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3" yWindow="-10" windowWidth="9603" windowHeight="8640" activeTab="5"/>
  </bookViews>
  <sheets>
    <sheet name="7.1 " sheetId="13" r:id="rId1"/>
    <sheet name="7.2 " sheetId="10" r:id="rId2"/>
    <sheet name="8" sheetId="2" r:id="rId3"/>
    <sheet name="9 " sheetId="17" r:id="rId4"/>
    <sheet name=" 12" sheetId="19" r:id="rId5"/>
    <sheet name="13" sheetId="18" r:id="rId6"/>
    <sheet name="Лист1" sheetId="14" state="hidden" r:id="rId7"/>
  </sheets>
  <definedNames>
    <definedName name="_xlnm._FilterDatabase" localSheetId="5" hidden="1">'13'!$A$13:$P$988</definedName>
    <definedName name="_xlnm._FilterDatabase" localSheetId="0" hidden="1">'7.1 '!$A$14:$Y$996</definedName>
    <definedName name="_xlnm._FilterDatabase" localSheetId="1" hidden="1">'7.2 '!$A$13:$AK$995</definedName>
    <definedName name="_xlnm._FilterDatabase" localSheetId="2" hidden="1">'8'!$A$12:$L$12</definedName>
    <definedName name="_xlnm._FilterDatabase" localSheetId="3" hidden="1">'9 '!$A$16:$W$998</definedName>
    <definedName name="OLE_LINK1" localSheetId="5">'13'!#REF!</definedName>
    <definedName name="OLE_LINK1" localSheetId="0">'7.1 '!#REF!</definedName>
    <definedName name="OLE_LINK1" localSheetId="1">'7.2 '!#REF!</definedName>
    <definedName name="OLE_LINK1" localSheetId="2">'8'!#REF!</definedName>
    <definedName name="OLE_LINK1" localSheetId="3">'9 '!#REF!</definedName>
    <definedName name="OLE_LINK2" localSheetId="5">'13'!$C$227</definedName>
    <definedName name="OLE_LINK2" localSheetId="0">'7.1 '!#REF!</definedName>
    <definedName name="OLE_LINK2" localSheetId="1">'7.2 '!#REF!</definedName>
    <definedName name="OLE_LINK2" localSheetId="2">'8'!#REF!</definedName>
    <definedName name="OLE_LINK2" localSheetId="3">'9 '!#REF!</definedName>
    <definedName name="_xlnm.Print_Titles" localSheetId="5">'13'!$10:$13</definedName>
    <definedName name="_xlnm.Print_Titles" localSheetId="0">'7.1 '!$A:$B,'7.1 '!$11:$14</definedName>
    <definedName name="_xlnm.Print_Titles" localSheetId="1">'7.2 '!$A:$B,'7.2 '!$10:$13</definedName>
    <definedName name="_xlnm.Print_Titles" localSheetId="2">'8'!$A:$A,'8'!$9:$12</definedName>
    <definedName name="_xlnm.Print_Titles" localSheetId="3">'9 '!$A:$B,'9 '!$12:$16</definedName>
    <definedName name="_xlnm.Print_Area" localSheetId="5">'13'!$A$1:$L$988</definedName>
    <definedName name="_xlnm.Print_Area" localSheetId="0">'7.1 '!$A$1:$X$996</definedName>
    <definedName name="_xlnm.Print_Area" localSheetId="1">'7.2 '!$A$1:$WYN$995</definedName>
    <definedName name="_xlnm.Print_Area" localSheetId="2">'8'!$A$1:$WXP$43</definedName>
    <definedName name="_xlnm.Print_Area" localSheetId="3">'9 '!$A$1:$W$998</definedName>
  </definedNames>
  <calcPr calcId="145621"/>
</workbook>
</file>

<file path=xl/calcChain.xml><?xml version="1.0" encoding="utf-8"?>
<calcChain xmlns="http://schemas.openxmlformats.org/spreadsheetml/2006/main">
  <c r="D986" i="18" l="1"/>
  <c r="D983" i="18"/>
  <c r="D980" i="18"/>
  <c r="D978" i="18"/>
  <c r="D976" i="18"/>
  <c r="D974" i="18"/>
  <c r="D968" i="18"/>
  <c r="D962" i="18"/>
  <c r="D960" i="18"/>
  <c r="D955" i="18"/>
  <c r="D945" i="18"/>
  <c r="D943" i="18"/>
  <c r="D938" i="18"/>
  <c r="D935" i="18"/>
  <c r="D933" i="18"/>
  <c r="D928" i="18"/>
  <c r="D913" i="18"/>
  <c r="D899" i="18"/>
  <c r="D879" i="18"/>
  <c r="D876" i="18"/>
  <c r="D873" i="18"/>
  <c r="D865" i="18"/>
  <c r="D862" i="18"/>
  <c r="D860" i="18"/>
  <c r="D854" i="18"/>
  <c r="D852" i="18"/>
  <c r="D842" i="18"/>
  <c r="D837" i="18"/>
  <c r="D835" i="18"/>
  <c r="D833" i="18"/>
  <c r="D831" i="18"/>
  <c r="D829" i="18"/>
  <c r="D824" i="18"/>
  <c r="D810" i="18"/>
  <c r="D805" i="18"/>
  <c r="D803" i="18"/>
  <c r="D801" i="18"/>
  <c r="D799" i="18"/>
  <c r="D796" i="18"/>
  <c r="D791" i="18"/>
  <c r="D786" i="18"/>
  <c r="D783" i="18"/>
  <c r="D781" i="18"/>
  <c r="D778" i="18"/>
  <c r="D770" i="18"/>
  <c r="D768" i="18"/>
  <c r="D766" i="18"/>
  <c r="D755" i="18"/>
  <c r="D752" i="18"/>
  <c r="D749" i="18"/>
  <c r="D741" i="18"/>
  <c r="D708" i="18"/>
  <c r="D698" i="18"/>
  <c r="D695" i="18"/>
  <c r="D686" i="18"/>
  <c r="D665" i="18"/>
  <c r="D655" i="18"/>
  <c r="D650" i="18"/>
  <c r="D640" i="18"/>
  <c r="D637" i="18"/>
  <c r="D625" i="18"/>
  <c r="D623" i="18"/>
  <c r="D601" i="18"/>
  <c r="D591" i="18"/>
  <c r="D585" i="18"/>
  <c r="D571" i="18"/>
  <c r="D566" i="18"/>
  <c r="D561" i="18"/>
  <c r="D558" i="18"/>
  <c r="D548" i="18"/>
  <c r="D530" i="18"/>
  <c r="D524" i="18"/>
  <c r="D522" i="18"/>
  <c r="D515" i="18"/>
  <c r="D492" i="18"/>
  <c r="D488" i="18"/>
  <c r="D486" i="18"/>
  <c r="D483" i="18"/>
  <c r="D478" i="18"/>
  <c r="D473" i="18"/>
  <c r="D468" i="18"/>
  <c r="D457" i="18"/>
  <c r="D451" i="18"/>
  <c r="D432" i="18"/>
  <c r="D425" i="18"/>
  <c r="D411" i="18"/>
  <c r="D405" i="18"/>
  <c r="D396" i="18"/>
  <c r="D359" i="18"/>
  <c r="D342" i="18"/>
  <c r="D334" i="18"/>
  <c r="D329" i="18"/>
  <c r="D326" i="18"/>
  <c r="D316" i="18"/>
  <c r="D310" i="18"/>
  <c r="D271" i="18"/>
  <c r="D262" i="18"/>
  <c r="D254" i="18"/>
  <c r="D243" i="18"/>
  <c r="D236" i="18"/>
  <c r="D232" i="18"/>
  <c r="D220" i="18"/>
  <c r="D216" i="18"/>
  <c r="D212" i="18"/>
  <c r="D210" i="18"/>
  <c r="D206" i="18"/>
  <c r="D191" i="18"/>
  <c r="D186" i="18"/>
  <c r="D184" i="18"/>
  <c r="D165" i="18"/>
  <c r="D147" i="18"/>
  <c r="D129" i="18"/>
  <c r="D127" i="18"/>
  <c r="D123" i="18"/>
  <c r="D118" i="18"/>
  <c r="D112" i="18"/>
  <c r="D105" i="18"/>
  <c r="D99" i="18"/>
  <c r="D83" i="18"/>
  <c r="D74" i="18"/>
  <c r="D71" i="18"/>
  <c r="D55" i="18"/>
  <c r="D52" i="18"/>
  <c r="D48" i="18"/>
  <c r="D41" i="18"/>
  <c r="D34" i="18"/>
  <c r="D27" i="18"/>
  <c r="D24" i="18"/>
  <c r="D19" i="18"/>
  <c r="D16" i="18"/>
  <c r="F986" i="18"/>
  <c r="F983" i="18"/>
  <c r="F980" i="18"/>
  <c r="F978" i="18"/>
  <c r="F976" i="18"/>
  <c r="F974" i="18"/>
  <c r="F968" i="18"/>
  <c r="F962" i="18"/>
  <c r="F960" i="18"/>
  <c r="F955" i="18"/>
  <c r="F945" i="18"/>
  <c r="F943" i="18"/>
  <c r="F938" i="18"/>
  <c r="F935" i="18"/>
  <c r="F933" i="18"/>
  <c r="F928" i="18"/>
  <c r="F913" i="18"/>
  <c r="F899" i="18"/>
  <c r="F879" i="18"/>
  <c r="F876" i="18"/>
  <c r="F873" i="18"/>
  <c r="F865" i="18"/>
  <c r="F862" i="18"/>
  <c r="F860" i="18"/>
  <c r="F854" i="18"/>
  <c r="F852" i="18"/>
  <c r="F842" i="18"/>
  <c r="F837" i="18"/>
  <c r="F835" i="18"/>
  <c r="F833" i="18"/>
  <c r="F831" i="18"/>
  <c r="F829" i="18"/>
  <c r="F824" i="18"/>
  <c r="F810" i="18"/>
  <c r="F805" i="18"/>
  <c r="F803" i="18"/>
  <c r="F801" i="18"/>
  <c r="F799" i="18"/>
  <c r="F796" i="18"/>
  <c r="F791" i="18"/>
  <c r="F786" i="18"/>
  <c r="F783" i="18"/>
  <c r="F781" i="18"/>
  <c r="F778" i="18"/>
  <c r="F770" i="18"/>
  <c r="F768" i="18"/>
  <c r="F766" i="18"/>
  <c r="F755" i="18"/>
  <c r="F752" i="18"/>
  <c r="F749" i="18"/>
  <c r="F741" i="18"/>
  <c r="F708" i="18"/>
  <c r="F698" i="18"/>
  <c r="F695" i="18"/>
  <c r="F686" i="18"/>
  <c r="F665" i="18"/>
  <c r="F655" i="18"/>
  <c r="F650" i="18"/>
  <c r="F640" i="18"/>
  <c r="F637" i="18"/>
  <c r="F625" i="18"/>
  <c r="F623" i="18"/>
  <c r="F601" i="18"/>
  <c r="F591" i="18"/>
  <c r="F585" i="18"/>
  <c r="F571" i="18"/>
  <c r="F566" i="18"/>
  <c r="F561" i="18"/>
  <c r="F558" i="18"/>
  <c r="F548" i="18"/>
  <c r="F530" i="18"/>
  <c r="F524" i="18"/>
  <c r="F522" i="18"/>
  <c r="F515" i="18"/>
  <c r="F492" i="18"/>
  <c r="F488" i="18"/>
  <c r="F486" i="18"/>
  <c r="F483" i="18"/>
  <c r="F478" i="18"/>
  <c r="F473" i="18"/>
  <c r="F468" i="18"/>
  <c r="F457" i="18"/>
  <c r="F451" i="18"/>
  <c r="F432" i="18"/>
  <c r="F425" i="18"/>
  <c r="F411" i="18"/>
  <c r="F405" i="18"/>
  <c r="F396" i="18"/>
  <c r="F359" i="18"/>
  <c r="F342" i="18"/>
  <c r="F334" i="18"/>
  <c r="F329" i="18"/>
  <c r="F326" i="18"/>
  <c r="F316" i="18"/>
  <c r="F310" i="18"/>
  <c r="F271" i="18"/>
  <c r="F262" i="18"/>
  <c r="F254" i="18"/>
  <c r="F243" i="18"/>
  <c r="F236" i="18"/>
  <c r="F232" i="18"/>
  <c r="F220" i="18"/>
  <c r="F216" i="18"/>
  <c r="F212" i="18"/>
  <c r="F210" i="18"/>
  <c r="F206" i="18"/>
  <c r="F191" i="18"/>
  <c r="F186" i="18"/>
  <c r="F184" i="18"/>
  <c r="F165" i="18"/>
  <c r="F147" i="18"/>
  <c r="F129" i="18"/>
  <c r="F127" i="18"/>
  <c r="F123" i="18"/>
  <c r="F118" i="18"/>
  <c r="F112" i="18"/>
  <c r="F105" i="18"/>
  <c r="F99" i="18"/>
  <c r="F83" i="18"/>
  <c r="F74" i="18"/>
  <c r="F71" i="18"/>
  <c r="F55" i="18"/>
  <c r="F52" i="18"/>
  <c r="F48" i="18"/>
  <c r="F41" i="18"/>
  <c r="F34" i="18"/>
  <c r="F27" i="18"/>
  <c r="F24" i="18"/>
  <c r="F19" i="18"/>
  <c r="F16" i="18"/>
  <c r="F785" i="18" l="1"/>
  <c r="D785" i="18"/>
  <c r="F404" i="18"/>
  <c r="D15" i="18"/>
  <c r="D14" i="18" s="1"/>
  <c r="F15" i="18"/>
  <c r="BB42" i="19"/>
  <c r="F14" i="18" l="1"/>
  <c r="E986" i="18"/>
  <c r="E983" i="18"/>
  <c r="E980" i="18"/>
  <c r="E978" i="18"/>
  <c r="E976" i="18"/>
  <c r="E974" i="18"/>
  <c r="E968" i="18"/>
  <c r="E962" i="18"/>
  <c r="E960" i="18"/>
  <c r="E955" i="18"/>
  <c r="E945" i="18"/>
  <c r="E943" i="18"/>
  <c r="E938" i="18"/>
  <c r="E935" i="18"/>
  <c r="E933" i="18"/>
  <c r="G933" i="18"/>
  <c r="H933" i="18"/>
  <c r="I933" i="18"/>
  <c r="J933" i="18"/>
  <c r="K933" i="18"/>
  <c r="M933" i="18"/>
  <c r="E928" i="18"/>
  <c r="E913" i="18"/>
  <c r="E899" i="18"/>
  <c r="E879" i="18"/>
  <c r="E876" i="18"/>
  <c r="E873" i="18"/>
  <c r="E865" i="18"/>
  <c r="E862" i="18"/>
  <c r="E860" i="18"/>
  <c r="E854" i="18"/>
  <c r="G854" i="18"/>
  <c r="H854" i="18"/>
  <c r="I854" i="18"/>
  <c r="J854" i="18"/>
  <c r="K854" i="18"/>
  <c r="M854" i="18"/>
  <c r="E852" i="18"/>
  <c r="E842" i="18"/>
  <c r="E837" i="18"/>
  <c r="E835" i="18"/>
  <c r="E833" i="18"/>
  <c r="E831" i="18"/>
  <c r="E829" i="18"/>
  <c r="E824" i="18"/>
  <c r="E810" i="18"/>
  <c r="E805" i="18"/>
  <c r="E803" i="18"/>
  <c r="E801" i="18"/>
  <c r="E799" i="18"/>
  <c r="E796" i="18"/>
  <c r="E791" i="18"/>
  <c r="E786" i="18"/>
  <c r="E783" i="18"/>
  <c r="E781" i="18"/>
  <c r="E778" i="18"/>
  <c r="E770" i="18"/>
  <c r="E768" i="18"/>
  <c r="E766" i="18"/>
  <c r="E755" i="18"/>
  <c r="E752" i="18"/>
  <c r="E749" i="18"/>
  <c r="E741" i="18"/>
  <c r="E708" i="18"/>
  <c r="E698" i="18"/>
  <c r="E695" i="18"/>
  <c r="E686" i="18"/>
  <c r="E665" i="18"/>
  <c r="E655" i="18"/>
  <c r="E650" i="18"/>
  <c r="E640" i="18"/>
  <c r="E637" i="18"/>
  <c r="E625" i="18"/>
  <c r="E623" i="18"/>
  <c r="E601" i="18"/>
  <c r="E591" i="18"/>
  <c r="E585" i="18"/>
  <c r="E571" i="18"/>
  <c r="E566" i="18"/>
  <c r="E561" i="18"/>
  <c r="E558" i="18"/>
  <c r="E548" i="18"/>
  <c r="E530" i="18"/>
  <c r="E524" i="18"/>
  <c r="E522" i="18"/>
  <c r="E515" i="18"/>
  <c r="E492" i="18"/>
  <c r="E488" i="18"/>
  <c r="E486" i="18"/>
  <c r="E483" i="18"/>
  <c r="E478" i="18"/>
  <c r="E473" i="18"/>
  <c r="G473" i="18"/>
  <c r="H473" i="18"/>
  <c r="I473" i="18"/>
  <c r="J473" i="18"/>
  <c r="K473" i="18"/>
  <c r="M473" i="18"/>
  <c r="E468" i="18"/>
  <c r="E457" i="18"/>
  <c r="E451" i="18"/>
  <c r="E432" i="18"/>
  <c r="E425" i="18"/>
  <c r="E411" i="18"/>
  <c r="E405" i="18"/>
  <c r="E396" i="18"/>
  <c r="E359" i="18"/>
  <c r="E342" i="18"/>
  <c r="E334" i="18"/>
  <c r="E329" i="18"/>
  <c r="E326" i="18"/>
  <c r="E316" i="18"/>
  <c r="E310" i="18"/>
  <c r="E271" i="18"/>
  <c r="E262" i="18"/>
  <c r="E254" i="18"/>
  <c r="E243" i="18"/>
  <c r="E236" i="18"/>
  <c r="E232" i="18"/>
  <c r="E220" i="18"/>
  <c r="E216" i="18"/>
  <c r="E212" i="18"/>
  <c r="E210" i="18"/>
  <c r="E206" i="18"/>
  <c r="E191" i="18"/>
  <c r="E186" i="18"/>
  <c r="E184" i="18"/>
  <c r="E165" i="18"/>
  <c r="E147" i="18"/>
  <c r="E129" i="18"/>
  <c r="E127" i="18"/>
  <c r="E123" i="18"/>
  <c r="E118" i="18"/>
  <c r="E112" i="18"/>
  <c r="E105" i="18"/>
  <c r="E99" i="18"/>
  <c r="E83" i="18"/>
  <c r="G83" i="18"/>
  <c r="H83" i="18"/>
  <c r="I83" i="18"/>
  <c r="J83" i="18"/>
  <c r="K83" i="18"/>
  <c r="L83" i="18"/>
  <c r="M83" i="18"/>
  <c r="E74" i="18"/>
  <c r="E71" i="18"/>
  <c r="E55" i="18"/>
  <c r="E52" i="18"/>
  <c r="E48" i="18"/>
  <c r="E41" i="18"/>
  <c r="E34" i="18"/>
  <c r="E27" i="18"/>
  <c r="E24" i="18"/>
  <c r="E19" i="18"/>
  <c r="E16" i="18"/>
  <c r="D991" i="17"/>
  <c r="E991" i="17"/>
  <c r="D989" i="17"/>
  <c r="E989" i="17"/>
  <c r="D986" i="17"/>
  <c r="E986" i="17"/>
  <c r="D983" i="17"/>
  <c r="E983" i="17"/>
  <c r="D981" i="17"/>
  <c r="E981" i="17"/>
  <c r="D979" i="17"/>
  <c r="E979" i="17"/>
  <c r="D977" i="17"/>
  <c r="E977" i="17"/>
  <c r="D971" i="17"/>
  <c r="E971" i="17"/>
  <c r="D965" i="17"/>
  <c r="E965" i="17"/>
  <c r="D963" i="17"/>
  <c r="E963" i="17"/>
  <c r="D958" i="17"/>
  <c r="E958" i="17"/>
  <c r="D948" i="17"/>
  <c r="E948" i="17"/>
  <c r="D946" i="17"/>
  <c r="E946" i="17"/>
  <c r="D941" i="17"/>
  <c r="E941" i="17"/>
  <c r="D938" i="17"/>
  <c r="E938" i="17"/>
  <c r="D936" i="17"/>
  <c r="E936" i="17"/>
  <c r="D931" i="17"/>
  <c r="E931" i="17"/>
  <c r="D916" i="17"/>
  <c r="E916" i="17"/>
  <c r="D902" i="17"/>
  <c r="E902" i="17"/>
  <c r="D882" i="17"/>
  <c r="E882" i="17"/>
  <c r="D879" i="17"/>
  <c r="E879" i="17"/>
  <c r="D876" i="17"/>
  <c r="E876" i="17"/>
  <c r="D868" i="17"/>
  <c r="E868" i="17"/>
  <c r="D865" i="17"/>
  <c r="E865" i="17"/>
  <c r="D863" i="17"/>
  <c r="E863" i="17"/>
  <c r="D857" i="17"/>
  <c r="E857" i="17"/>
  <c r="D855" i="17"/>
  <c r="E855" i="17"/>
  <c r="D845" i="17"/>
  <c r="E845" i="17"/>
  <c r="D840" i="17"/>
  <c r="E840" i="17"/>
  <c r="D838" i="17"/>
  <c r="E838" i="17"/>
  <c r="D836" i="17"/>
  <c r="E836" i="17"/>
  <c r="D834" i="17"/>
  <c r="E834" i="17"/>
  <c r="D832" i="17"/>
  <c r="E832" i="17"/>
  <c r="D827" i="17"/>
  <c r="E827" i="17"/>
  <c r="D813" i="17"/>
  <c r="E813" i="17"/>
  <c r="D808" i="17"/>
  <c r="E808" i="17"/>
  <c r="D806" i="17"/>
  <c r="E806" i="17"/>
  <c r="D804" i="17"/>
  <c r="E804" i="17"/>
  <c r="D802" i="17"/>
  <c r="E802" i="17"/>
  <c r="D799" i="17"/>
  <c r="E799" i="17"/>
  <c r="D794" i="17"/>
  <c r="E794" i="17"/>
  <c r="D789" i="17"/>
  <c r="E789" i="17"/>
  <c r="D786" i="17"/>
  <c r="E786" i="17"/>
  <c r="D784" i="17"/>
  <c r="E784" i="17"/>
  <c r="D781" i="17"/>
  <c r="E781" i="17"/>
  <c r="D773" i="17"/>
  <c r="E773" i="17"/>
  <c r="D771" i="17"/>
  <c r="E771" i="17"/>
  <c r="D769" i="17"/>
  <c r="E769" i="17"/>
  <c r="D758" i="17"/>
  <c r="E758" i="17"/>
  <c r="D755" i="17"/>
  <c r="E755" i="17"/>
  <c r="D752" i="17"/>
  <c r="E752" i="17"/>
  <c r="D744" i="17"/>
  <c r="E744" i="17"/>
  <c r="D711" i="17"/>
  <c r="E711" i="17"/>
  <c r="E701" i="17"/>
  <c r="D701" i="17"/>
  <c r="D698" i="17"/>
  <c r="E698" i="17"/>
  <c r="D689" i="17"/>
  <c r="E689" i="17"/>
  <c r="D668" i="17"/>
  <c r="E668" i="17"/>
  <c r="D658" i="17"/>
  <c r="E658" i="17"/>
  <c r="D653" i="17"/>
  <c r="E653" i="17"/>
  <c r="D643" i="17"/>
  <c r="E643" i="17"/>
  <c r="D640" i="17"/>
  <c r="E640" i="17"/>
  <c r="D628" i="17"/>
  <c r="E628" i="17"/>
  <c r="D626" i="17"/>
  <c r="E626" i="17"/>
  <c r="D604" i="17"/>
  <c r="E604" i="17"/>
  <c r="D594" i="17"/>
  <c r="E594" i="17"/>
  <c r="D588" i="17"/>
  <c r="E588" i="17"/>
  <c r="D574" i="17"/>
  <c r="E574" i="17"/>
  <c r="D569" i="17"/>
  <c r="E569" i="17"/>
  <c r="D564" i="17"/>
  <c r="E564" i="17"/>
  <c r="D561" i="17"/>
  <c r="E561" i="17"/>
  <c r="D551" i="17"/>
  <c r="E551" i="17"/>
  <c r="D533" i="17"/>
  <c r="E533" i="17"/>
  <c r="D527" i="17"/>
  <c r="E527" i="17"/>
  <c r="D525" i="17"/>
  <c r="E525" i="17"/>
  <c r="D518" i="17"/>
  <c r="E518" i="17"/>
  <c r="D495" i="17"/>
  <c r="E495" i="17"/>
  <c r="D491" i="17"/>
  <c r="E491" i="17"/>
  <c r="D489" i="17"/>
  <c r="E489" i="17"/>
  <c r="D486" i="17"/>
  <c r="E486" i="17"/>
  <c r="D481" i="17"/>
  <c r="E481" i="17"/>
  <c r="D476" i="17"/>
  <c r="E476" i="17"/>
  <c r="D471" i="17"/>
  <c r="E471" i="17"/>
  <c r="D460" i="17"/>
  <c r="E460" i="17"/>
  <c r="D454" i="17"/>
  <c r="E454" i="17"/>
  <c r="D435" i="17"/>
  <c r="E435" i="17"/>
  <c r="D428" i="17"/>
  <c r="E428" i="17"/>
  <c r="D414" i="17"/>
  <c r="E414" i="17"/>
  <c r="D408" i="17"/>
  <c r="E408" i="17"/>
  <c r="D399" i="17"/>
  <c r="E399" i="17"/>
  <c r="D362" i="17"/>
  <c r="E362" i="17"/>
  <c r="D345" i="17"/>
  <c r="E345" i="17"/>
  <c r="D337" i="17"/>
  <c r="E337" i="17"/>
  <c r="D332" i="17"/>
  <c r="E332" i="17"/>
  <c r="D329" i="17"/>
  <c r="E329" i="17"/>
  <c r="D319" i="17"/>
  <c r="E319" i="17"/>
  <c r="D313" i="17"/>
  <c r="E313" i="17"/>
  <c r="D274" i="17"/>
  <c r="E274" i="17"/>
  <c r="D265" i="17"/>
  <c r="E265" i="17"/>
  <c r="D257" i="17"/>
  <c r="E257" i="17"/>
  <c r="D246" i="17"/>
  <c r="E246" i="17"/>
  <c r="D239" i="17"/>
  <c r="E239" i="17"/>
  <c r="D235" i="17"/>
  <c r="E235" i="17"/>
  <c r="D223" i="17"/>
  <c r="E223" i="17"/>
  <c r="D219" i="17"/>
  <c r="E219" i="17"/>
  <c r="D215" i="17"/>
  <c r="E215" i="17"/>
  <c r="D213" i="17"/>
  <c r="E213" i="17"/>
  <c r="D209" i="17"/>
  <c r="E209" i="17"/>
  <c r="D194" i="17"/>
  <c r="E194" i="17"/>
  <c r="D189" i="17"/>
  <c r="E189" i="17"/>
  <c r="D187" i="17"/>
  <c r="E187" i="17"/>
  <c r="D168" i="17"/>
  <c r="E168" i="17"/>
  <c r="D150" i="17"/>
  <c r="E150" i="17"/>
  <c r="D132" i="17"/>
  <c r="E132" i="17"/>
  <c r="D130" i="17"/>
  <c r="E130" i="17"/>
  <c r="D126" i="17"/>
  <c r="E126" i="17"/>
  <c r="D121" i="17"/>
  <c r="E121" i="17"/>
  <c r="D115" i="17"/>
  <c r="E115" i="17"/>
  <c r="D108" i="17"/>
  <c r="E108" i="17"/>
  <c r="D102" i="17"/>
  <c r="E102" i="17"/>
  <c r="D86" i="17"/>
  <c r="E86" i="17"/>
  <c r="D77" i="17"/>
  <c r="E77" i="17"/>
  <c r="D74" i="17"/>
  <c r="E74" i="17"/>
  <c r="D58" i="17"/>
  <c r="E58" i="17"/>
  <c r="D55" i="17"/>
  <c r="E55" i="17"/>
  <c r="D51" i="17"/>
  <c r="E51" i="17"/>
  <c r="D44" i="17"/>
  <c r="D37" i="17"/>
  <c r="E37" i="17"/>
  <c r="D30" i="17"/>
  <c r="E30" i="17"/>
  <c r="D27" i="17"/>
  <c r="E27" i="17"/>
  <c r="D22" i="17"/>
  <c r="E22" i="17"/>
  <c r="D19" i="17"/>
  <c r="E19" i="17"/>
  <c r="D842" i="10"/>
  <c r="G842" i="10"/>
  <c r="I842" i="10"/>
  <c r="J842" i="10"/>
  <c r="K842" i="10"/>
  <c r="L842" i="10"/>
  <c r="M842" i="10"/>
  <c r="T842" i="10"/>
  <c r="U842" i="10"/>
  <c r="V842" i="10"/>
  <c r="W842" i="10"/>
  <c r="X842" i="10"/>
  <c r="Y842" i="10"/>
  <c r="Z842" i="10"/>
  <c r="AA842" i="10"/>
  <c r="AB842" i="10"/>
  <c r="AC842" i="10"/>
  <c r="AD842" i="10"/>
  <c r="AE842" i="10"/>
  <c r="AF842" i="10"/>
  <c r="AG842" i="10"/>
  <c r="AH842" i="10"/>
  <c r="AI842" i="10"/>
  <c r="AJ842" i="10"/>
  <c r="AK842" i="10"/>
  <c r="D852" i="10"/>
  <c r="G852" i="10"/>
  <c r="I852" i="10"/>
  <c r="J852" i="10"/>
  <c r="K852" i="10"/>
  <c r="L852" i="10"/>
  <c r="M852" i="10"/>
  <c r="T852" i="10"/>
  <c r="U852" i="10"/>
  <c r="V852" i="10"/>
  <c r="W852" i="10"/>
  <c r="X852" i="10"/>
  <c r="Y852" i="10"/>
  <c r="Z852" i="10"/>
  <c r="AA852" i="10"/>
  <c r="AB852" i="10"/>
  <c r="AC852" i="10"/>
  <c r="AD852" i="10"/>
  <c r="AE852" i="10"/>
  <c r="AF852" i="10"/>
  <c r="AG852" i="10"/>
  <c r="AH852" i="10"/>
  <c r="AI852" i="10"/>
  <c r="AJ852" i="10"/>
  <c r="AK852" i="10"/>
  <c r="D854" i="10"/>
  <c r="G854" i="10"/>
  <c r="I854" i="10"/>
  <c r="J854" i="10"/>
  <c r="K854" i="10"/>
  <c r="L854" i="10"/>
  <c r="M854" i="10"/>
  <c r="T854" i="10"/>
  <c r="U854" i="10"/>
  <c r="V854" i="10"/>
  <c r="W854" i="10"/>
  <c r="X854" i="10"/>
  <c r="Y854" i="10"/>
  <c r="Z854" i="10"/>
  <c r="AA854" i="10"/>
  <c r="AB854" i="10"/>
  <c r="AC854" i="10"/>
  <c r="AD854" i="10"/>
  <c r="AE854" i="10"/>
  <c r="AF854" i="10"/>
  <c r="AG854" i="10"/>
  <c r="AH854" i="10"/>
  <c r="AI854" i="10"/>
  <c r="AJ854" i="10"/>
  <c r="AK854" i="10"/>
  <c r="D860" i="10"/>
  <c r="G860" i="10"/>
  <c r="I860" i="10"/>
  <c r="J860" i="10"/>
  <c r="K860" i="10"/>
  <c r="L860" i="10"/>
  <c r="M860" i="10"/>
  <c r="T860" i="10"/>
  <c r="U860" i="10"/>
  <c r="V860" i="10"/>
  <c r="W860" i="10"/>
  <c r="X860" i="10"/>
  <c r="Y860" i="10"/>
  <c r="Z860" i="10"/>
  <c r="AA860" i="10"/>
  <c r="AB860" i="10"/>
  <c r="AC860" i="10"/>
  <c r="AD860" i="10"/>
  <c r="AE860" i="10"/>
  <c r="AF860" i="10"/>
  <c r="AG860" i="10"/>
  <c r="AH860" i="10"/>
  <c r="AI860" i="10"/>
  <c r="AJ860" i="10"/>
  <c r="AK860" i="10"/>
  <c r="D862" i="10"/>
  <c r="G862" i="10"/>
  <c r="I862" i="10"/>
  <c r="J862" i="10"/>
  <c r="K862" i="10"/>
  <c r="L862" i="10"/>
  <c r="M862" i="10"/>
  <c r="T862" i="10"/>
  <c r="U862" i="10"/>
  <c r="V862" i="10"/>
  <c r="W862" i="10"/>
  <c r="X862" i="10"/>
  <c r="Y862" i="10"/>
  <c r="Z862" i="10"/>
  <c r="AA862" i="10"/>
  <c r="AB862" i="10"/>
  <c r="AC862" i="10"/>
  <c r="AD862" i="10"/>
  <c r="AE862" i="10"/>
  <c r="AF862" i="10"/>
  <c r="AG862" i="10"/>
  <c r="AH862" i="10"/>
  <c r="AI862" i="10"/>
  <c r="AJ862" i="10"/>
  <c r="AK862" i="10"/>
  <c r="D865" i="10"/>
  <c r="G865" i="10"/>
  <c r="I865" i="10"/>
  <c r="J865" i="10"/>
  <c r="K865" i="10"/>
  <c r="L865" i="10"/>
  <c r="M865" i="10"/>
  <c r="T865" i="10"/>
  <c r="U865" i="10"/>
  <c r="V865" i="10"/>
  <c r="W865" i="10"/>
  <c r="X865" i="10"/>
  <c r="Y865" i="10"/>
  <c r="Z865" i="10"/>
  <c r="AA865" i="10"/>
  <c r="AB865" i="10"/>
  <c r="AC865" i="10"/>
  <c r="AD865" i="10"/>
  <c r="AE865" i="10"/>
  <c r="AF865" i="10"/>
  <c r="AG865" i="10"/>
  <c r="AH865" i="10"/>
  <c r="AI865" i="10"/>
  <c r="AJ865" i="10"/>
  <c r="AK865" i="10"/>
  <c r="D873" i="10"/>
  <c r="G873" i="10"/>
  <c r="I873" i="10"/>
  <c r="J873" i="10"/>
  <c r="K873" i="10"/>
  <c r="L873" i="10"/>
  <c r="M873" i="10"/>
  <c r="T873" i="10"/>
  <c r="U873" i="10"/>
  <c r="V873" i="10"/>
  <c r="W873" i="10"/>
  <c r="X873" i="10"/>
  <c r="Y873" i="10"/>
  <c r="Z873" i="10"/>
  <c r="AA873" i="10"/>
  <c r="AB873" i="10"/>
  <c r="AC873" i="10"/>
  <c r="AD873" i="10"/>
  <c r="AE873" i="10"/>
  <c r="AF873" i="10"/>
  <c r="AG873" i="10"/>
  <c r="AH873" i="10"/>
  <c r="AI873" i="10"/>
  <c r="AJ873" i="10"/>
  <c r="AK873" i="10"/>
  <c r="D876" i="10"/>
  <c r="G876" i="10"/>
  <c r="I876" i="10"/>
  <c r="J876" i="10"/>
  <c r="K876" i="10"/>
  <c r="L876" i="10"/>
  <c r="M876" i="10"/>
  <c r="T876" i="10"/>
  <c r="U876" i="10"/>
  <c r="V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D879" i="10"/>
  <c r="G879" i="10"/>
  <c r="I879" i="10"/>
  <c r="J879" i="10"/>
  <c r="K879" i="10"/>
  <c r="L879" i="10"/>
  <c r="M879" i="10"/>
  <c r="T879" i="10"/>
  <c r="U879" i="10"/>
  <c r="V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D899" i="10"/>
  <c r="G899" i="10"/>
  <c r="I899" i="10"/>
  <c r="J899" i="10"/>
  <c r="K899" i="10"/>
  <c r="L899" i="10"/>
  <c r="M899" i="10"/>
  <c r="T899" i="10"/>
  <c r="U899" i="10"/>
  <c r="V899" i="10"/>
  <c r="W899" i="10"/>
  <c r="X899" i="10"/>
  <c r="Y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D913" i="10"/>
  <c r="G913" i="10"/>
  <c r="I913" i="10"/>
  <c r="J913" i="10"/>
  <c r="K913" i="10"/>
  <c r="L913" i="10"/>
  <c r="M913" i="10"/>
  <c r="T913" i="10"/>
  <c r="U913" i="10"/>
  <c r="V913" i="10"/>
  <c r="W913" i="10"/>
  <c r="X913" i="10"/>
  <c r="Y913" i="10"/>
  <c r="Z913" i="10"/>
  <c r="AA913" i="10"/>
  <c r="AB913" i="10"/>
  <c r="AC913" i="10"/>
  <c r="AD913" i="10"/>
  <c r="AE913" i="10"/>
  <c r="AF913" i="10"/>
  <c r="AG913" i="10"/>
  <c r="AH913" i="10"/>
  <c r="AI913" i="10"/>
  <c r="AJ913" i="10"/>
  <c r="AK913" i="10"/>
  <c r="D928" i="10"/>
  <c r="G928" i="10"/>
  <c r="I928" i="10"/>
  <c r="J928" i="10"/>
  <c r="K928" i="10"/>
  <c r="L928" i="10"/>
  <c r="M928" i="10"/>
  <c r="T928" i="10"/>
  <c r="U928" i="10"/>
  <c r="V928" i="10"/>
  <c r="W928" i="10"/>
  <c r="X928" i="10"/>
  <c r="Y928" i="10"/>
  <c r="Z928" i="10"/>
  <c r="AA928" i="10"/>
  <c r="AB928" i="10"/>
  <c r="AC928" i="10"/>
  <c r="AD928" i="10"/>
  <c r="AE928" i="10"/>
  <c r="AF928" i="10"/>
  <c r="AG928" i="10"/>
  <c r="AH928" i="10"/>
  <c r="AI928" i="10"/>
  <c r="AJ928" i="10"/>
  <c r="AK928" i="10"/>
  <c r="D933" i="10"/>
  <c r="G933" i="10"/>
  <c r="I933" i="10"/>
  <c r="J933" i="10"/>
  <c r="K933" i="10"/>
  <c r="L933" i="10"/>
  <c r="M933" i="10"/>
  <c r="T933" i="10"/>
  <c r="U933" i="10"/>
  <c r="V933" i="10"/>
  <c r="W933" i="10"/>
  <c r="X933" i="10"/>
  <c r="Y933" i="10"/>
  <c r="Z933" i="10"/>
  <c r="AA933" i="10"/>
  <c r="AB933" i="10"/>
  <c r="AC933" i="10"/>
  <c r="AD933" i="10"/>
  <c r="AE933" i="10"/>
  <c r="AF933" i="10"/>
  <c r="AG933" i="10"/>
  <c r="AH933" i="10"/>
  <c r="AI933" i="10"/>
  <c r="AJ933" i="10"/>
  <c r="AK933" i="10"/>
  <c r="D935" i="10"/>
  <c r="G935" i="10"/>
  <c r="I935" i="10"/>
  <c r="J935" i="10"/>
  <c r="K935" i="10"/>
  <c r="L935" i="10"/>
  <c r="M935" i="10"/>
  <c r="T935" i="10"/>
  <c r="U935" i="10"/>
  <c r="V935" i="10"/>
  <c r="W935" i="10"/>
  <c r="X935" i="10"/>
  <c r="Y935" i="10"/>
  <c r="Z935" i="10"/>
  <c r="AA935" i="10"/>
  <c r="AB935" i="10"/>
  <c r="AC935" i="10"/>
  <c r="AD935" i="10"/>
  <c r="AE935" i="10"/>
  <c r="AF935" i="10"/>
  <c r="AG935" i="10"/>
  <c r="AH935" i="10"/>
  <c r="AI935" i="10"/>
  <c r="AJ935" i="10"/>
  <c r="AK935" i="10"/>
  <c r="D938" i="10"/>
  <c r="G938" i="10"/>
  <c r="I938" i="10"/>
  <c r="J938" i="10"/>
  <c r="K938" i="10"/>
  <c r="L938" i="10"/>
  <c r="M938" i="10"/>
  <c r="T938" i="10"/>
  <c r="U938" i="10"/>
  <c r="V938" i="10"/>
  <c r="W938" i="10"/>
  <c r="X938" i="10"/>
  <c r="Y938" i="10"/>
  <c r="Z938" i="10"/>
  <c r="AA938" i="10"/>
  <c r="AB938" i="10"/>
  <c r="AC938" i="10"/>
  <c r="AD938" i="10"/>
  <c r="AE938" i="10"/>
  <c r="AF938" i="10"/>
  <c r="AG938" i="10"/>
  <c r="AH938" i="10"/>
  <c r="AI938" i="10"/>
  <c r="AJ938" i="10"/>
  <c r="AK938" i="10"/>
  <c r="D943" i="10"/>
  <c r="G943" i="10"/>
  <c r="I943" i="10"/>
  <c r="J943" i="10"/>
  <c r="K943" i="10"/>
  <c r="L943" i="10"/>
  <c r="M943" i="10"/>
  <c r="T943" i="10"/>
  <c r="U943" i="10"/>
  <c r="V943" i="10"/>
  <c r="W943" i="10"/>
  <c r="X943" i="10"/>
  <c r="Y943" i="10"/>
  <c r="Z943" i="10"/>
  <c r="AA943" i="10"/>
  <c r="AB943" i="10"/>
  <c r="AC943" i="10"/>
  <c r="AD943" i="10"/>
  <c r="AE943" i="10"/>
  <c r="AF943" i="10"/>
  <c r="AG943" i="10"/>
  <c r="AH943" i="10"/>
  <c r="AI943" i="10"/>
  <c r="AJ943" i="10"/>
  <c r="AK943" i="10"/>
  <c r="D945" i="10"/>
  <c r="G945" i="10"/>
  <c r="I945" i="10"/>
  <c r="J945" i="10"/>
  <c r="K945" i="10"/>
  <c r="L945" i="10"/>
  <c r="M945" i="10"/>
  <c r="T945" i="10"/>
  <c r="U945" i="10"/>
  <c r="V945" i="10"/>
  <c r="W945" i="10"/>
  <c r="X945" i="10"/>
  <c r="Y945" i="10"/>
  <c r="Z945" i="10"/>
  <c r="AA945" i="10"/>
  <c r="AB945" i="10"/>
  <c r="AC945" i="10"/>
  <c r="AD945" i="10"/>
  <c r="AE945" i="10"/>
  <c r="AF945" i="10"/>
  <c r="AG945" i="10"/>
  <c r="AH945" i="10"/>
  <c r="AI945" i="10"/>
  <c r="AJ945" i="10"/>
  <c r="AK945" i="10"/>
  <c r="D955" i="10"/>
  <c r="G955" i="10"/>
  <c r="I955" i="10"/>
  <c r="J955" i="10"/>
  <c r="K955" i="10"/>
  <c r="L955" i="10"/>
  <c r="M955" i="10"/>
  <c r="T955" i="10"/>
  <c r="U955" i="10"/>
  <c r="V955" i="10"/>
  <c r="W955" i="10"/>
  <c r="X955" i="10"/>
  <c r="Y955" i="10"/>
  <c r="Z955" i="10"/>
  <c r="AA955" i="10"/>
  <c r="AB955" i="10"/>
  <c r="AC955" i="10"/>
  <c r="AD955" i="10"/>
  <c r="AE955" i="10"/>
  <c r="AF955" i="10"/>
  <c r="AG955" i="10"/>
  <c r="AH955" i="10"/>
  <c r="AI955" i="10"/>
  <c r="AJ955" i="10"/>
  <c r="AK955" i="10"/>
  <c r="D960" i="10"/>
  <c r="G960" i="10"/>
  <c r="I960" i="10"/>
  <c r="J960" i="10"/>
  <c r="K960" i="10"/>
  <c r="L960" i="10"/>
  <c r="M960" i="10"/>
  <c r="T960" i="10"/>
  <c r="U960" i="10"/>
  <c r="V960" i="10"/>
  <c r="W960" i="10"/>
  <c r="X960" i="10"/>
  <c r="Y960" i="10"/>
  <c r="Z960" i="10"/>
  <c r="AA960" i="10"/>
  <c r="AB960" i="10"/>
  <c r="AC960" i="10"/>
  <c r="AD960" i="10"/>
  <c r="AE960" i="10"/>
  <c r="AF960" i="10"/>
  <c r="AG960" i="10"/>
  <c r="AH960" i="10"/>
  <c r="AI960" i="10"/>
  <c r="AJ960" i="10"/>
  <c r="AK960" i="10"/>
  <c r="D962" i="10"/>
  <c r="G962" i="10"/>
  <c r="I962" i="10"/>
  <c r="J962" i="10"/>
  <c r="K962" i="10"/>
  <c r="L962" i="10"/>
  <c r="M962" i="10"/>
  <c r="T962" i="10"/>
  <c r="U962" i="10"/>
  <c r="V962" i="10"/>
  <c r="W962" i="10"/>
  <c r="X962" i="10"/>
  <c r="Y962" i="10"/>
  <c r="Z962" i="10"/>
  <c r="AA962" i="10"/>
  <c r="AB962" i="10"/>
  <c r="AC962" i="10"/>
  <c r="AD962" i="10"/>
  <c r="AE962" i="10"/>
  <c r="AF962" i="10"/>
  <c r="AG962" i="10"/>
  <c r="AH962" i="10"/>
  <c r="AI962" i="10"/>
  <c r="AJ962" i="10"/>
  <c r="AK962" i="10"/>
  <c r="D968" i="10"/>
  <c r="G968" i="10"/>
  <c r="I968" i="10"/>
  <c r="J968" i="10"/>
  <c r="K968" i="10"/>
  <c r="L968" i="10"/>
  <c r="M968" i="10"/>
  <c r="T968" i="10"/>
  <c r="U968" i="10"/>
  <c r="V968" i="10"/>
  <c r="W968" i="10"/>
  <c r="X968" i="10"/>
  <c r="Y968" i="10"/>
  <c r="Z968" i="10"/>
  <c r="AA968" i="10"/>
  <c r="AB968" i="10"/>
  <c r="AC968" i="10"/>
  <c r="AD968" i="10"/>
  <c r="AE968" i="10"/>
  <c r="AF968" i="10"/>
  <c r="AG968" i="10"/>
  <c r="AH968" i="10"/>
  <c r="AI968" i="10"/>
  <c r="AJ968" i="10"/>
  <c r="AK968" i="10"/>
  <c r="D974" i="10"/>
  <c r="G974" i="10"/>
  <c r="I974" i="10"/>
  <c r="J974" i="10"/>
  <c r="K974" i="10"/>
  <c r="L974" i="10"/>
  <c r="M974" i="10"/>
  <c r="T974" i="10"/>
  <c r="U974" i="10"/>
  <c r="V974" i="10"/>
  <c r="W974" i="10"/>
  <c r="X974" i="10"/>
  <c r="Y974" i="10"/>
  <c r="Z974" i="10"/>
  <c r="AA974" i="10"/>
  <c r="AB974" i="10"/>
  <c r="AC974" i="10"/>
  <c r="AD974" i="10"/>
  <c r="AE974" i="10"/>
  <c r="AF974" i="10"/>
  <c r="AG974" i="10"/>
  <c r="AH974" i="10"/>
  <c r="AI974" i="10"/>
  <c r="AJ974" i="10"/>
  <c r="AK974" i="10"/>
  <c r="D976" i="10"/>
  <c r="G976" i="10"/>
  <c r="I976" i="10"/>
  <c r="J976" i="10"/>
  <c r="K976" i="10"/>
  <c r="L976" i="10"/>
  <c r="M976" i="10"/>
  <c r="T976" i="10"/>
  <c r="U976" i="10"/>
  <c r="V976" i="10"/>
  <c r="W976" i="10"/>
  <c r="X976" i="10"/>
  <c r="Y976" i="10"/>
  <c r="Z976" i="10"/>
  <c r="AA976" i="10"/>
  <c r="AB976" i="10"/>
  <c r="AC976" i="10"/>
  <c r="AD976" i="10"/>
  <c r="AE976" i="10"/>
  <c r="AF976" i="10"/>
  <c r="AG976" i="10"/>
  <c r="AH976" i="10"/>
  <c r="AI976" i="10"/>
  <c r="AJ976" i="10"/>
  <c r="AK976" i="10"/>
  <c r="D978" i="10"/>
  <c r="G978" i="10"/>
  <c r="I978" i="10"/>
  <c r="J978" i="10"/>
  <c r="K978" i="10"/>
  <c r="L978" i="10"/>
  <c r="M978" i="10"/>
  <c r="T978" i="10"/>
  <c r="U978" i="10"/>
  <c r="V978" i="10"/>
  <c r="W978" i="10"/>
  <c r="X978" i="10"/>
  <c r="Y978" i="10"/>
  <c r="Z978" i="10"/>
  <c r="AA978" i="10"/>
  <c r="AB978" i="10"/>
  <c r="AC978" i="10"/>
  <c r="AD978" i="10"/>
  <c r="AE978" i="10"/>
  <c r="AF978" i="10"/>
  <c r="AG978" i="10"/>
  <c r="AH978" i="10"/>
  <c r="AI978" i="10"/>
  <c r="AJ978" i="10"/>
  <c r="AK978" i="10"/>
  <c r="D980" i="10"/>
  <c r="G980" i="10"/>
  <c r="I980" i="10"/>
  <c r="J980" i="10"/>
  <c r="K980" i="10"/>
  <c r="L980" i="10"/>
  <c r="M980" i="10"/>
  <c r="T980" i="10"/>
  <c r="U980" i="10"/>
  <c r="V980" i="10"/>
  <c r="W980" i="10"/>
  <c r="X980" i="10"/>
  <c r="Y980" i="10"/>
  <c r="Z980" i="10"/>
  <c r="AA980" i="10"/>
  <c r="AB980" i="10"/>
  <c r="AC980" i="10"/>
  <c r="AD980" i="10"/>
  <c r="AE980" i="10"/>
  <c r="AF980" i="10"/>
  <c r="AG980" i="10"/>
  <c r="AH980" i="10"/>
  <c r="AI980" i="10"/>
  <c r="AJ980" i="10"/>
  <c r="AK980" i="10"/>
  <c r="D983" i="10"/>
  <c r="G983" i="10"/>
  <c r="I983" i="10"/>
  <c r="J983" i="10"/>
  <c r="K983" i="10"/>
  <c r="L983" i="10"/>
  <c r="M983" i="10"/>
  <c r="T983" i="10"/>
  <c r="U983" i="10"/>
  <c r="V983" i="10"/>
  <c r="W983" i="10"/>
  <c r="X983" i="10"/>
  <c r="Y983" i="10"/>
  <c r="Z983" i="10"/>
  <c r="AA983" i="10"/>
  <c r="AB983" i="10"/>
  <c r="AC983" i="10"/>
  <c r="AD983" i="10"/>
  <c r="AE983" i="10"/>
  <c r="AF983" i="10"/>
  <c r="AG983" i="10"/>
  <c r="AH983" i="10"/>
  <c r="AI983" i="10"/>
  <c r="AJ983" i="10"/>
  <c r="AK983" i="10"/>
  <c r="D986" i="10"/>
  <c r="G986" i="10"/>
  <c r="I986" i="10"/>
  <c r="J986" i="10"/>
  <c r="K986" i="10"/>
  <c r="L986" i="10"/>
  <c r="M986" i="10"/>
  <c r="T986" i="10"/>
  <c r="U986" i="10"/>
  <c r="V986" i="10"/>
  <c r="W986" i="10"/>
  <c r="X986" i="10"/>
  <c r="Y986" i="10"/>
  <c r="Z986" i="10"/>
  <c r="AA986" i="10"/>
  <c r="AB986" i="10"/>
  <c r="AC986" i="10"/>
  <c r="AD986" i="10"/>
  <c r="AE986" i="10"/>
  <c r="AF986" i="10"/>
  <c r="AG986" i="10"/>
  <c r="AH986" i="10"/>
  <c r="AI986" i="10"/>
  <c r="AJ986" i="10"/>
  <c r="AK986" i="10"/>
  <c r="D988" i="10"/>
  <c r="G988" i="10"/>
  <c r="I988" i="10"/>
  <c r="J988" i="10"/>
  <c r="K988" i="10"/>
  <c r="L988" i="10"/>
  <c r="M988" i="10"/>
  <c r="N988" i="10"/>
  <c r="O988" i="10"/>
  <c r="P988" i="10"/>
  <c r="Q988" i="10"/>
  <c r="R988" i="10"/>
  <c r="T988" i="10"/>
  <c r="U988" i="10"/>
  <c r="V988" i="10"/>
  <c r="W988" i="10"/>
  <c r="X988" i="10"/>
  <c r="Y988" i="10"/>
  <c r="Z988" i="10"/>
  <c r="AA988" i="10"/>
  <c r="AB988" i="10"/>
  <c r="AC988" i="10"/>
  <c r="AD988" i="10"/>
  <c r="AE988" i="10"/>
  <c r="AF988" i="10"/>
  <c r="AG988" i="10"/>
  <c r="AH988" i="10"/>
  <c r="AI988" i="10"/>
  <c r="AJ988" i="10"/>
  <c r="AK988" i="10"/>
  <c r="D837" i="10"/>
  <c r="G837" i="10"/>
  <c r="I837" i="10"/>
  <c r="J837" i="10"/>
  <c r="K837" i="10"/>
  <c r="L837" i="10"/>
  <c r="M837" i="10"/>
  <c r="T837" i="10"/>
  <c r="U837" i="10"/>
  <c r="V837" i="10"/>
  <c r="W837" i="10"/>
  <c r="X837" i="10"/>
  <c r="Y837" i="10"/>
  <c r="Z837" i="10"/>
  <c r="AA837" i="10"/>
  <c r="AB837" i="10"/>
  <c r="AC837" i="10"/>
  <c r="AD837" i="10"/>
  <c r="AE837" i="10"/>
  <c r="AF837" i="10"/>
  <c r="AG837" i="10"/>
  <c r="AH837" i="10"/>
  <c r="AI837" i="10"/>
  <c r="AJ837" i="10"/>
  <c r="AK837" i="10"/>
  <c r="D835" i="10"/>
  <c r="G835" i="10"/>
  <c r="I835" i="10"/>
  <c r="J835" i="10"/>
  <c r="K835" i="10"/>
  <c r="L835" i="10"/>
  <c r="M835" i="10"/>
  <c r="T835" i="10"/>
  <c r="U835" i="10"/>
  <c r="V835" i="10"/>
  <c r="W835" i="10"/>
  <c r="X835" i="10"/>
  <c r="Y835" i="10"/>
  <c r="Z835" i="10"/>
  <c r="AA835" i="10"/>
  <c r="AB835" i="10"/>
  <c r="AC835" i="10"/>
  <c r="AD835" i="10"/>
  <c r="AE835" i="10"/>
  <c r="AF835" i="10"/>
  <c r="AG835" i="10"/>
  <c r="AH835" i="10"/>
  <c r="AI835" i="10"/>
  <c r="AJ835" i="10"/>
  <c r="AK835" i="10"/>
  <c r="D833" i="10"/>
  <c r="G833" i="10"/>
  <c r="I833" i="10"/>
  <c r="J833" i="10"/>
  <c r="K833" i="10"/>
  <c r="L833" i="10"/>
  <c r="M833" i="10"/>
  <c r="T833" i="10"/>
  <c r="U833" i="10"/>
  <c r="V833" i="10"/>
  <c r="W833" i="10"/>
  <c r="X833" i="10"/>
  <c r="Y833" i="10"/>
  <c r="Z833" i="10"/>
  <c r="AA833" i="10"/>
  <c r="AB833" i="10"/>
  <c r="AC833" i="10"/>
  <c r="AD833" i="10"/>
  <c r="AE833" i="10"/>
  <c r="AF833" i="10"/>
  <c r="AG833" i="10"/>
  <c r="AH833" i="10"/>
  <c r="AI833" i="10"/>
  <c r="AJ833" i="10"/>
  <c r="AK833" i="10"/>
  <c r="AK831" i="10"/>
  <c r="D831" i="10"/>
  <c r="G831" i="10"/>
  <c r="I831" i="10"/>
  <c r="J831" i="10"/>
  <c r="K831" i="10"/>
  <c r="L831" i="10"/>
  <c r="M831" i="10"/>
  <c r="T831" i="10"/>
  <c r="U831" i="10"/>
  <c r="V831" i="10"/>
  <c r="W831" i="10"/>
  <c r="X831" i="10"/>
  <c r="Y831" i="10"/>
  <c r="Z831" i="10"/>
  <c r="AA831" i="10"/>
  <c r="AB831" i="10"/>
  <c r="AC831" i="10"/>
  <c r="AD831" i="10"/>
  <c r="AE831" i="10"/>
  <c r="AF831" i="10"/>
  <c r="AG831" i="10"/>
  <c r="AH831" i="10"/>
  <c r="AI831" i="10"/>
  <c r="AJ831" i="10"/>
  <c r="D829" i="10"/>
  <c r="G829" i="10"/>
  <c r="I829" i="10"/>
  <c r="J829" i="10"/>
  <c r="K829" i="10"/>
  <c r="L829" i="10"/>
  <c r="M829" i="10"/>
  <c r="T829" i="10"/>
  <c r="U829" i="10"/>
  <c r="V829" i="10"/>
  <c r="W829" i="10"/>
  <c r="X829" i="10"/>
  <c r="Y829" i="10"/>
  <c r="Z829" i="10"/>
  <c r="AA829" i="10"/>
  <c r="AB829" i="10"/>
  <c r="AC829" i="10"/>
  <c r="AD829" i="10"/>
  <c r="AE829" i="10"/>
  <c r="AF829" i="10"/>
  <c r="AG829" i="10"/>
  <c r="AH829" i="10"/>
  <c r="AI829" i="10"/>
  <c r="AJ829" i="10"/>
  <c r="AK829" i="10"/>
  <c r="D824" i="10"/>
  <c r="G824" i="10"/>
  <c r="I824" i="10"/>
  <c r="J824" i="10"/>
  <c r="K824" i="10"/>
  <c r="L824" i="10"/>
  <c r="M824" i="10"/>
  <c r="T824" i="10"/>
  <c r="U824" i="10"/>
  <c r="V824" i="10"/>
  <c r="W824" i="10"/>
  <c r="X824" i="10"/>
  <c r="Y824" i="10"/>
  <c r="Z824" i="10"/>
  <c r="AA824" i="10"/>
  <c r="AB824" i="10"/>
  <c r="AC824" i="10"/>
  <c r="AD824" i="10"/>
  <c r="AE824" i="10"/>
  <c r="AF824" i="10"/>
  <c r="AG824" i="10"/>
  <c r="AH824" i="10"/>
  <c r="AI824" i="10"/>
  <c r="AJ824" i="10"/>
  <c r="AK824" i="10"/>
  <c r="D810" i="10"/>
  <c r="G810" i="10"/>
  <c r="I810" i="10"/>
  <c r="J810" i="10"/>
  <c r="K810" i="10"/>
  <c r="L810" i="10"/>
  <c r="M810" i="10"/>
  <c r="T810" i="10"/>
  <c r="U810" i="10"/>
  <c r="V810" i="10"/>
  <c r="W810" i="10"/>
  <c r="X810" i="10"/>
  <c r="Y810" i="10"/>
  <c r="Z810" i="10"/>
  <c r="AA810" i="10"/>
  <c r="AB810" i="10"/>
  <c r="AC810" i="10"/>
  <c r="AD810" i="10"/>
  <c r="AE810" i="10"/>
  <c r="AF810" i="10"/>
  <c r="AG810" i="10"/>
  <c r="AH810" i="10"/>
  <c r="AI810" i="10"/>
  <c r="AJ810" i="10"/>
  <c r="AK810" i="10"/>
  <c r="D805" i="10"/>
  <c r="G805" i="10"/>
  <c r="I805" i="10"/>
  <c r="J805" i="10"/>
  <c r="K805" i="10"/>
  <c r="L805" i="10"/>
  <c r="M805" i="10"/>
  <c r="T805" i="10"/>
  <c r="U805" i="10"/>
  <c r="V805" i="10"/>
  <c r="W805" i="10"/>
  <c r="X805" i="10"/>
  <c r="Y805" i="10"/>
  <c r="Z805" i="10"/>
  <c r="AA805" i="10"/>
  <c r="AB805" i="10"/>
  <c r="AC805" i="10"/>
  <c r="AD805" i="10"/>
  <c r="AE805" i="10"/>
  <c r="AF805" i="10"/>
  <c r="AG805" i="10"/>
  <c r="AH805" i="10"/>
  <c r="AI805" i="10"/>
  <c r="AJ805" i="10"/>
  <c r="AK805" i="10"/>
  <c r="D803" i="10"/>
  <c r="G803" i="10"/>
  <c r="I803" i="10"/>
  <c r="J803" i="10"/>
  <c r="K803" i="10"/>
  <c r="L803" i="10"/>
  <c r="M803" i="10"/>
  <c r="T803" i="10"/>
  <c r="U803" i="10"/>
  <c r="V803" i="10"/>
  <c r="W803" i="10"/>
  <c r="X803" i="10"/>
  <c r="Y803" i="10"/>
  <c r="Z803" i="10"/>
  <c r="AA803" i="10"/>
  <c r="AB803" i="10"/>
  <c r="AC803" i="10"/>
  <c r="AD803" i="10"/>
  <c r="AE803" i="10"/>
  <c r="AF803" i="10"/>
  <c r="AG803" i="10"/>
  <c r="AH803" i="10"/>
  <c r="AI803" i="10"/>
  <c r="AJ803" i="10"/>
  <c r="AK803" i="10"/>
  <c r="D801" i="10"/>
  <c r="G801" i="10"/>
  <c r="I801" i="10"/>
  <c r="J801" i="10"/>
  <c r="K801" i="10"/>
  <c r="L801" i="10"/>
  <c r="M801" i="10"/>
  <c r="T801" i="10"/>
  <c r="U801" i="10"/>
  <c r="V801" i="10"/>
  <c r="W801" i="10"/>
  <c r="X801" i="10"/>
  <c r="Y801" i="10"/>
  <c r="Z801" i="10"/>
  <c r="AA801" i="10"/>
  <c r="AB801" i="10"/>
  <c r="AC801" i="10"/>
  <c r="AD801" i="10"/>
  <c r="AE801" i="10"/>
  <c r="AF801" i="10"/>
  <c r="AG801" i="10"/>
  <c r="AH801" i="10"/>
  <c r="AI801" i="10"/>
  <c r="AJ801" i="10"/>
  <c r="AK801" i="10"/>
  <c r="D799" i="10"/>
  <c r="G799" i="10"/>
  <c r="I799" i="10"/>
  <c r="J799" i="10"/>
  <c r="K799" i="10"/>
  <c r="L799" i="10"/>
  <c r="M799" i="10"/>
  <c r="T799" i="10"/>
  <c r="U799" i="10"/>
  <c r="V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D796" i="10"/>
  <c r="G796" i="10"/>
  <c r="I796" i="10"/>
  <c r="J796" i="10"/>
  <c r="K796" i="10"/>
  <c r="L796" i="10"/>
  <c r="M796" i="10"/>
  <c r="T796" i="10"/>
  <c r="U796" i="10"/>
  <c r="V796" i="10"/>
  <c r="W796" i="10"/>
  <c r="X796" i="10"/>
  <c r="Y796" i="10"/>
  <c r="Z796" i="10"/>
  <c r="AA796" i="10"/>
  <c r="AB796" i="10"/>
  <c r="AC796" i="10"/>
  <c r="AD796" i="10"/>
  <c r="AE796" i="10"/>
  <c r="AF796" i="10"/>
  <c r="AG796" i="10"/>
  <c r="AH796" i="10"/>
  <c r="AI796" i="10"/>
  <c r="AJ796" i="10"/>
  <c r="AK796" i="10"/>
  <c r="D791" i="10"/>
  <c r="G791" i="10"/>
  <c r="I791" i="10"/>
  <c r="J791" i="10"/>
  <c r="K791" i="10"/>
  <c r="L791" i="10"/>
  <c r="M791" i="10"/>
  <c r="T791" i="10"/>
  <c r="U791" i="10"/>
  <c r="V791" i="10"/>
  <c r="W791" i="10"/>
  <c r="X791" i="10"/>
  <c r="Y791" i="10"/>
  <c r="Z791" i="10"/>
  <c r="AA791" i="10"/>
  <c r="AB791" i="10"/>
  <c r="AC791" i="10"/>
  <c r="AD791" i="10"/>
  <c r="AE791" i="10"/>
  <c r="AF791" i="10"/>
  <c r="AG791" i="10"/>
  <c r="AH791" i="10"/>
  <c r="AI791" i="10"/>
  <c r="AJ791" i="10"/>
  <c r="AK791" i="10"/>
  <c r="D786" i="10"/>
  <c r="G786" i="10"/>
  <c r="G785" i="10" s="1"/>
  <c r="I786" i="10"/>
  <c r="J786" i="10"/>
  <c r="K786" i="10"/>
  <c r="K785" i="10" s="1"/>
  <c r="L786" i="10"/>
  <c r="M786" i="10"/>
  <c r="T786" i="10"/>
  <c r="U786" i="10"/>
  <c r="V786" i="10"/>
  <c r="W786" i="10"/>
  <c r="W785" i="10" s="1"/>
  <c r="X786" i="10"/>
  <c r="Y786" i="10"/>
  <c r="Z786" i="10"/>
  <c r="AA786" i="10"/>
  <c r="AA785" i="10" s="1"/>
  <c r="AB786" i="10"/>
  <c r="AC786" i="10"/>
  <c r="AD786" i="10"/>
  <c r="AE786" i="10"/>
  <c r="AE785" i="10" s="1"/>
  <c r="AF786" i="10"/>
  <c r="AG786" i="10"/>
  <c r="AH786" i="10"/>
  <c r="AI786" i="10"/>
  <c r="AI785" i="10" s="1"/>
  <c r="AJ786" i="10"/>
  <c r="AK786" i="10"/>
  <c r="AF785" i="10"/>
  <c r="D783" i="10"/>
  <c r="G783" i="10"/>
  <c r="I783" i="10"/>
  <c r="J783" i="10"/>
  <c r="K783" i="10"/>
  <c r="L783" i="10"/>
  <c r="M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E783" i="10"/>
  <c r="AF783" i="10"/>
  <c r="AG783" i="10"/>
  <c r="AH783" i="10"/>
  <c r="AI783" i="10"/>
  <c r="AJ783" i="10"/>
  <c r="AK783" i="10"/>
  <c r="D781" i="10"/>
  <c r="G781" i="10"/>
  <c r="I781" i="10"/>
  <c r="J781" i="10"/>
  <c r="K781" i="10"/>
  <c r="L781" i="10"/>
  <c r="M781" i="10"/>
  <c r="T781" i="10"/>
  <c r="U781" i="10"/>
  <c r="V781" i="10"/>
  <c r="W781" i="10"/>
  <c r="X781" i="10"/>
  <c r="Y781" i="10"/>
  <c r="Z781" i="10"/>
  <c r="AA781" i="10"/>
  <c r="AB781" i="10"/>
  <c r="AC781" i="10"/>
  <c r="AD781" i="10"/>
  <c r="AE781" i="10"/>
  <c r="AF781" i="10"/>
  <c r="AG781" i="10"/>
  <c r="AH781" i="10"/>
  <c r="AI781" i="10"/>
  <c r="AJ781" i="10"/>
  <c r="AK781" i="10"/>
  <c r="D778" i="10"/>
  <c r="G778" i="10"/>
  <c r="I778" i="10"/>
  <c r="J778" i="10"/>
  <c r="K778" i="10"/>
  <c r="L778" i="10"/>
  <c r="M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D770" i="10"/>
  <c r="G770" i="10"/>
  <c r="I770" i="10"/>
  <c r="J770" i="10"/>
  <c r="K770" i="10"/>
  <c r="L770" i="10"/>
  <c r="M770" i="10"/>
  <c r="T770" i="10"/>
  <c r="U770" i="10"/>
  <c r="V770" i="10"/>
  <c r="W770" i="10"/>
  <c r="X770" i="10"/>
  <c r="Y770" i="10"/>
  <c r="Z770" i="10"/>
  <c r="AA770" i="10"/>
  <c r="AB770" i="10"/>
  <c r="AC770" i="10"/>
  <c r="AD770" i="10"/>
  <c r="AE770" i="10"/>
  <c r="AF770" i="10"/>
  <c r="AG770" i="10"/>
  <c r="AH770" i="10"/>
  <c r="AI770" i="10"/>
  <c r="AJ770" i="10"/>
  <c r="AK770" i="10"/>
  <c r="D768" i="10"/>
  <c r="G768" i="10"/>
  <c r="I768" i="10"/>
  <c r="J768" i="10"/>
  <c r="K768" i="10"/>
  <c r="L768" i="10"/>
  <c r="M768" i="10"/>
  <c r="T768" i="10"/>
  <c r="U768" i="10"/>
  <c r="V768" i="10"/>
  <c r="W768" i="10"/>
  <c r="X768" i="10"/>
  <c r="Y768" i="10"/>
  <c r="Z768" i="10"/>
  <c r="AA768" i="10"/>
  <c r="AB768" i="10"/>
  <c r="AC768" i="10"/>
  <c r="AD768" i="10"/>
  <c r="AE768" i="10"/>
  <c r="AF768" i="10"/>
  <c r="AG768" i="10"/>
  <c r="AH768" i="10"/>
  <c r="AI768" i="10"/>
  <c r="AJ768" i="10"/>
  <c r="AK768" i="10"/>
  <c r="D766" i="10"/>
  <c r="G766" i="10"/>
  <c r="I766" i="10"/>
  <c r="J766" i="10"/>
  <c r="K766" i="10"/>
  <c r="L766" i="10"/>
  <c r="M766" i="10"/>
  <c r="T766" i="10"/>
  <c r="U766" i="10"/>
  <c r="V766" i="10"/>
  <c r="W766" i="10"/>
  <c r="X766" i="10"/>
  <c r="Y766" i="10"/>
  <c r="Z766" i="10"/>
  <c r="AA766" i="10"/>
  <c r="AB766" i="10"/>
  <c r="AC766" i="10"/>
  <c r="AD766" i="10"/>
  <c r="AE766" i="10"/>
  <c r="AF766" i="10"/>
  <c r="AG766" i="10"/>
  <c r="AH766" i="10"/>
  <c r="AI766" i="10"/>
  <c r="AJ766" i="10"/>
  <c r="AK766" i="10"/>
  <c r="D755" i="10"/>
  <c r="G755" i="10"/>
  <c r="I755" i="10"/>
  <c r="J755" i="10"/>
  <c r="K755" i="10"/>
  <c r="L755" i="10"/>
  <c r="M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D752" i="10"/>
  <c r="G752" i="10"/>
  <c r="I752" i="10"/>
  <c r="J752" i="10"/>
  <c r="K752" i="10"/>
  <c r="L752" i="10"/>
  <c r="M752" i="10"/>
  <c r="T752" i="10"/>
  <c r="U752" i="10"/>
  <c r="V752" i="10"/>
  <c r="W752" i="10"/>
  <c r="X752" i="10"/>
  <c r="Y752" i="10"/>
  <c r="Z752" i="10"/>
  <c r="AA752" i="10"/>
  <c r="AB752" i="10"/>
  <c r="AC752" i="10"/>
  <c r="AD752" i="10"/>
  <c r="AE752" i="10"/>
  <c r="AF752" i="10"/>
  <c r="AG752" i="10"/>
  <c r="AH752" i="10"/>
  <c r="AI752" i="10"/>
  <c r="AJ752" i="10"/>
  <c r="AK752" i="10"/>
  <c r="D749" i="10"/>
  <c r="G749" i="10"/>
  <c r="I749" i="10"/>
  <c r="J749" i="10"/>
  <c r="K749" i="10"/>
  <c r="L749" i="10"/>
  <c r="M749" i="10"/>
  <c r="T749" i="10"/>
  <c r="U749" i="10"/>
  <c r="V749" i="10"/>
  <c r="W749" i="10"/>
  <c r="X749" i="10"/>
  <c r="Y749" i="10"/>
  <c r="Z749" i="10"/>
  <c r="AA749" i="10"/>
  <c r="AB749" i="10"/>
  <c r="AC749" i="10"/>
  <c r="AD749" i="10"/>
  <c r="AE749" i="10"/>
  <c r="AF749" i="10"/>
  <c r="AG749" i="10"/>
  <c r="AH749" i="10"/>
  <c r="AI749" i="10"/>
  <c r="AJ749" i="10"/>
  <c r="AK749" i="10"/>
  <c r="D741" i="10"/>
  <c r="G741" i="10"/>
  <c r="I741" i="10"/>
  <c r="J741" i="10"/>
  <c r="K741" i="10"/>
  <c r="L741" i="10"/>
  <c r="M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D708" i="10"/>
  <c r="G708" i="10"/>
  <c r="I708" i="10"/>
  <c r="J708" i="10"/>
  <c r="K708" i="10"/>
  <c r="L708" i="10"/>
  <c r="M708" i="10"/>
  <c r="T708" i="10"/>
  <c r="U708" i="10"/>
  <c r="V708" i="10"/>
  <c r="X708" i="10"/>
  <c r="Y708" i="10"/>
  <c r="Z708" i="10"/>
  <c r="AA708" i="10"/>
  <c r="AB708" i="10"/>
  <c r="AC708" i="10"/>
  <c r="AD708" i="10"/>
  <c r="AE708" i="10"/>
  <c r="AF708" i="10"/>
  <c r="AG708" i="10"/>
  <c r="AH708" i="10"/>
  <c r="AI708" i="10"/>
  <c r="AJ708" i="10"/>
  <c r="AK708" i="10"/>
  <c r="D698" i="10"/>
  <c r="G698" i="10"/>
  <c r="I698" i="10"/>
  <c r="J698" i="10"/>
  <c r="K698" i="10"/>
  <c r="L698" i="10"/>
  <c r="M698" i="10"/>
  <c r="T698" i="10"/>
  <c r="U698" i="10"/>
  <c r="V698" i="10"/>
  <c r="X698" i="10"/>
  <c r="Y698" i="10"/>
  <c r="Z698" i="10"/>
  <c r="AA698" i="10"/>
  <c r="AB698" i="10"/>
  <c r="AC698" i="10"/>
  <c r="AD698" i="10"/>
  <c r="AE698" i="10"/>
  <c r="AF698" i="10"/>
  <c r="AG698" i="10"/>
  <c r="AH698" i="10"/>
  <c r="AI698" i="10"/>
  <c r="AJ698" i="10"/>
  <c r="AK698" i="10"/>
  <c r="D695" i="10"/>
  <c r="G695" i="10"/>
  <c r="I695" i="10"/>
  <c r="J695" i="10"/>
  <c r="K695" i="10"/>
  <c r="L695" i="10"/>
  <c r="M695" i="10"/>
  <c r="T695" i="10"/>
  <c r="U695" i="10"/>
  <c r="V695" i="10"/>
  <c r="W695" i="10"/>
  <c r="X695" i="10"/>
  <c r="Y695" i="10"/>
  <c r="Z695" i="10"/>
  <c r="AA695" i="10"/>
  <c r="AB695" i="10"/>
  <c r="AC695" i="10"/>
  <c r="AD695" i="10"/>
  <c r="AE695" i="10"/>
  <c r="AF695" i="10"/>
  <c r="AG695" i="10"/>
  <c r="AH695" i="10"/>
  <c r="AI695" i="10"/>
  <c r="AJ695" i="10"/>
  <c r="AK695" i="10"/>
  <c r="D686" i="10"/>
  <c r="G686" i="10"/>
  <c r="I686" i="10"/>
  <c r="J686" i="10"/>
  <c r="K686" i="10"/>
  <c r="L686" i="10"/>
  <c r="M686" i="10"/>
  <c r="T686" i="10"/>
  <c r="U686" i="10"/>
  <c r="V686" i="10"/>
  <c r="W686" i="10"/>
  <c r="X686" i="10"/>
  <c r="Y686" i="10"/>
  <c r="Z686" i="10"/>
  <c r="AA686" i="10"/>
  <c r="AB686" i="10"/>
  <c r="AC686" i="10"/>
  <c r="AD686" i="10"/>
  <c r="AE686" i="10"/>
  <c r="AF686" i="10"/>
  <c r="AG686" i="10"/>
  <c r="AH686" i="10"/>
  <c r="AI686" i="10"/>
  <c r="AJ686" i="10"/>
  <c r="AK686" i="10"/>
  <c r="D665" i="10"/>
  <c r="G665" i="10"/>
  <c r="I665" i="10"/>
  <c r="J665" i="10"/>
  <c r="K665" i="10"/>
  <c r="L665" i="10"/>
  <c r="M665" i="10"/>
  <c r="T665" i="10"/>
  <c r="U665" i="10"/>
  <c r="V665" i="10"/>
  <c r="W665" i="10"/>
  <c r="X665" i="10"/>
  <c r="Y665" i="10"/>
  <c r="Z665" i="10"/>
  <c r="AA665" i="10"/>
  <c r="AB665" i="10"/>
  <c r="AC665" i="10"/>
  <c r="AD665" i="10"/>
  <c r="AE665" i="10"/>
  <c r="AF665" i="10"/>
  <c r="AG665" i="10"/>
  <c r="AH665" i="10"/>
  <c r="AI665" i="10"/>
  <c r="AJ665" i="10"/>
  <c r="AK665" i="10"/>
  <c r="D655" i="10"/>
  <c r="G655" i="10"/>
  <c r="I655" i="10"/>
  <c r="J655" i="10"/>
  <c r="K655" i="10"/>
  <c r="L655" i="10"/>
  <c r="M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E655" i="10"/>
  <c r="AF655" i="10"/>
  <c r="AG655" i="10"/>
  <c r="AH655" i="10"/>
  <c r="AI655" i="10"/>
  <c r="AJ655" i="10"/>
  <c r="AK655" i="10"/>
  <c r="D650" i="10"/>
  <c r="G650" i="10"/>
  <c r="I650" i="10"/>
  <c r="J650" i="10"/>
  <c r="K650" i="10"/>
  <c r="L650" i="10"/>
  <c r="M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K640" i="10"/>
  <c r="D640" i="10"/>
  <c r="G640" i="10"/>
  <c r="I640" i="10"/>
  <c r="J640" i="10"/>
  <c r="K640" i="10"/>
  <c r="L640" i="10"/>
  <c r="M640" i="10"/>
  <c r="T640" i="10"/>
  <c r="U640" i="10"/>
  <c r="V640" i="10"/>
  <c r="W640" i="10"/>
  <c r="X640" i="10"/>
  <c r="Y640" i="10"/>
  <c r="Z640" i="10"/>
  <c r="AA640" i="10"/>
  <c r="AB640" i="10"/>
  <c r="AC640" i="10"/>
  <c r="AD640" i="10"/>
  <c r="AE640" i="10"/>
  <c r="AF640" i="10"/>
  <c r="AG640" i="10"/>
  <c r="AH640" i="10"/>
  <c r="AI640" i="10"/>
  <c r="AJ640" i="10"/>
  <c r="D637" i="10"/>
  <c r="G637" i="10"/>
  <c r="I637" i="10"/>
  <c r="J637" i="10"/>
  <c r="K637" i="10"/>
  <c r="L637" i="10"/>
  <c r="M637" i="10"/>
  <c r="T637" i="10"/>
  <c r="U637" i="10"/>
  <c r="V637" i="10"/>
  <c r="W637" i="10"/>
  <c r="X637" i="10"/>
  <c r="Y637" i="10"/>
  <c r="Z637" i="10"/>
  <c r="AA637" i="10"/>
  <c r="AB637" i="10"/>
  <c r="AC637" i="10"/>
  <c r="AD637" i="10"/>
  <c r="AE637" i="10"/>
  <c r="AF637" i="10"/>
  <c r="AG637" i="10"/>
  <c r="AH637" i="10"/>
  <c r="AI637" i="10"/>
  <c r="AJ637" i="10"/>
  <c r="AK637" i="10"/>
  <c r="D625" i="10"/>
  <c r="G625" i="10"/>
  <c r="I625" i="10"/>
  <c r="J625" i="10"/>
  <c r="K625" i="10"/>
  <c r="L625" i="10"/>
  <c r="M625" i="10"/>
  <c r="T625" i="10"/>
  <c r="U625" i="10"/>
  <c r="V625" i="10"/>
  <c r="W625" i="10"/>
  <c r="X625" i="10"/>
  <c r="Y625" i="10"/>
  <c r="Z625" i="10"/>
  <c r="AA625" i="10"/>
  <c r="AB625" i="10"/>
  <c r="AC625" i="10"/>
  <c r="AD625" i="10"/>
  <c r="AE625" i="10"/>
  <c r="AF625" i="10"/>
  <c r="AG625" i="10"/>
  <c r="AH625" i="10"/>
  <c r="AI625" i="10"/>
  <c r="AJ625" i="10"/>
  <c r="AK625" i="10"/>
  <c r="AK623" i="10"/>
  <c r="D623" i="10"/>
  <c r="G623" i="10"/>
  <c r="I623" i="10"/>
  <c r="J623" i="10"/>
  <c r="K623" i="10"/>
  <c r="L623" i="10"/>
  <c r="M623" i="10"/>
  <c r="T623" i="10"/>
  <c r="U623" i="10"/>
  <c r="V623" i="10"/>
  <c r="W623" i="10"/>
  <c r="X623" i="10"/>
  <c r="Y623" i="10"/>
  <c r="Z623" i="10"/>
  <c r="AA623" i="10"/>
  <c r="AB623" i="10"/>
  <c r="AC623" i="10"/>
  <c r="AD623" i="10"/>
  <c r="AE623" i="10"/>
  <c r="AF623" i="10"/>
  <c r="AG623" i="10"/>
  <c r="AH623" i="10"/>
  <c r="AI623" i="10"/>
  <c r="AJ623" i="10"/>
  <c r="D601" i="10"/>
  <c r="G601" i="10"/>
  <c r="I601" i="10"/>
  <c r="J601" i="10"/>
  <c r="K601" i="10"/>
  <c r="L601" i="10"/>
  <c r="M601" i="10"/>
  <c r="T601" i="10"/>
  <c r="U601" i="10"/>
  <c r="V601" i="10"/>
  <c r="W601" i="10"/>
  <c r="X601" i="10"/>
  <c r="Y601" i="10"/>
  <c r="Z601" i="10"/>
  <c r="AA601" i="10"/>
  <c r="AB601" i="10"/>
  <c r="AC601" i="10"/>
  <c r="AD601" i="10"/>
  <c r="AE601" i="10"/>
  <c r="AF601" i="10"/>
  <c r="AG601" i="10"/>
  <c r="AH601" i="10"/>
  <c r="AI601" i="10"/>
  <c r="AJ601" i="10"/>
  <c r="AK601" i="10"/>
  <c r="D591" i="10"/>
  <c r="G591" i="10"/>
  <c r="I591" i="10"/>
  <c r="J591" i="10"/>
  <c r="K591" i="10"/>
  <c r="L591" i="10"/>
  <c r="M591" i="10"/>
  <c r="T591" i="10"/>
  <c r="U591" i="10"/>
  <c r="V591" i="10"/>
  <c r="W591" i="10"/>
  <c r="X591" i="10"/>
  <c r="Y591" i="10"/>
  <c r="Z591" i="10"/>
  <c r="AA591" i="10"/>
  <c r="AB591" i="10"/>
  <c r="AC591" i="10"/>
  <c r="AD591" i="10"/>
  <c r="AE591" i="10"/>
  <c r="AF591" i="10"/>
  <c r="AG591" i="10"/>
  <c r="AH591" i="10"/>
  <c r="AI591" i="10"/>
  <c r="AJ591" i="10"/>
  <c r="AK591" i="10"/>
  <c r="D585" i="10"/>
  <c r="G585" i="10"/>
  <c r="I585" i="10"/>
  <c r="J585" i="10"/>
  <c r="K585" i="10"/>
  <c r="L585" i="10"/>
  <c r="M585" i="10"/>
  <c r="T585" i="10"/>
  <c r="U585" i="10"/>
  <c r="V585" i="10"/>
  <c r="W585" i="10"/>
  <c r="X585" i="10"/>
  <c r="Y585" i="10"/>
  <c r="Z585" i="10"/>
  <c r="AA585" i="10"/>
  <c r="AB585" i="10"/>
  <c r="AC585" i="10"/>
  <c r="AD585" i="10"/>
  <c r="AE585" i="10"/>
  <c r="AF585" i="10"/>
  <c r="AG585" i="10"/>
  <c r="AH585" i="10"/>
  <c r="AI585" i="10"/>
  <c r="AJ585" i="10"/>
  <c r="AK585" i="10"/>
  <c r="D571" i="10"/>
  <c r="G571" i="10"/>
  <c r="I571" i="10"/>
  <c r="J571" i="10"/>
  <c r="K571" i="10"/>
  <c r="L571" i="10"/>
  <c r="M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E571" i="10"/>
  <c r="AF571" i="10"/>
  <c r="AG571" i="10"/>
  <c r="AH571" i="10"/>
  <c r="AI571" i="10"/>
  <c r="AJ571" i="10"/>
  <c r="AK571" i="10"/>
  <c r="D566" i="10"/>
  <c r="G566" i="10"/>
  <c r="I566" i="10"/>
  <c r="J566" i="10"/>
  <c r="K566" i="10"/>
  <c r="L566" i="10"/>
  <c r="M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E566" i="10"/>
  <c r="AF566" i="10"/>
  <c r="AG566" i="10"/>
  <c r="AH566" i="10"/>
  <c r="AI566" i="10"/>
  <c r="AJ566" i="10"/>
  <c r="AK566" i="10"/>
  <c r="D561" i="10"/>
  <c r="G561" i="10"/>
  <c r="I561" i="10"/>
  <c r="J561" i="10"/>
  <c r="K561" i="10"/>
  <c r="L561" i="10"/>
  <c r="M561" i="10"/>
  <c r="T561" i="10"/>
  <c r="U561" i="10"/>
  <c r="V561" i="10"/>
  <c r="W561" i="10"/>
  <c r="X561" i="10"/>
  <c r="Y561" i="10"/>
  <c r="Z561" i="10"/>
  <c r="AA561" i="10"/>
  <c r="AB561" i="10"/>
  <c r="AC561" i="10"/>
  <c r="AD561" i="10"/>
  <c r="AE561" i="10"/>
  <c r="AF561" i="10"/>
  <c r="AG561" i="10"/>
  <c r="AH561" i="10"/>
  <c r="AI561" i="10"/>
  <c r="AJ561" i="10"/>
  <c r="AK561" i="10"/>
  <c r="D558" i="10"/>
  <c r="G558" i="10"/>
  <c r="I558" i="10"/>
  <c r="J558" i="10"/>
  <c r="K558" i="10"/>
  <c r="L558" i="10"/>
  <c r="M558" i="10"/>
  <c r="T558" i="10"/>
  <c r="U558" i="10"/>
  <c r="V558" i="10"/>
  <c r="W558" i="10"/>
  <c r="X558" i="10"/>
  <c r="Y558" i="10"/>
  <c r="Z558" i="10"/>
  <c r="AA558" i="10"/>
  <c r="AB558" i="10"/>
  <c r="AC558" i="10"/>
  <c r="AD558" i="10"/>
  <c r="AE558" i="10"/>
  <c r="AF558" i="10"/>
  <c r="AG558" i="10"/>
  <c r="AH558" i="10"/>
  <c r="AI558" i="10"/>
  <c r="AJ558" i="10"/>
  <c r="AK558" i="10"/>
  <c r="D548" i="10"/>
  <c r="G548" i="10"/>
  <c r="I548" i="10"/>
  <c r="J548" i="10"/>
  <c r="K548" i="10"/>
  <c r="L548" i="10"/>
  <c r="M548" i="10"/>
  <c r="T548" i="10"/>
  <c r="U548" i="10"/>
  <c r="V548" i="10"/>
  <c r="W548" i="10"/>
  <c r="X548" i="10"/>
  <c r="Y548" i="10"/>
  <c r="Z548" i="10"/>
  <c r="AA548" i="10"/>
  <c r="AB548" i="10"/>
  <c r="AC548" i="10"/>
  <c r="AD548" i="10"/>
  <c r="AE548" i="10"/>
  <c r="AF548" i="10"/>
  <c r="AG548" i="10"/>
  <c r="AH548" i="10"/>
  <c r="AI548" i="10"/>
  <c r="AJ548" i="10"/>
  <c r="AK548" i="10"/>
  <c r="D530" i="10"/>
  <c r="G530" i="10"/>
  <c r="I530" i="10"/>
  <c r="J530" i="10"/>
  <c r="K530" i="10"/>
  <c r="L530" i="10"/>
  <c r="M530" i="10"/>
  <c r="T530" i="10"/>
  <c r="U530" i="10"/>
  <c r="V530" i="10"/>
  <c r="W530" i="10"/>
  <c r="X530" i="10"/>
  <c r="Y530" i="10"/>
  <c r="Z530" i="10"/>
  <c r="AA530" i="10"/>
  <c r="AB530" i="10"/>
  <c r="AC530" i="10"/>
  <c r="AD530" i="10"/>
  <c r="AE530" i="10"/>
  <c r="AF530" i="10"/>
  <c r="AG530" i="10"/>
  <c r="AH530" i="10"/>
  <c r="AI530" i="10"/>
  <c r="AJ530" i="10"/>
  <c r="AK530" i="10"/>
  <c r="D524" i="10"/>
  <c r="G524" i="10"/>
  <c r="I524" i="10"/>
  <c r="J524" i="10"/>
  <c r="K524" i="10"/>
  <c r="L524" i="10"/>
  <c r="M524" i="10"/>
  <c r="T524" i="10"/>
  <c r="U524" i="10"/>
  <c r="V524" i="10"/>
  <c r="W524" i="10"/>
  <c r="X524" i="10"/>
  <c r="Y524" i="10"/>
  <c r="Z524" i="10"/>
  <c r="AA524" i="10"/>
  <c r="AB524" i="10"/>
  <c r="AC524" i="10"/>
  <c r="AD524" i="10"/>
  <c r="AE524" i="10"/>
  <c r="AF524" i="10"/>
  <c r="AG524" i="10"/>
  <c r="AH524" i="10"/>
  <c r="AI524" i="10"/>
  <c r="AJ524" i="10"/>
  <c r="AK524" i="10"/>
  <c r="D522" i="10"/>
  <c r="G522" i="10"/>
  <c r="I522" i="10"/>
  <c r="J522" i="10"/>
  <c r="K522" i="10"/>
  <c r="L522" i="10"/>
  <c r="M522" i="10"/>
  <c r="T522" i="10"/>
  <c r="U522" i="10"/>
  <c r="V522" i="10"/>
  <c r="W522" i="10"/>
  <c r="X522" i="10"/>
  <c r="Y522" i="10"/>
  <c r="Z522" i="10"/>
  <c r="AA522" i="10"/>
  <c r="AB522" i="10"/>
  <c r="AC522" i="10"/>
  <c r="AD522" i="10"/>
  <c r="AE522" i="10"/>
  <c r="AF522" i="10"/>
  <c r="AG522" i="10"/>
  <c r="AH522" i="10"/>
  <c r="AI522" i="10"/>
  <c r="AJ522" i="10"/>
  <c r="AK522" i="10"/>
  <c r="D515" i="10"/>
  <c r="G515" i="10"/>
  <c r="I515" i="10"/>
  <c r="J515" i="10"/>
  <c r="K515" i="10"/>
  <c r="L515" i="10"/>
  <c r="M515" i="10"/>
  <c r="T515" i="10"/>
  <c r="U515" i="10"/>
  <c r="V515" i="10"/>
  <c r="W515" i="10"/>
  <c r="X515" i="10"/>
  <c r="Y515" i="10"/>
  <c r="Z515" i="10"/>
  <c r="AA515" i="10"/>
  <c r="AB515" i="10"/>
  <c r="AC515" i="10"/>
  <c r="AD515" i="10"/>
  <c r="AE515" i="10"/>
  <c r="AF515" i="10"/>
  <c r="AG515" i="10"/>
  <c r="AH515" i="10"/>
  <c r="AI515" i="10"/>
  <c r="AJ515" i="10"/>
  <c r="AK515" i="10"/>
  <c r="D492" i="10"/>
  <c r="G492" i="10"/>
  <c r="I492" i="10"/>
  <c r="J492" i="10"/>
  <c r="K492" i="10"/>
  <c r="L492" i="10"/>
  <c r="M492" i="10"/>
  <c r="T492" i="10"/>
  <c r="U492" i="10"/>
  <c r="V492" i="10"/>
  <c r="W492" i="10"/>
  <c r="X492" i="10"/>
  <c r="Y492" i="10"/>
  <c r="Z492" i="10"/>
  <c r="AA492" i="10"/>
  <c r="AB492" i="10"/>
  <c r="AC492" i="10"/>
  <c r="AD492" i="10"/>
  <c r="AE492" i="10"/>
  <c r="AF492" i="10"/>
  <c r="AG492" i="10"/>
  <c r="AH492" i="10"/>
  <c r="AI492" i="10"/>
  <c r="AJ492" i="10"/>
  <c r="AK492" i="10"/>
  <c r="D488" i="10"/>
  <c r="G488" i="10"/>
  <c r="I488" i="10"/>
  <c r="J488" i="10"/>
  <c r="K488" i="10"/>
  <c r="L488" i="10"/>
  <c r="M488" i="10"/>
  <c r="T488" i="10"/>
  <c r="U488" i="10"/>
  <c r="V488" i="10"/>
  <c r="W488" i="10"/>
  <c r="X488" i="10"/>
  <c r="Y488" i="10"/>
  <c r="Z488" i="10"/>
  <c r="AA488" i="10"/>
  <c r="AB488" i="10"/>
  <c r="AC488" i="10"/>
  <c r="AD488" i="10"/>
  <c r="AE488" i="10"/>
  <c r="AF488" i="10"/>
  <c r="AG488" i="10"/>
  <c r="AH488" i="10"/>
  <c r="AI488" i="10"/>
  <c r="AJ488" i="10"/>
  <c r="AK488" i="10"/>
  <c r="D486" i="10"/>
  <c r="G486" i="10"/>
  <c r="I486" i="10"/>
  <c r="J486" i="10"/>
  <c r="K486" i="10"/>
  <c r="L486" i="10"/>
  <c r="M486" i="10"/>
  <c r="T486" i="10"/>
  <c r="U486" i="10"/>
  <c r="V486" i="10"/>
  <c r="W486" i="10"/>
  <c r="X486" i="10"/>
  <c r="Y486" i="10"/>
  <c r="Z486" i="10"/>
  <c r="AA486" i="10"/>
  <c r="AB486" i="10"/>
  <c r="AC486" i="10"/>
  <c r="AD486" i="10"/>
  <c r="AE486" i="10"/>
  <c r="AF486" i="10"/>
  <c r="AG486" i="10"/>
  <c r="AH486" i="10"/>
  <c r="AI486" i="10"/>
  <c r="AJ486" i="10"/>
  <c r="AK486" i="10"/>
  <c r="D483" i="10"/>
  <c r="G483" i="10"/>
  <c r="I483" i="10"/>
  <c r="J483" i="10"/>
  <c r="K483" i="10"/>
  <c r="L483" i="10"/>
  <c r="M483" i="10"/>
  <c r="T483" i="10"/>
  <c r="U483" i="10"/>
  <c r="V483" i="10"/>
  <c r="W483" i="10"/>
  <c r="X483" i="10"/>
  <c r="Y483" i="10"/>
  <c r="Z483" i="10"/>
  <c r="AA483" i="10"/>
  <c r="AB483" i="10"/>
  <c r="AC483" i="10"/>
  <c r="AD483" i="10"/>
  <c r="AE483" i="10"/>
  <c r="AF483" i="10"/>
  <c r="AG483" i="10"/>
  <c r="AH483" i="10"/>
  <c r="AI483" i="10"/>
  <c r="AJ483" i="10"/>
  <c r="AK483" i="10"/>
  <c r="D478" i="10"/>
  <c r="G478" i="10"/>
  <c r="I478" i="10"/>
  <c r="J478" i="10"/>
  <c r="K478" i="10"/>
  <c r="L478" i="10"/>
  <c r="M478" i="10"/>
  <c r="T478" i="10"/>
  <c r="U478" i="10"/>
  <c r="V478" i="10"/>
  <c r="W478" i="10"/>
  <c r="X478" i="10"/>
  <c r="Y478" i="10"/>
  <c r="Z478" i="10"/>
  <c r="AA478" i="10"/>
  <c r="AB478" i="10"/>
  <c r="AC478" i="10"/>
  <c r="AD478" i="10"/>
  <c r="AE478" i="10"/>
  <c r="AF478" i="10"/>
  <c r="AG478" i="10"/>
  <c r="AH478" i="10"/>
  <c r="AI478" i="10"/>
  <c r="AJ478" i="10"/>
  <c r="AK478" i="10"/>
  <c r="D473" i="10"/>
  <c r="G473" i="10"/>
  <c r="I473" i="10"/>
  <c r="J473" i="10"/>
  <c r="K473" i="10"/>
  <c r="L473" i="10"/>
  <c r="M473" i="10"/>
  <c r="T473" i="10"/>
  <c r="U473" i="10"/>
  <c r="V473" i="10"/>
  <c r="W473" i="10"/>
  <c r="X473" i="10"/>
  <c r="Y473" i="10"/>
  <c r="Z473" i="10"/>
  <c r="AA473" i="10"/>
  <c r="AB473" i="10"/>
  <c r="AC473" i="10"/>
  <c r="AD473" i="10"/>
  <c r="AE473" i="10"/>
  <c r="AF473" i="10"/>
  <c r="AG473" i="10"/>
  <c r="AH473" i="10"/>
  <c r="AI473" i="10"/>
  <c r="AJ473" i="10"/>
  <c r="AK473" i="10"/>
  <c r="D468" i="10"/>
  <c r="G468" i="10"/>
  <c r="I468" i="10"/>
  <c r="J468" i="10"/>
  <c r="K468" i="10"/>
  <c r="L468" i="10"/>
  <c r="M468" i="10"/>
  <c r="T468" i="10"/>
  <c r="U468" i="10"/>
  <c r="V468" i="10"/>
  <c r="W468" i="10"/>
  <c r="X468" i="10"/>
  <c r="Y468" i="10"/>
  <c r="Z468" i="10"/>
  <c r="AA468" i="10"/>
  <c r="AB468" i="10"/>
  <c r="AC468" i="10"/>
  <c r="AD468" i="10"/>
  <c r="AE468" i="10"/>
  <c r="AF468" i="10"/>
  <c r="AG468" i="10"/>
  <c r="AH468" i="10"/>
  <c r="AI468" i="10"/>
  <c r="AJ468" i="10"/>
  <c r="AK468" i="10"/>
  <c r="D457" i="10"/>
  <c r="G457" i="10"/>
  <c r="I457" i="10"/>
  <c r="J457" i="10"/>
  <c r="K457" i="10"/>
  <c r="L457" i="10"/>
  <c r="M457" i="10"/>
  <c r="T457" i="10"/>
  <c r="U457" i="10"/>
  <c r="V457" i="10"/>
  <c r="W457" i="10"/>
  <c r="X457" i="10"/>
  <c r="Y457" i="10"/>
  <c r="Z457" i="10"/>
  <c r="AA457" i="10"/>
  <c r="AB457" i="10"/>
  <c r="AC457" i="10"/>
  <c r="AD457" i="10"/>
  <c r="AE457" i="10"/>
  <c r="AF457" i="10"/>
  <c r="AG457" i="10"/>
  <c r="AH457" i="10"/>
  <c r="AI457" i="10"/>
  <c r="AJ457" i="10"/>
  <c r="AK457" i="10"/>
  <c r="D451" i="10"/>
  <c r="G451" i="10"/>
  <c r="I451" i="10"/>
  <c r="J451" i="10"/>
  <c r="K451" i="10"/>
  <c r="L451" i="10"/>
  <c r="M451" i="10"/>
  <c r="T451" i="10"/>
  <c r="U451" i="10"/>
  <c r="V451" i="10"/>
  <c r="W451" i="10"/>
  <c r="X451" i="10"/>
  <c r="Y451" i="10"/>
  <c r="Z451" i="10"/>
  <c r="AA451" i="10"/>
  <c r="AB451" i="10"/>
  <c r="AC451" i="10"/>
  <c r="AD451" i="10"/>
  <c r="AE451" i="10"/>
  <c r="AF451" i="10"/>
  <c r="AG451" i="10"/>
  <c r="AH451" i="10"/>
  <c r="AI451" i="10"/>
  <c r="AJ451" i="10"/>
  <c r="AK451" i="10"/>
  <c r="D432" i="10"/>
  <c r="G432" i="10"/>
  <c r="I432" i="10"/>
  <c r="J432" i="10"/>
  <c r="K432" i="10"/>
  <c r="L432" i="10"/>
  <c r="M432" i="10"/>
  <c r="T432" i="10"/>
  <c r="U432" i="10"/>
  <c r="V432" i="10"/>
  <c r="W432" i="10"/>
  <c r="X432" i="10"/>
  <c r="Y432" i="10"/>
  <c r="Z432" i="10"/>
  <c r="AA432" i="10"/>
  <c r="AB432" i="10"/>
  <c r="AC432" i="10"/>
  <c r="AD432" i="10"/>
  <c r="AE432" i="10"/>
  <c r="AF432" i="10"/>
  <c r="AG432" i="10"/>
  <c r="AH432" i="10"/>
  <c r="AI432" i="10"/>
  <c r="AJ432" i="10"/>
  <c r="AK432" i="10"/>
  <c r="D425" i="10"/>
  <c r="G425" i="10"/>
  <c r="I425" i="10"/>
  <c r="J425" i="10"/>
  <c r="K425" i="10"/>
  <c r="L425" i="10"/>
  <c r="M425" i="10"/>
  <c r="T425" i="10"/>
  <c r="U425" i="10"/>
  <c r="V425" i="10"/>
  <c r="W425" i="10"/>
  <c r="X425" i="10"/>
  <c r="Y425" i="10"/>
  <c r="Z425" i="10"/>
  <c r="AA425" i="10"/>
  <c r="AB425" i="10"/>
  <c r="AC425" i="10"/>
  <c r="AD425" i="10"/>
  <c r="AE425" i="10"/>
  <c r="AF425" i="10"/>
  <c r="AG425" i="10"/>
  <c r="AH425" i="10"/>
  <c r="AI425" i="10"/>
  <c r="AJ425" i="10"/>
  <c r="AK425" i="10"/>
  <c r="D411" i="10"/>
  <c r="G411" i="10"/>
  <c r="I411" i="10"/>
  <c r="J411" i="10"/>
  <c r="K411" i="10"/>
  <c r="L411" i="10"/>
  <c r="M411" i="10"/>
  <c r="T411" i="10"/>
  <c r="U411" i="10"/>
  <c r="V411" i="10"/>
  <c r="W411" i="10"/>
  <c r="X411" i="10"/>
  <c r="Y411" i="10"/>
  <c r="Z411" i="10"/>
  <c r="AA411" i="10"/>
  <c r="AB411" i="10"/>
  <c r="AC411" i="10"/>
  <c r="AD411" i="10"/>
  <c r="AE411" i="10"/>
  <c r="AF411" i="10"/>
  <c r="AG411" i="10"/>
  <c r="AH411" i="10"/>
  <c r="AI411" i="10"/>
  <c r="AJ411" i="10"/>
  <c r="AK411" i="10"/>
  <c r="D405" i="10"/>
  <c r="G405" i="10"/>
  <c r="I405" i="10"/>
  <c r="J405" i="10"/>
  <c r="K405" i="10"/>
  <c r="L405" i="10"/>
  <c r="M405" i="10"/>
  <c r="T405" i="10"/>
  <c r="U405" i="10"/>
  <c r="V405" i="10"/>
  <c r="W405" i="10"/>
  <c r="X405" i="10"/>
  <c r="Y405" i="10"/>
  <c r="Z405" i="10"/>
  <c r="AA405" i="10"/>
  <c r="AB405" i="10"/>
  <c r="AC405" i="10"/>
  <c r="AD405" i="10"/>
  <c r="AE405" i="10"/>
  <c r="AF405" i="10"/>
  <c r="AG405" i="10"/>
  <c r="AH405" i="10"/>
  <c r="AI405" i="10"/>
  <c r="AJ405" i="10"/>
  <c r="AK405" i="10"/>
  <c r="D396" i="10"/>
  <c r="G396" i="10"/>
  <c r="I396" i="10"/>
  <c r="J396" i="10"/>
  <c r="K396" i="10"/>
  <c r="L396" i="10"/>
  <c r="M396" i="10"/>
  <c r="T396" i="10"/>
  <c r="U396" i="10"/>
  <c r="V396" i="10"/>
  <c r="W396" i="10"/>
  <c r="X396" i="10"/>
  <c r="Y396" i="10"/>
  <c r="Z396" i="10"/>
  <c r="AA396" i="10"/>
  <c r="AB396" i="10"/>
  <c r="AC396" i="10"/>
  <c r="AD396" i="10"/>
  <c r="AE396" i="10"/>
  <c r="AF396" i="10"/>
  <c r="AG396" i="10"/>
  <c r="AH396" i="10"/>
  <c r="AI396" i="10"/>
  <c r="AJ396" i="10"/>
  <c r="AK396" i="10"/>
  <c r="D359" i="10"/>
  <c r="G359" i="10"/>
  <c r="I359" i="10"/>
  <c r="J359" i="10"/>
  <c r="K359" i="10"/>
  <c r="L359" i="10"/>
  <c r="M359" i="10"/>
  <c r="T359" i="10"/>
  <c r="U359" i="10"/>
  <c r="V359" i="10"/>
  <c r="W359" i="10"/>
  <c r="X359" i="10"/>
  <c r="Y359" i="10"/>
  <c r="Z359" i="10"/>
  <c r="AA359" i="10"/>
  <c r="AB359" i="10"/>
  <c r="AC359" i="10"/>
  <c r="AD359" i="10"/>
  <c r="AE359" i="10"/>
  <c r="AF359" i="10"/>
  <c r="AG359" i="10"/>
  <c r="AH359" i="10"/>
  <c r="AI359" i="10"/>
  <c r="AJ359" i="10"/>
  <c r="AK359" i="10"/>
  <c r="D342" i="10"/>
  <c r="G342" i="10"/>
  <c r="I342" i="10"/>
  <c r="J342" i="10"/>
  <c r="K342" i="10"/>
  <c r="L342" i="10"/>
  <c r="M342" i="10"/>
  <c r="T342" i="10"/>
  <c r="U342" i="10"/>
  <c r="V342" i="10"/>
  <c r="W342" i="10"/>
  <c r="X342" i="10"/>
  <c r="Y342" i="10"/>
  <c r="Z342" i="10"/>
  <c r="AA342" i="10"/>
  <c r="AB342" i="10"/>
  <c r="AC342" i="10"/>
  <c r="AD342" i="10"/>
  <c r="AE342" i="10"/>
  <c r="AF342" i="10"/>
  <c r="AG342" i="10"/>
  <c r="AH342" i="10"/>
  <c r="AI342" i="10"/>
  <c r="AJ342" i="10"/>
  <c r="AK342" i="10"/>
  <c r="D334" i="10"/>
  <c r="G334" i="10"/>
  <c r="I334" i="10"/>
  <c r="J334" i="10"/>
  <c r="K334" i="10"/>
  <c r="L334" i="10"/>
  <c r="M334" i="10"/>
  <c r="T334" i="10"/>
  <c r="U334" i="10"/>
  <c r="V334" i="10"/>
  <c r="W334" i="10"/>
  <c r="X334" i="10"/>
  <c r="Y334" i="10"/>
  <c r="Z334" i="10"/>
  <c r="AA334" i="10"/>
  <c r="AB334" i="10"/>
  <c r="AC334" i="10"/>
  <c r="AD334" i="10"/>
  <c r="AE334" i="10"/>
  <c r="AF334" i="10"/>
  <c r="AG334" i="10"/>
  <c r="AH334" i="10"/>
  <c r="AI334" i="10"/>
  <c r="AJ334" i="10"/>
  <c r="AK334" i="10"/>
  <c r="D329" i="10"/>
  <c r="G329" i="10"/>
  <c r="I329" i="10"/>
  <c r="J329" i="10"/>
  <c r="K329" i="10"/>
  <c r="L329" i="10"/>
  <c r="M329" i="10"/>
  <c r="T329" i="10"/>
  <c r="U329" i="10"/>
  <c r="V329" i="10"/>
  <c r="W329" i="10"/>
  <c r="X329" i="10"/>
  <c r="Y329" i="10"/>
  <c r="Z329" i="10"/>
  <c r="AA329" i="10"/>
  <c r="AB329" i="10"/>
  <c r="AC329" i="10"/>
  <c r="AD329" i="10"/>
  <c r="AE329" i="10"/>
  <c r="AF329" i="10"/>
  <c r="AG329" i="10"/>
  <c r="AH329" i="10"/>
  <c r="AI329" i="10"/>
  <c r="AJ329" i="10"/>
  <c r="AK329" i="10"/>
  <c r="D326" i="10"/>
  <c r="G326" i="10"/>
  <c r="I326" i="10"/>
  <c r="J326" i="10"/>
  <c r="K326" i="10"/>
  <c r="L326" i="10"/>
  <c r="M326" i="10"/>
  <c r="T326" i="10"/>
  <c r="U326" i="10"/>
  <c r="V326" i="10"/>
  <c r="W326" i="10"/>
  <c r="X326" i="10"/>
  <c r="Y326" i="10"/>
  <c r="Z326" i="10"/>
  <c r="AA326" i="10"/>
  <c r="AB326" i="10"/>
  <c r="AC326" i="10"/>
  <c r="AD326" i="10"/>
  <c r="AE326" i="10"/>
  <c r="AF326" i="10"/>
  <c r="AG326" i="10"/>
  <c r="AH326" i="10"/>
  <c r="AI326" i="10"/>
  <c r="AJ326" i="10"/>
  <c r="AK326" i="10"/>
  <c r="D316" i="10"/>
  <c r="G316" i="10"/>
  <c r="I316" i="10"/>
  <c r="J316" i="10"/>
  <c r="K316" i="10"/>
  <c r="L316" i="10"/>
  <c r="M316" i="10"/>
  <c r="T316" i="10"/>
  <c r="U316" i="10"/>
  <c r="V316" i="10"/>
  <c r="W316" i="10"/>
  <c r="X316" i="10"/>
  <c r="Y316" i="10"/>
  <c r="Z316" i="10"/>
  <c r="AA316" i="10"/>
  <c r="AB316" i="10"/>
  <c r="AC316" i="10"/>
  <c r="AD316" i="10"/>
  <c r="AE316" i="10"/>
  <c r="AF316" i="10"/>
  <c r="AG316" i="10"/>
  <c r="AH316" i="10"/>
  <c r="AI316" i="10"/>
  <c r="AJ316" i="10"/>
  <c r="AK316" i="10"/>
  <c r="D310" i="10"/>
  <c r="G310" i="10"/>
  <c r="I310" i="10"/>
  <c r="J310" i="10"/>
  <c r="K310" i="10"/>
  <c r="L310" i="10"/>
  <c r="M310" i="10"/>
  <c r="T310" i="10"/>
  <c r="U310" i="10"/>
  <c r="V310" i="10"/>
  <c r="W310" i="10"/>
  <c r="X310" i="10"/>
  <c r="Y310" i="10"/>
  <c r="Z310" i="10"/>
  <c r="AA310" i="10"/>
  <c r="AB310" i="10"/>
  <c r="AC310" i="10"/>
  <c r="AD310" i="10"/>
  <c r="AE310" i="10"/>
  <c r="AF310" i="10"/>
  <c r="AG310" i="10"/>
  <c r="AH310" i="10"/>
  <c r="AI310" i="10"/>
  <c r="AJ310" i="10"/>
  <c r="AK310" i="10"/>
  <c r="D271" i="10"/>
  <c r="G271" i="10"/>
  <c r="I271" i="10"/>
  <c r="J271" i="10"/>
  <c r="K271" i="10"/>
  <c r="L271" i="10"/>
  <c r="M271" i="10"/>
  <c r="T271" i="10"/>
  <c r="U271" i="10"/>
  <c r="V271" i="10"/>
  <c r="W271" i="10"/>
  <c r="X271" i="10"/>
  <c r="Y271" i="10"/>
  <c r="Z271" i="10"/>
  <c r="AA271" i="10"/>
  <c r="AB271" i="10"/>
  <c r="AC271" i="10"/>
  <c r="AD271" i="10"/>
  <c r="AE271" i="10"/>
  <c r="AF271" i="10"/>
  <c r="AG271" i="10"/>
  <c r="AH271" i="10"/>
  <c r="AI271" i="10"/>
  <c r="AJ271" i="10"/>
  <c r="AK271" i="10"/>
  <c r="D262" i="10"/>
  <c r="G262" i="10"/>
  <c r="I262" i="10"/>
  <c r="J262" i="10"/>
  <c r="K262" i="10"/>
  <c r="L262" i="10"/>
  <c r="M262" i="10"/>
  <c r="T262" i="10"/>
  <c r="U262" i="10"/>
  <c r="V262" i="10"/>
  <c r="W262" i="10"/>
  <c r="X262" i="10"/>
  <c r="Y262" i="10"/>
  <c r="Z262" i="10"/>
  <c r="AA262" i="10"/>
  <c r="AB262" i="10"/>
  <c r="AC262" i="10"/>
  <c r="AD262" i="10"/>
  <c r="AE262" i="10"/>
  <c r="AF262" i="10"/>
  <c r="AG262" i="10"/>
  <c r="AH262" i="10"/>
  <c r="AI262" i="10"/>
  <c r="AJ262" i="10"/>
  <c r="AK262" i="10"/>
  <c r="D254" i="10"/>
  <c r="G254" i="10"/>
  <c r="I254" i="10"/>
  <c r="J254" i="10"/>
  <c r="K254" i="10"/>
  <c r="L254" i="10"/>
  <c r="M254" i="10"/>
  <c r="T254" i="10"/>
  <c r="U254" i="10"/>
  <c r="V254" i="10"/>
  <c r="W254" i="10"/>
  <c r="X254" i="10"/>
  <c r="Y254" i="10"/>
  <c r="Z254" i="10"/>
  <c r="AA254" i="10"/>
  <c r="AB254" i="10"/>
  <c r="AC254" i="10"/>
  <c r="AD254" i="10"/>
  <c r="AE254" i="10"/>
  <c r="AF254" i="10"/>
  <c r="AG254" i="10"/>
  <c r="AH254" i="10"/>
  <c r="AI254" i="10"/>
  <c r="AJ254" i="10"/>
  <c r="AK254" i="10"/>
  <c r="D243" i="10"/>
  <c r="G243" i="10"/>
  <c r="I243" i="10"/>
  <c r="J243" i="10"/>
  <c r="K243" i="10"/>
  <c r="L243" i="10"/>
  <c r="M243" i="10"/>
  <c r="T243" i="10"/>
  <c r="U243" i="10"/>
  <c r="V243" i="10"/>
  <c r="W243" i="10"/>
  <c r="X243" i="10"/>
  <c r="Y243" i="10"/>
  <c r="Z243" i="10"/>
  <c r="AA243" i="10"/>
  <c r="AB243" i="10"/>
  <c r="AC243" i="10"/>
  <c r="AD243" i="10"/>
  <c r="AE243" i="10"/>
  <c r="AF243" i="10"/>
  <c r="AG243" i="10"/>
  <c r="AH243" i="10"/>
  <c r="AI243" i="10"/>
  <c r="AJ243" i="10"/>
  <c r="AK243" i="10"/>
  <c r="D236" i="10"/>
  <c r="G236" i="10"/>
  <c r="I236" i="10"/>
  <c r="J236" i="10"/>
  <c r="K236" i="10"/>
  <c r="L236" i="10"/>
  <c r="M236" i="10"/>
  <c r="T236" i="10"/>
  <c r="U236" i="10"/>
  <c r="V236" i="10"/>
  <c r="W236" i="10"/>
  <c r="X236" i="10"/>
  <c r="Y236" i="10"/>
  <c r="Z236" i="10"/>
  <c r="AA236" i="10"/>
  <c r="AB236" i="10"/>
  <c r="AC236" i="10"/>
  <c r="AD236" i="10"/>
  <c r="AE236" i="10"/>
  <c r="AF236" i="10"/>
  <c r="AG236" i="10"/>
  <c r="AH236" i="10"/>
  <c r="AI236" i="10"/>
  <c r="AJ236" i="10"/>
  <c r="AK236" i="10"/>
  <c r="D232" i="10"/>
  <c r="G232" i="10"/>
  <c r="I232" i="10"/>
  <c r="J232" i="10"/>
  <c r="K232" i="10"/>
  <c r="L232" i="10"/>
  <c r="M232" i="10"/>
  <c r="T232" i="10"/>
  <c r="U232" i="10"/>
  <c r="V232" i="10"/>
  <c r="W232" i="10"/>
  <c r="X232" i="10"/>
  <c r="Y232" i="10"/>
  <c r="Z232" i="10"/>
  <c r="AA232" i="10"/>
  <c r="AB232" i="10"/>
  <c r="AC232" i="10"/>
  <c r="AD232" i="10"/>
  <c r="AE232" i="10"/>
  <c r="AF232" i="10"/>
  <c r="AG232" i="10"/>
  <c r="AH232" i="10"/>
  <c r="AI232" i="10"/>
  <c r="AJ232" i="10"/>
  <c r="AK232" i="10"/>
  <c r="D220" i="10"/>
  <c r="G220" i="10"/>
  <c r="I220" i="10"/>
  <c r="J220" i="10"/>
  <c r="K220" i="10"/>
  <c r="L220" i="10"/>
  <c r="M220" i="10"/>
  <c r="T220" i="10"/>
  <c r="U220" i="10"/>
  <c r="V220" i="10"/>
  <c r="W220" i="10"/>
  <c r="X220" i="10"/>
  <c r="Y220" i="10"/>
  <c r="Z220" i="10"/>
  <c r="AA220" i="10"/>
  <c r="AB220" i="10"/>
  <c r="AC220" i="10"/>
  <c r="AD220" i="10"/>
  <c r="AE220" i="10"/>
  <c r="AF220" i="10"/>
  <c r="AG220" i="10"/>
  <c r="AH220" i="10"/>
  <c r="AI220" i="10"/>
  <c r="AJ220" i="10"/>
  <c r="AK220" i="10"/>
  <c r="D216" i="10"/>
  <c r="G216" i="10"/>
  <c r="I216" i="10"/>
  <c r="J216" i="10"/>
  <c r="K216" i="10"/>
  <c r="L216" i="10"/>
  <c r="M216" i="10"/>
  <c r="T216" i="10"/>
  <c r="U216" i="10"/>
  <c r="V216" i="10"/>
  <c r="W216" i="10"/>
  <c r="X216" i="10"/>
  <c r="Y216" i="10"/>
  <c r="Z216" i="10"/>
  <c r="AA216" i="10"/>
  <c r="AB216" i="10"/>
  <c r="AC216" i="10"/>
  <c r="AD216" i="10"/>
  <c r="AE216" i="10"/>
  <c r="AF216" i="10"/>
  <c r="AG216" i="10"/>
  <c r="AH216" i="10"/>
  <c r="AI216" i="10"/>
  <c r="AJ216" i="10"/>
  <c r="AK216" i="10"/>
  <c r="D212" i="10"/>
  <c r="G212" i="10"/>
  <c r="I212" i="10"/>
  <c r="J212" i="10"/>
  <c r="K212" i="10"/>
  <c r="L212" i="10"/>
  <c r="M212" i="10"/>
  <c r="T212" i="10"/>
  <c r="U212" i="10"/>
  <c r="V212" i="10"/>
  <c r="W212" i="10"/>
  <c r="X212" i="10"/>
  <c r="Y212" i="10"/>
  <c r="Z212" i="10"/>
  <c r="AA212" i="10"/>
  <c r="AB212" i="10"/>
  <c r="AC212" i="10"/>
  <c r="AD212" i="10"/>
  <c r="AE212" i="10"/>
  <c r="AF212" i="10"/>
  <c r="AG212" i="10"/>
  <c r="AH212" i="10"/>
  <c r="AI212" i="10"/>
  <c r="AJ212" i="10"/>
  <c r="AK212" i="10"/>
  <c r="D210" i="10"/>
  <c r="G210" i="10"/>
  <c r="I210" i="10"/>
  <c r="J210" i="10"/>
  <c r="K210" i="10"/>
  <c r="L210" i="10"/>
  <c r="M210" i="10"/>
  <c r="T210" i="10"/>
  <c r="U210" i="10"/>
  <c r="V210" i="10"/>
  <c r="W210" i="10"/>
  <c r="X210" i="10"/>
  <c r="Y210" i="10"/>
  <c r="Z210" i="10"/>
  <c r="AA210" i="10"/>
  <c r="AB210" i="10"/>
  <c r="AC210" i="10"/>
  <c r="AD210" i="10"/>
  <c r="AE210" i="10"/>
  <c r="AF210" i="10"/>
  <c r="AG210" i="10"/>
  <c r="AH210" i="10"/>
  <c r="AI210" i="10"/>
  <c r="AJ210" i="10"/>
  <c r="AK210" i="10"/>
  <c r="D206" i="10"/>
  <c r="G206" i="10"/>
  <c r="I206" i="10"/>
  <c r="J206" i="10"/>
  <c r="K206" i="10"/>
  <c r="L206" i="10"/>
  <c r="M206" i="10"/>
  <c r="T206" i="10"/>
  <c r="U206" i="10"/>
  <c r="V206" i="10"/>
  <c r="W206" i="10"/>
  <c r="X206" i="10"/>
  <c r="Y206" i="10"/>
  <c r="Z206" i="10"/>
  <c r="AA206" i="10"/>
  <c r="AB206" i="10"/>
  <c r="AC206" i="10"/>
  <c r="AD206" i="10"/>
  <c r="AE206" i="10"/>
  <c r="AF206" i="10"/>
  <c r="AG206" i="10"/>
  <c r="AH206" i="10"/>
  <c r="AI206" i="10"/>
  <c r="AJ206" i="10"/>
  <c r="AK206" i="10"/>
  <c r="D191" i="10"/>
  <c r="G191" i="10"/>
  <c r="I191" i="10"/>
  <c r="J191" i="10"/>
  <c r="K191" i="10"/>
  <c r="L191" i="10"/>
  <c r="M191" i="10"/>
  <c r="T191" i="10"/>
  <c r="U191" i="10"/>
  <c r="V191" i="10"/>
  <c r="W191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D186" i="10"/>
  <c r="G186" i="10"/>
  <c r="I186" i="10"/>
  <c r="J186" i="10"/>
  <c r="K186" i="10"/>
  <c r="L186" i="10"/>
  <c r="M186" i="10"/>
  <c r="T186" i="10"/>
  <c r="U186" i="10"/>
  <c r="V186" i="10"/>
  <c r="W186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D184" i="10"/>
  <c r="G184" i="10"/>
  <c r="I184" i="10"/>
  <c r="J184" i="10"/>
  <c r="K184" i="10"/>
  <c r="L184" i="10"/>
  <c r="M184" i="10"/>
  <c r="T184" i="10"/>
  <c r="U184" i="10"/>
  <c r="V184" i="10"/>
  <c r="W184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D165" i="10"/>
  <c r="G165" i="10"/>
  <c r="I165" i="10"/>
  <c r="J165" i="10"/>
  <c r="K165" i="10"/>
  <c r="L165" i="10"/>
  <c r="M165" i="10"/>
  <c r="T165" i="10"/>
  <c r="U165" i="10"/>
  <c r="V165" i="10"/>
  <c r="W165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D147" i="10"/>
  <c r="G147" i="10"/>
  <c r="I147" i="10"/>
  <c r="J147" i="10"/>
  <c r="K147" i="10"/>
  <c r="L147" i="10"/>
  <c r="M147" i="10"/>
  <c r="T147" i="10"/>
  <c r="U147" i="10"/>
  <c r="V147" i="10"/>
  <c r="W147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D129" i="10"/>
  <c r="G129" i="10"/>
  <c r="I129" i="10"/>
  <c r="J129" i="10"/>
  <c r="K129" i="10"/>
  <c r="L129" i="10"/>
  <c r="M129" i="10"/>
  <c r="T129" i="10"/>
  <c r="U129" i="10"/>
  <c r="V129" i="10"/>
  <c r="W129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D127" i="10"/>
  <c r="G127" i="10"/>
  <c r="I127" i="10"/>
  <c r="J127" i="10"/>
  <c r="K127" i="10"/>
  <c r="L127" i="10"/>
  <c r="M127" i="10"/>
  <c r="T127" i="10"/>
  <c r="U127" i="10"/>
  <c r="V127" i="10"/>
  <c r="W127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D123" i="10"/>
  <c r="G123" i="10"/>
  <c r="I123" i="10"/>
  <c r="J123" i="10"/>
  <c r="K123" i="10"/>
  <c r="L123" i="10"/>
  <c r="M123" i="10"/>
  <c r="T123" i="10"/>
  <c r="U123" i="10"/>
  <c r="V123" i="10"/>
  <c r="W123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D118" i="10"/>
  <c r="G118" i="10"/>
  <c r="I118" i="10"/>
  <c r="J118" i="10"/>
  <c r="K118" i="10"/>
  <c r="L118" i="10"/>
  <c r="M118" i="10"/>
  <c r="T118" i="10"/>
  <c r="U118" i="10"/>
  <c r="V118" i="10"/>
  <c r="W118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D112" i="10"/>
  <c r="G112" i="10"/>
  <c r="I112" i="10"/>
  <c r="J112" i="10"/>
  <c r="K112" i="10"/>
  <c r="L112" i="10"/>
  <c r="M112" i="10"/>
  <c r="T112" i="10"/>
  <c r="U112" i="10"/>
  <c r="V112" i="10"/>
  <c r="W112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D105" i="10"/>
  <c r="G105" i="10"/>
  <c r="I105" i="10"/>
  <c r="J105" i="10"/>
  <c r="K105" i="10"/>
  <c r="L105" i="10"/>
  <c r="M105" i="10"/>
  <c r="T105" i="10"/>
  <c r="U105" i="10"/>
  <c r="V105" i="10"/>
  <c r="W105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D99" i="10"/>
  <c r="G99" i="10"/>
  <c r="I99" i="10"/>
  <c r="J99" i="10"/>
  <c r="K99" i="10"/>
  <c r="L99" i="10"/>
  <c r="M99" i="10"/>
  <c r="T99" i="10"/>
  <c r="U99" i="10"/>
  <c r="V99" i="10"/>
  <c r="W99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D83" i="10"/>
  <c r="G83" i="10"/>
  <c r="I83" i="10"/>
  <c r="J83" i="10"/>
  <c r="K83" i="10"/>
  <c r="L83" i="10"/>
  <c r="M83" i="10"/>
  <c r="T83" i="10"/>
  <c r="U83" i="10"/>
  <c r="V83" i="10"/>
  <c r="W83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D74" i="10"/>
  <c r="G74" i="10"/>
  <c r="I74" i="10"/>
  <c r="J74" i="10"/>
  <c r="K74" i="10"/>
  <c r="L74" i="10"/>
  <c r="M74" i="10"/>
  <c r="T74" i="10"/>
  <c r="U74" i="10"/>
  <c r="V74" i="10"/>
  <c r="W74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D71" i="10"/>
  <c r="G71" i="10"/>
  <c r="I71" i="10"/>
  <c r="J71" i="10"/>
  <c r="K71" i="10"/>
  <c r="L71" i="10"/>
  <c r="M71" i="10"/>
  <c r="T71" i="10"/>
  <c r="U71" i="10"/>
  <c r="V71" i="10"/>
  <c r="W71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D55" i="10"/>
  <c r="G55" i="10"/>
  <c r="I55" i="10"/>
  <c r="J55" i="10"/>
  <c r="K55" i="10"/>
  <c r="L55" i="10"/>
  <c r="M55" i="10"/>
  <c r="T55" i="10"/>
  <c r="U55" i="10"/>
  <c r="V55" i="10"/>
  <c r="W55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K52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M52" i="10"/>
  <c r="L52" i="10"/>
  <c r="K52" i="10"/>
  <c r="J52" i="10"/>
  <c r="I52" i="10"/>
  <c r="G52" i="10"/>
  <c r="D52" i="10"/>
  <c r="D48" i="10"/>
  <c r="G48" i="10"/>
  <c r="I48" i="10"/>
  <c r="J48" i="10"/>
  <c r="K48" i="10"/>
  <c r="L48" i="10"/>
  <c r="M48" i="10"/>
  <c r="T48" i="10"/>
  <c r="U48" i="10"/>
  <c r="V48" i="10"/>
  <c r="W48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D41" i="10"/>
  <c r="G41" i="10"/>
  <c r="I41" i="10"/>
  <c r="J41" i="10"/>
  <c r="K41" i="10"/>
  <c r="L41" i="10"/>
  <c r="M41" i="10"/>
  <c r="T41" i="10"/>
  <c r="U41" i="10"/>
  <c r="V41" i="10"/>
  <c r="W41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D34" i="10"/>
  <c r="G34" i="10"/>
  <c r="I34" i="10"/>
  <c r="J34" i="10"/>
  <c r="K34" i="10"/>
  <c r="L34" i="10"/>
  <c r="M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M27" i="10"/>
  <c r="L27" i="10"/>
  <c r="K27" i="10"/>
  <c r="J27" i="10"/>
  <c r="I27" i="10"/>
  <c r="G27" i="10"/>
  <c r="D27" i="10"/>
  <c r="D24" i="10"/>
  <c r="G24" i="10"/>
  <c r="I24" i="10"/>
  <c r="J24" i="10"/>
  <c r="K24" i="10"/>
  <c r="L24" i="10"/>
  <c r="M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D19" i="10"/>
  <c r="G19" i="10"/>
  <c r="G15" i="10" s="1"/>
  <c r="I19" i="10"/>
  <c r="J19" i="10"/>
  <c r="K19" i="10"/>
  <c r="L19" i="10"/>
  <c r="M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D16" i="10"/>
  <c r="G16" i="10"/>
  <c r="I16" i="10"/>
  <c r="J16" i="10"/>
  <c r="K16" i="10"/>
  <c r="L16" i="10"/>
  <c r="M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E785" i="18" l="1"/>
  <c r="E15" i="18"/>
  <c r="D788" i="17"/>
  <c r="E788" i="17"/>
  <c r="D407" i="17"/>
  <c r="E407" i="17"/>
  <c r="E18" i="17"/>
  <c r="D18" i="17"/>
  <c r="L15" i="10"/>
  <c r="X785" i="10"/>
  <c r="AJ785" i="10"/>
  <c r="AB785" i="10"/>
  <c r="T785" i="10"/>
  <c r="L785" i="10"/>
  <c r="D785" i="10"/>
  <c r="AK785" i="10"/>
  <c r="AG785" i="10"/>
  <c r="AC785" i="10"/>
  <c r="Y785" i="10"/>
  <c r="U785" i="10"/>
  <c r="M785" i="10"/>
  <c r="I785" i="10"/>
  <c r="AH785" i="10"/>
  <c r="AD785" i="10"/>
  <c r="Z785" i="10"/>
  <c r="V785" i="10"/>
  <c r="J785" i="10"/>
  <c r="AE15" i="10"/>
  <c r="AE14" i="10" s="1"/>
  <c r="K15" i="10"/>
  <c r="K14" i="10" s="1"/>
  <c r="T15" i="10"/>
  <c r="AF15" i="10"/>
  <c r="AF14" i="10" s="1"/>
  <c r="W15" i="10"/>
  <c r="AA15" i="10"/>
  <c r="AI15" i="10"/>
  <c r="X15" i="10"/>
  <c r="D15" i="10"/>
  <c r="AB15" i="10"/>
  <c r="AJ15" i="10"/>
  <c r="AG15" i="10"/>
  <c r="AC15" i="10"/>
  <c r="Y15" i="10"/>
  <c r="U15" i="10"/>
  <c r="M15" i="10"/>
  <c r="I15" i="10"/>
  <c r="AH15" i="10"/>
  <c r="AD15" i="10"/>
  <c r="Z15" i="10"/>
  <c r="V15" i="10"/>
  <c r="J15" i="10"/>
  <c r="E989" i="13"/>
  <c r="F989" i="13"/>
  <c r="G989" i="13"/>
  <c r="H989" i="13"/>
  <c r="I989" i="13"/>
  <c r="J989" i="13"/>
  <c r="K989" i="13"/>
  <c r="L989" i="13"/>
  <c r="M989" i="13"/>
  <c r="N989" i="13"/>
  <c r="O989" i="13"/>
  <c r="P989" i="13"/>
  <c r="Q989" i="13"/>
  <c r="R989" i="13"/>
  <c r="S989" i="13"/>
  <c r="T989" i="13"/>
  <c r="U989" i="13"/>
  <c r="V989" i="13"/>
  <c r="W989" i="13"/>
  <c r="X989" i="13"/>
  <c r="E987" i="13"/>
  <c r="F987" i="13"/>
  <c r="G987" i="13"/>
  <c r="H987" i="13"/>
  <c r="I987" i="13"/>
  <c r="J987" i="13"/>
  <c r="K987" i="13"/>
  <c r="L987" i="13"/>
  <c r="M987" i="13"/>
  <c r="N987" i="13"/>
  <c r="O987" i="13"/>
  <c r="P987" i="13"/>
  <c r="Q987" i="13"/>
  <c r="R987" i="13"/>
  <c r="S987" i="13"/>
  <c r="T987" i="13"/>
  <c r="U987" i="13"/>
  <c r="V987" i="13"/>
  <c r="W987" i="13"/>
  <c r="X987" i="13"/>
  <c r="E984" i="13"/>
  <c r="F984" i="13"/>
  <c r="G984" i="13"/>
  <c r="H984" i="13"/>
  <c r="I984" i="13"/>
  <c r="J984" i="13"/>
  <c r="K984" i="13"/>
  <c r="L984" i="13"/>
  <c r="M984" i="13"/>
  <c r="N984" i="13"/>
  <c r="O984" i="13"/>
  <c r="P984" i="13"/>
  <c r="Q984" i="13"/>
  <c r="R984" i="13"/>
  <c r="S984" i="13"/>
  <c r="T984" i="13"/>
  <c r="U984" i="13"/>
  <c r="V984" i="13"/>
  <c r="W984" i="13"/>
  <c r="X984" i="13"/>
  <c r="E981" i="13"/>
  <c r="F981" i="13"/>
  <c r="G981" i="13"/>
  <c r="H981" i="13"/>
  <c r="I981" i="13"/>
  <c r="J981" i="13"/>
  <c r="K981" i="13"/>
  <c r="L981" i="13"/>
  <c r="M981" i="13"/>
  <c r="N981" i="13"/>
  <c r="O981" i="13"/>
  <c r="P981" i="13"/>
  <c r="Q981" i="13"/>
  <c r="R981" i="13"/>
  <c r="S981" i="13"/>
  <c r="T981" i="13"/>
  <c r="U981" i="13"/>
  <c r="V981" i="13"/>
  <c r="W981" i="13"/>
  <c r="X981" i="13"/>
  <c r="E979" i="13"/>
  <c r="F979" i="13"/>
  <c r="G979" i="13"/>
  <c r="H979" i="13"/>
  <c r="I979" i="13"/>
  <c r="J979" i="13"/>
  <c r="K979" i="13"/>
  <c r="L979" i="13"/>
  <c r="M979" i="13"/>
  <c r="N979" i="13"/>
  <c r="O979" i="13"/>
  <c r="P979" i="13"/>
  <c r="Q979" i="13"/>
  <c r="R979" i="13"/>
  <c r="S979" i="13"/>
  <c r="T979" i="13"/>
  <c r="U979" i="13"/>
  <c r="V979" i="13"/>
  <c r="W979" i="13"/>
  <c r="X979" i="13"/>
  <c r="E977" i="13"/>
  <c r="F977" i="13"/>
  <c r="G977" i="13"/>
  <c r="H977" i="13"/>
  <c r="I977" i="13"/>
  <c r="J977" i="13"/>
  <c r="K977" i="13"/>
  <c r="L977" i="13"/>
  <c r="M977" i="13"/>
  <c r="N977" i="13"/>
  <c r="O977" i="13"/>
  <c r="P977" i="13"/>
  <c r="Q977" i="13"/>
  <c r="R977" i="13"/>
  <c r="S977" i="13"/>
  <c r="T977" i="13"/>
  <c r="U977" i="13"/>
  <c r="V977" i="13"/>
  <c r="W977" i="13"/>
  <c r="X977" i="13"/>
  <c r="E975" i="13"/>
  <c r="F975" i="13"/>
  <c r="G975" i="13"/>
  <c r="H975" i="13"/>
  <c r="I975" i="13"/>
  <c r="J975" i="13"/>
  <c r="K975" i="13"/>
  <c r="L975" i="13"/>
  <c r="M975" i="13"/>
  <c r="N975" i="13"/>
  <c r="O975" i="13"/>
  <c r="P975" i="13"/>
  <c r="Q975" i="13"/>
  <c r="R975" i="13"/>
  <c r="S975" i="13"/>
  <c r="T975" i="13"/>
  <c r="U975" i="13"/>
  <c r="V975" i="13"/>
  <c r="W975" i="13"/>
  <c r="X975" i="13"/>
  <c r="E969" i="13"/>
  <c r="F969" i="13"/>
  <c r="G969" i="13"/>
  <c r="H969" i="13"/>
  <c r="I969" i="13"/>
  <c r="J969" i="13"/>
  <c r="K969" i="13"/>
  <c r="L969" i="13"/>
  <c r="M969" i="13"/>
  <c r="N969" i="13"/>
  <c r="O969" i="13"/>
  <c r="P969" i="13"/>
  <c r="Q969" i="13"/>
  <c r="R969" i="13"/>
  <c r="S969" i="13"/>
  <c r="T969" i="13"/>
  <c r="U969" i="13"/>
  <c r="V969" i="13"/>
  <c r="W969" i="13"/>
  <c r="X969" i="13"/>
  <c r="E963" i="13"/>
  <c r="F963" i="13"/>
  <c r="G963" i="13"/>
  <c r="H963" i="13"/>
  <c r="I963" i="13"/>
  <c r="J963" i="13"/>
  <c r="K963" i="13"/>
  <c r="L963" i="13"/>
  <c r="M963" i="13"/>
  <c r="N963" i="13"/>
  <c r="O963" i="13"/>
  <c r="P963" i="13"/>
  <c r="Q963" i="13"/>
  <c r="R963" i="13"/>
  <c r="S963" i="13"/>
  <c r="T963" i="13"/>
  <c r="U963" i="13"/>
  <c r="V963" i="13"/>
  <c r="W963" i="13"/>
  <c r="X963" i="13"/>
  <c r="E961" i="13"/>
  <c r="F961" i="13"/>
  <c r="G961" i="13"/>
  <c r="H961" i="13"/>
  <c r="I961" i="13"/>
  <c r="J961" i="13"/>
  <c r="K961" i="13"/>
  <c r="L961" i="13"/>
  <c r="M961" i="13"/>
  <c r="N961" i="13"/>
  <c r="O961" i="13"/>
  <c r="P961" i="13"/>
  <c r="Q961" i="13"/>
  <c r="R961" i="13"/>
  <c r="S961" i="13"/>
  <c r="T961" i="13"/>
  <c r="U961" i="13"/>
  <c r="V961" i="13"/>
  <c r="W961" i="13"/>
  <c r="X961" i="13"/>
  <c r="E956" i="13"/>
  <c r="F956" i="13"/>
  <c r="G956" i="13"/>
  <c r="H956" i="13"/>
  <c r="I956" i="13"/>
  <c r="J956" i="13"/>
  <c r="K956" i="13"/>
  <c r="L956" i="13"/>
  <c r="M956" i="13"/>
  <c r="N956" i="13"/>
  <c r="O956" i="13"/>
  <c r="P956" i="13"/>
  <c r="Q956" i="13"/>
  <c r="R956" i="13"/>
  <c r="S956" i="13"/>
  <c r="T956" i="13"/>
  <c r="U956" i="13"/>
  <c r="V956" i="13"/>
  <c r="W956" i="13"/>
  <c r="X956" i="13"/>
  <c r="E946" i="13"/>
  <c r="F946" i="13"/>
  <c r="G946" i="13"/>
  <c r="H946" i="13"/>
  <c r="I946" i="13"/>
  <c r="J946" i="13"/>
  <c r="K946" i="13"/>
  <c r="L946" i="13"/>
  <c r="M946" i="13"/>
  <c r="N946" i="13"/>
  <c r="O946" i="13"/>
  <c r="P946" i="13"/>
  <c r="Q946" i="13"/>
  <c r="R946" i="13"/>
  <c r="S946" i="13"/>
  <c r="T946" i="13"/>
  <c r="U946" i="13"/>
  <c r="V946" i="13"/>
  <c r="W946" i="13"/>
  <c r="X946" i="13"/>
  <c r="E944" i="13"/>
  <c r="F944" i="13"/>
  <c r="G944" i="13"/>
  <c r="H944" i="13"/>
  <c r="I944" i="13"/>
  <c r="J944" i="13"/>
  <c r="K944" i="13"/>
  <c r="L944" i="13"/>
  <c r="M944" i="13"/>
  <c r="N944" i="13"/>
  <c r="O944" i="13"/>
  <c r="P944" i="13"/>
  <c r="Q944" i="13"/>
  <c r="R944" i="13"/>
  <c r="S944" i="13"/>
  <c r="T944" i="13"/>
  <c r="U944" i="13"/>
  <c r="V944" i="13"/>
  <c r="W944" i="13"/>
  <c r="X944" i="13"/>
  <c r="E939" i="13"/>
  <c r="F939" i="13"/>
  <c r="G939" i="13"/>
  <c r="H939" i="13"/>
  <c r="I939" i="13"/>
  <c r="J939" i="13"/>
  <c r="K939" i="13"/>
  <c r="L939" i="13"/>
  <c r="M939" i="13"/>
  <c r="N939" i="13"/>
  <c r="O939" i="13"/>
  <c r="P939" i="13"/>
  <c r="Q939" i="13"/>
  <c r="R939" i="13"/>
  <c r="S939" i="13"/>
  <c r="T939" i="13"/>
  <c r="U939" i="13"/>
  <c r="V939" i="13"/>
  <c r="W939" i="13"/>
  <c r="X939" i="13"/>
  <c r="E936" i="13"/>
  <c r="F936" i="13"/>
  <c r="G936" i="13"/>
  <c r="H936" i="13"/>
  <c r="I936" i="13"/>
  <c r="J936" i="13"/>
  <c r="K936" i="13"/>
  <c r="L936" i="13"/>
  <c r="M936" i="13"/>
  <c r="N936" i="13"/>
  <c r="O936" i="13"/>
  <c r="P936" i="13"/>
  <c r="Q936" i="13"/>
  <c r="R936" i="13"/>
  <c r="S936" i="13"/>
  <c r="T936" i="13"/>
  <c r="U936" i="13"/>
  <c r="V936" i="13"/>
  <c r="W936" i="13"/>
  <c r="X936" i="13"/>
  <c r="E934" i="13"/>
  <c r="F934" i="13"/>
  <c r="G934" i="13"/>
  <c r="H934" i="13"/>
  <c r="I934" i="13"/>
  <c r="J934" i="13"/>
  <c r="K934" i="13"/>
  <c r="L934" i="13"/>
  <c r="M934" i="13"/>
  <c r="N934" i="13"/>
  <c r="O934" i="13"/>
  <c r="P934" i="13"/>
  <c r="Q934" i="13"/>
  <c r="R934" i="13"/>
  <c r="S934" i="13"/>
  <c r="T934" i="13"/>
  <c r="U934" i="13"/>
  <c r="V934" i="13"/>
  <c r="W934" i="13"/>
  <c r="X934" i="13"/>
  <c r="E929" i="13"/>
  <c r="F929" i="13"/>
  <c r="G929" i="13"/>
  <c r="H929" i="13"/>
  <c r="I929" i="13"/>
  <c r="J929" i="13"/>
  <c r="K929" i="13"/>
  <c r="L929" i="13"/>
  <c r="M929" i="13"/>
  <c r="N929" i="13"/>
  <c r="O929" i="13"/>
  <c r="P929" i="13"/>
  <c r="Q929" i="13"/>
  <c r="R929" i="13"/>
  <c r="S929" i="13"/>
  <c r="T929" i="13"/>
  <c r="U929" i="13"/>
  <c r="V929" i="13"/>
  <c r="W929" i="13"/>
  <c r="X929" i="13"/>
  <c r="E914" i="13"/>
  <c r="F914" i="13"/>
  <c r="G914" i="13"/>
  <c r="H914" i="13"/>
  <c r="I914" i="13"/>
  <c r="J914" i="13"/>
  <c r="K914" i="13"/>
  <c r="L914" i="13"/>
  <c r="M914" i="13"/>
  <c r="N914" i="13"/>
  <c r="O914" i="13"/>
  <c r="P914" i="13"/>
  <c r="Q914" i="13"/>
  <c r="R914" i="13"/>
  <c r="S914" i="13"/>
  <c r="T914" i="13"/>
  <c r="U914" i="13"/>
  <c r="V914" i="13"/>
  <c r="W914" i="13"/>
  <c r="X914" i="13"/>
  <c r="E900" i="13"/>
  <c r="F900" i="13"/>
  <c r="G900" i="13"/>
  <c r="H900" i="13"/>
  <c r="I900" i="13"/>
  <c r="J900" i="13"/>
  <c r="K900" i="13"/>
  <c r="L900" i="13"/>
  <c r="M900" i="13"/>
  <c r="N900" i="13"/>
  <c r="O900" i="13"/>
  <c r="P900" i="13"/>
  <c r="Q900" i="13"/>
  <c r="R900" i="13"/>
  <c r="S900" i="13"/>
  <c r="T900" i="13"/>
  <c r="U900" i="13"/>
  <c r="V900" i="13"/>
  <c r="W900" i="13"/>
  <c r="X900" i="13"/>
  <c r="E880" i="13"/>
  <c r="F880" i="13"/>
  <c r="G880" i="13"/>
  <c r="H880" i="13"/>
  <c r="I880" i="13"/>
  <c r="J880" i="13"/>
  <c r="K880" i="13"/>
  <c r="L880" i="13"/>
  <c r="M880" i="13"/>
  <c r="N880" i="13"/>
  <c r="O880" i="13"/>
  <c r="P880" i="13"/>
  <c r="Q880" i="13"/>
  <c r="R880" i="13"/>
  <c r="S880" i="13"/>
  <c r="T880" i="13"/>
  <c r="U880" i="13"/>
  <c r="V880" i="13"/>
  <c r="W880" i="13"/>
  <c r="X880" i="13"/>
  <c r="E877" i="13"/>
  <c r="F877" i="13"/>
  <c r="G877" i="13"/>
  <c r="H877" i="13"/>
  <c r="I877" i="13"/>
  <c r="J877" i="13"/>
  <c r="K877" i="13"/>
  <c r="L877" i="13"/>
  <c r="M877" i="13"/>
  <c r="N877" i="13"/>
  <c r="O877" i="13"/>
  <c r="P877" i="13"/>
  <c r="Q877" i="13"/>
  <c r="R877" i="13"/>
  <c r="S877" i="13"/>
  <c r="T877" i="13"/>
  <c r="U877" i="13"/>
  <c r="V877" i="13"/>
  <c r="W877" i="13"/>
  <c r="X877" i="13"/>
  <c r="E874" i="13"/>
  <c r="F874" i="13"/>
  <c r="G874" i="13"/>
  <c r="H874" i="13"/>
  <c r="I874" i="13"/>
  <c r="J874" i="13"/>
  <c r="K874" i="13"/>
  <c r="L874" i="13"/>
  <c r="M874" i="13"/>
  <c r="N874" i="13"/>
  <c r="O874" i="13"/>
  <c r="P874" i="13"/>
  <c r="Q874" i="13"/>
  <c r="R874" i="13"/>
  <c r="S874" i="13"/>
  <c r="T874" i="13"/>
  <c r="U874" i="13"/>
  <c r="V874" i="13"/>
  <c r="W874" i="13"/>
  <c r="X874" i="13"/>
  <c r="E866" i="13"/>
  <c r="F866" i="13"/>
  <c r="G866" i="13"/>
  <c r="H866" i="13"/>
  <c r="I866" i="13"/>
  <c r="J866" i="13"/>
  <c r="K866" i="13"/>
  <c r="L866" i="13"/>
  <c r="M866" i="13"/>
  <c r="N866" i="13"/>
  <c r="O866" i="13"/>
  <c r="P866" i="13"/>
  <c r="Q866" i="13"/>
  <c r="R866" i="13"/>
  <c r="S866" i="13"/>
  <c r="T866" i="13"/>
  <c r="U866" i="13"/>
  <c r="V866" i="13"/>
  <c r="W866" i="13"/>
  <c r="X866" i="13"/>
  <c r="E863" i="13"/>
  <c r="F863" i="13"/>
  <c r="G863" i="13"/>
  <c r="H863" i="13"/>
  <c r="I863" i="13"/>
  <c r="J863" i="13"/>
  <c r="K863" i="13"/>
  <c r="L863" i="13"/>
  <c r="M863" i="13"/>
  <c r="N863" i="13"/>
  <c r="O863" i="13"/>
  <c r="P863" i="13"/>
  <c r="Q863" i="13"/>
  <c r="R863" i="13"/>
  <c r="S863" i="13"/>
  <c r="T863" i="13"/>
  <c r="U863" i="13"/>
  <c r="V863" i="13"/>
  <c r="W863" i="13"/>
  <c r="X863" i="13"/>
  <c r="E861" i="13"/>
  <c r="F861" i="13"/>
  <c r="G861" i="13"/>
  <c r="H861" i="13"/>
  <c r="I861" i="13"/>
  <c r="J861" i="13"/>
  <c r="K861" i="13"/>
  <c r="L861" i="13"/>
  <c r="M861" i="13"/>
  <c r="N861" i="13"/>
  <c r="O861" i="13"/>
  <c r="P861" i="13"/>
  <c r="Q861" i="13"/>
  <c r="R861" i="13"/>
  <c r="S861" i="13"/>
  <c r="T861" i="13"/>
  <c r="U861" i="13"/>
  <c r="V861" i="13"/>
  <c r="W861" i="13"/>
  <c r="X861" i="13"/>
  <c r="E855" i="13"/>
  <c r="F855" i="13"/>
  <c r="G855" i="13"/>
  <c r="H855" i="13"/>
  <c r="I855" i="13"/>
  <c r="J855" i="13"/>
  <c r="K855" i="13"/>
  <c r="L855" i="13"/>
  <c r="M855" i="13"/>
  <c r="N855" i="13"/>
  <c r="O855" i="13"/>
  <c r="P855" i="13"/>
  <c r="Q855" i="13"/>
  <c r="R855" i="13"/>
  <c r="S855" i="13"/>
  <c r="T855" i="13"/>
  <c r="U855" i="13"/>
  <c r="V855" i="13"/>
  <c r="W855" i="13"/>
  <c r="X855" i="13"/>
  <c r="E853" i="13"/>
  <c r="F853" i="13"/>
  <c r="G853" i="13"/>
  <c r="H853" i="13"/>
  <c r="I853" i="13"/>
  <c r="J853" i="13"/>
  <c r="K853" i="13"/>
  <c r="L853" i="13"/>
  <c r="M853" i="13"/>
  <c r="N853" i="13"/>
  <c r="O853" i="13"/>
  <c r="P853" i="13"/>
  <c r="Q853" i="13"/>
  <c r="R853" i="13"/>
  <c r="S853" i="13"/>
  <c r="T853" i="13"/>
  <c r="U853" i="13"/>
  <c r="V853" i="13"/>
  <c r="W853" i="13"/>
  <c r="X853" i="13"/>
  <c r="E843" i="13"/>
  <c r="F843" i="13"/>
  <c r="G843" i="13"/>
  <c r="H843" i="13"/>
  <c r="I843" i="13"/>
  <c r="J843" i="13"/>
  <c r="K843" i="13"/>
  <c r="L843" i="13"/>
  <c r="M843" i="13"/>
  <c r="N843" i="13"/>
  <c r="O843" i="13"/>
  <c r="P843" i="13"/>
  <c r="Q843" i="13"/>
  <c r="R843" i="13"/>
  <c r="S843" i="13"/>
  <c r="T843" i="13"/>
  <c r="U843" i="13"/>
  <c r="V843" i="13"/>
  <c r="W843" i="13"/>
  <c r="X843" i="13"/>
  <c r="E838" i="13"/>
  <c r="F838" i="13"/>
  <c r="G838" i="13"/>
  <c r="H838" i="13"/>
  <c r="I838" i="13"/>
  <c r="J838" i="13"/>
  <c r="K838" i="13"/>
  <c r="L838" i="13"/>
  <c r="M838" i="13"/>
  <c r="N838" i="13"/>
  <c r="O838" i="13"/>
  <c r="P838" i="13"/>
  <c r="Q838" i="13"/>
  <c r="R838" i="13"/>
  <c r="S838" i="13"/>
  <c r="T838" i="13"/>
  <c r="U838" i="13"/>
  <c r="V838" i="13"/>
  <c r="W838" i="13"/>
  <c r="X838" i="13"/>
  <c r="E836" i="13"/>
  <c r="F836" i="13"/>
  <c r="G836" i="13"/>
  <c r="H836" i="13"/>
  <c r="I836" i="13"/>
  <c r="J836" i="13"/>
  <c r="K836" i="13"/>
  <c r="L836" i="13"/>
  <c r="M836" i="13"/>
  <c r="N836" i="13"/>
  <c r="O836" i="13"/>
  <c r="P836" i="13"/>
  <c r="Q836" i="13"/>
  <c r="R836" i="13"/>
  <c r="S836" i="13"/>
  <c r="T836" i="13"/>
  <c r="U836" i="13"/>
  <c r="V836" i="13"/>
  <c r="W836" i="13"/>
  <c r="X836" i="13"/>
  <c r="E834" i="13"/>
  <c r="F834" i="13"/>
  <c r="G834" i="13"/>
  <c r="H834" i="13"/>
  <c r="I834" i="13"/>
  <c r="J834" i="13"/>
  <c r="K834" i="13"/>
  <c r="L834" i="13"/>
  <c r="M834" i="13"/>
  <c r="N834" i="13"/>
  <c r="O834" i="13"/>
  <c r="P834" i="13"/>
  <c r="Q834" i="13"/>
  <c r="R834" i="13"/>
  <c r="S834" i="13"/>
  <c r="T834" i="13"/>
  <c r="U834" i="13"/>
  <c r="V834" i="13"/>
  <c r="W834" i="13"/>
  <c r="X834" i="13"/>
  <c r="E832" i="13"/>
  <c r="F832" i="13"/>
  <c r="G832" i="13"/>
  <c r="H832" i="13"/>
  <c r="I832" i="13"/>
  <c r="J832" i="13"/>
  <c r="K832" i="13"/>
  <c r="L832" i="13"/>
  <c r="M832" i="13"/>
  <c r="N832" i="13"/>
  <c r="O832" i="13"/>
  <c r="P832" i="13"/>
  <c r="Q832" i="13"/>
  <c r="R832" i="13"/>
  <c r="S832" i="13"/>
  <c r="T832" i="13"/>
  <c r="U832" i="13"/>
  <c r="V832" i="13"/>
  <c r="W832" i="13"/>
  <c r="X832" i="13"/>
  <c r="E830" i="13"/>
  <c r="F830" i="13"/>
  <c r="G830" i="13"/>
  <c r="H830" i="13"/>
  <c r="I830" i="13"/>
  <c r="J830" i="13"/>
  <c r="K830" i="13"/>
  <c r="L830" i="13"/>
  <c r="M830" i="13"/>
  <c r="N830" i="13"/>
  <c r="O830" i="13"/>
  <c r="P830" i="13"/>
  <c r="Q830" i="13"/>
  <c r="R830" i="13"/>
  <c r="S830" i="13"/>
  <c r="T830" i="13"/>
  <c r="U830" i="13"/>
  <c r="V830" i="13"/>
  <c r="W830" i="13"/>
  <c r="X830" i="13"/>
  <c r="E825" i="13"/>
  <c r="F825" i="13"/>
  <c r="G825" i="13"/>
  <c r="H825" i="13"/>
  <c r="I825" i="13"/>
  <c r="J825" i="13"/>
  <c r="K825" i="13"/>
  <c r="L825" i="13"/>
  <c r="M825" i="13"/>
  <c r="N825" i="13"/>
  <c r="O825" i="13"/>
  <c r="P825" i="13"/>
  <c r="Q825" i="13"/>
  <c r="R825" i="13"/>
  <c r="S825" i="13"/>
  <c r="T825" i="13"/>
  <c r="U825" i="13"/>
  <c r="V825" i="13"/>
  <c r="W825" i="13"/>
  <c r="X825" i="13"/>
  <c r="E811" i="13"/>
  <c r="F811" i="13"/>
  <c r="G811" i="13"/>
  <c r="H811" i="13"/>
  <c r="I811" i="13"/>
  <c r="J811" i="13"/>
  <c r="K811" i="13"/>
  <c r="L811" i="13"/>
  <c r="M811" i="13"/>
  <c r="N811" i="13"/>
  <c r="O811" i="13"/>
  <c r="P811" i="13"/>
  <c r="Q811" i="13"/>
  <c r="R811" i="13"/>
  <c r="S811" i="13"/>
  <c r="T811" i="13"/>
  <c r="U811" i="13"/>
  <c r="V811" i="13"/>
  <c r="W811" i="13"/>
  <c r="X811" i="13"/>
  <c r="E806" i="13"/>
  <c r="F806" i="13"/>
  <c r="G806" i="13"/>
  <c r="H806" i="13"/>
  <c r="I806" i="13"/>
  <c r="J806" i="13"/>
  <c r="K806" i="13"/>
  <c r="L806" i="13"/>
  <c r="M806" i="13"/>
  <c r="N806" i="13"/>
  <c r="O806" i="13"/>
  <c r="P806" i="13"/>
  <c r="Q806" i="13"/>
  <c r="R806" i="13"/>
  <c r="S806" i="13"/>
  <c r="T806" i="13"/>
  <c r="U806" i="13"/>
  <c r="V806" i="13"/>
  <c r="W806" i="13"/>
  <c r="X806" i="13"/>
  <c r="E804" i="13"/>
  <c r="F804" i="13"/>
  <c r="G804" i="13"/>
  <c r="H804" i="13"/>
  <c r="I804" i="13"/>
  <c r="J804" i="13"/>
  <c r="K804" i="13"/>
  <c r="L804" i="13"/>
  <c r="M804" i="13"/>
  <c r="N804" i="13"/>
  <c r="O804" i="13"/>
  <c r="P804" i="13"/>
  <c r="Q804" i="13"/>
  <c r="R804" i="13"/>
  <c r="S804" i="13"/>
  <c r="T804" i="13"/>
  <c r="U804" i="13"/>
  <c r="V804" i="13"/>
  <c r="W804" i="13"/>
  <c r="X804" i="13"/>
  <c r="E802" i="13"/>
  <c r="F802" i="13"/>
  <c r="G802" i="13"/>
  <c r="H802" i="13"/>
  <c r="I802" i="13"/>
  <c r="J802" i="13"/>
  <c r="K802" i="13"/>
  <c r="L802" i="13"/>
  <c r="M802" i="13"/>
  <c r="N802" i="13"/>
  <c r="O802" i="13"/>
  <c r="P802" i="13"/>
  <c r="Q802" i="13"/>
  <c r="R802" i="13"/>
  <c r="S802" i="13"/>
  <c r="T802" i="13"/>
  <c r="U802" i="13"/>
  <c r="V802" i="13"/>
  <c r="W802" i="13"/>
  <c r="X802" i="13"/>
  <c r="E800" i="13"/>
  <c r="F800" i="13"/>
  <c r="G800" i="13"/>
  <c r="H800" i="13"/>
  <c r="I800" i="13"/>
  <c r="J800" i="13"/>
  <c r="K800" i="13"/>
  <c r="L800" i="13"/>
  <c r="M800" i="13"/>
  <c r="N800" i="13"/>
  <c r="O800" i="13"/>
  <c r="P800" i="13"/>
  <c r="Q800" i="13"/>
  <c r="R800" i="13"/>
  <c r="S800" i="13"/>
  <c r="T800" i="13"/>
  <c r="U800" i="13"/>
  <c r="V800" i="13"/>
  <c r="W800" i="13"/>
  <c r="X800" i="13"/>
  <c r="E797" i="13"/>
  <c r="F797" i="13"/>
  <c r="G797" i="13"/>
  <c r="H797" i="13"/>
  <c r="I797" i="13"/>
  <c r="J797" i="13"/>
  <c r="K797" i="13"/>
  <c r="L797" i="13"/>
  <c r="M797" i="13"/>
  <c r="N797" i="13"/>
  <c r="O797" i="13"/>
  <c r="P797" i="13"/>
  <c r="Q797" i="13"/>
  <c r="R797" i="13"/>
  <c r="S797" i="13"/>
  <c r="T797" i="13"/>
  <c r="U797" i="13"/>
  <c r="V797" i="13"/>
  <c r="W797" i="13"/>
  <c r="X797" i="13"/>
  <c r="E792" i="13"/>
  <c r="F792" i="13"/>
  <c r="G792" i="13"/>
  <c r="H792" i="13"/>
  <c r="I792" i="13"/>
  <c r="J792" i="13"/>
  <c r="K792" i="13"/>
  <c r="L792" i="13"/>
  <c r="M792" i="13"/>
  <c r="N792" i="13"/>
  <c r="O792" i="13"/>
  <c r="P792" i="13"/>
  <c r="Q792" i="13"/>
  <c r="R792" i="13"/>
  <c r="S792" i="13"/>
  <c r="T792" i="13"/>
  <c r="U792" i="13"/>
  <c r="V792" i="13"/>
  <c r="W792" i="13"/>
  <c r="X792" i="13"/>
  <c r="E787" i="13"/>
  <c r="F787" i="13"/>
  <c r="G787" i="13"/>
  <c r="H787" i="13"/>
  <c r="I787" i="13"/>
  <c r="J787" i="13"/>
  <c r="K787" i="13"/>
  <c r="L787" i="13"/>
  <c r="M787" i="13"/>
  <c r="N787" i="13"/>
  <c r="O787" i="13"/>
  <c r="P787" i="13"/>
  <c r="Q787" i="13"/>
  <c r="R787" i="13"/>
  <c r="S787" i="13"/>
  <c r="T787" i="13"/>
  <c r="U787" i="13"/>
  <c r="V787" i="13"/>
  <c r="W787" i="13"/>
  <c r="X787" i="13"/>
  <c r="E786" i="13"/>
  <c r="F786" i="13"/>
  <c r="G786" i="13"/>
  <c r="H786" i="13"/>
  <c r="I786" i="13"/>
  <c r="J786" i="13"/>
  <c r="K786" i="13"/>
  <c r="L786" i="13"/>
  <c r="M786" i="13"/>
  <c r="N786" i="13"/>
  <c r="O786" i="13"/>
  <c r="P786" i="13"/>
  <c r="Q786" i="13"/>
  <c r="R786" i="13"/>
  <c r="S786" i="13"/>
  <c r="T786" i="13"/>
  <c r="U786" i="13"/>
  <c r="V786" i="13"/>
  <c r="W786" i="13"/>
  <c r="X786" i="13"/>
  <c r="E784" i="13"/>
  <c r="F784" i="13"/>
  <c r="G784" i="13"/>
  <c r="H784" i="13"/>
  <c r="I784" i="13"/>
  <c r="J784" i="13"/>
  <c r="K784" i="13"/>
  <c r="L784" i="13"/>
  <c r="M784" i="13"/>
  <c r="N784" i="13"/>
  <c r="O784" i="13"/>
  <c r="P784" i="13"/>
  <c r="Q784" i="13"/>
  <c r="R784" i="13"/>
  <c r="S784" i="13"/>
  <c r="T784" i="13"/>
  <c r="U784" i="13"/>
  <c r="V784" i="13"/>
  <c r="W784" i="13"/>
  <c r="X784" i="13"/>
  <c r="E782" i="13"/>
  <c r="F782" i="13"/>
  <c r="G782" i="13"/>
  <c r="H782" i="13"/>
  <c r="I782" i="13"/>
  <c r="J782" i="13"/>
  <c r="K782" i="13"/>
  <c r="L782" i="13"/>
  <c r="M782" i="13"/>
  <c r="N782" i="13"/>
  <c r="O782" i="13"/>
  <c r="P782" i="13"/>
  <c r="Q782" i="13"/>
  <c r="R782" i="13"/>
  <c r="S782" i="13"/>
  <c r="T782" i="13"/>
  <c r="U782" i="13"/>
  <c r="V782" i="13"/>
  <c r="W782" i="13"/>
  <c r="X782" i="13"/>
  <c r="X779" i="13"/>
  <c r="E779" i="13"/>
  <c r="F779" i="13"/>
  <c r="G779" i="13"/>
  <c r="H779" i="13"/>
  <c r="I779" i="13"/>
  <c r="J779" i="13"/>
  <c r="K779" i="13"/>
  <c r="L779" i="13"/>
  <c r="M779" i="13"/>
  <c r="N779" i="13"/>
  <c r="O779" i="13"/>
  <c r="P779" i="13"/>
  <c r="Q779" i="13"/>
  <c r="R779" i="13"/>
  <c r="S779" i="13"/>
  <c r="T779" i="13"/>
  <c r="U779" i="13"/>
  <c r="V779" i="13"/>
  <c r="W779" i="13"/>
  <c r="E771" i="13"/>
  <c r="F771" i="13"/>
  <c r="G771" i="13"/>
  <c r="H771" i="13"/>
  <c r="I771" i="13"/>
  <c r="J771" i="13"/>
  <c r="K771" i="13"/>
  <c r="L771" i="13"/>
  <c r="M771" i="13"/>
  <c r="N771" i="13"/>
  <c r="O771" i="13"/>
  <c r="P771" i="13"/>
  <c r="Q771" i="13"/>
  <c r="R771" i="13"/>
  <c r="S771" i="13"/>
  <c r="T771" i="13"/>
  <c r="U771" i="13"/>
  <c r="V771" i="13"/>
  <c r="W771" i="13"/>
  <c r="X771" i="13"/>
  <c r="E769" i="13"/>
  <c r="F769" i="13"/>
  <c r="G769" i="13"/>
  <c r="H769" i="13"/>
  <c r="I769" i="13"/>
  <c r="J769" i="13"/>
  <c r="K769" i="13"/>
  <c r="L769" i="13"/>
  <c r="M769" i="13"/>
  <c r="N769" i="13"/>
  <c r="O769" i="13"/>
  <c r="P769" i="13"/>
  <c r="Q769" i="13"/>
  <c r="R769" i="13"/>
  <c r="S769" i="13"/>
  <c r="T769" i="13"/>
  <c r="U769" i="13"/>
  <c r="V769" i="13"/>
  <c r="W769" i="13"/>
  <c r="X769" i="13"/>
  <c r="E767" i="13"/>
  <c r="F767" i="13"/>
  <c r="G767" i="13"/>
  <c r="H767" i="13"/>
  <c r="I767" i="13"/>
  <c r="J767" i="13"/>
  <c r="K767" i="13"/>
  <c r="L767" i="13"/>
  <c r="M767" i="13"/>
  <c r="N767" i="13"/>
  <c r="O767" i="13"/>
  <c r="P767" i="13"/>
  <c r="Q767" i="13"/>
  <c r="R767" i="13"/>
  <c r="S767" i="13"/>
  <c r="T767" i="13"/>
  <c r="U767" i="13"/>
  <c r="V767" i="13"/>
  <c r="W767" i="13"/>
  <c r="X767" i="13"/>
  <c r="E756" i="13"/>
  <c r="F756" i="13"/>
  <c r="G756" i="13"/>
  <c r="H756" i="13"/>
  <c r="I756" i="13"/>
  <c r="J756" i="13"/>
  <c r="K756" i="13"/>
  <c r="L756" i="13"/>
  <c r="M756" i="13"/>
  <c r="N756" i="13"/>
  <c r="O756" i="13"/>
  <c r="P756" i="13"/>
  <c r="Q756" i="13"/>
  <c r="R756" i="13"/>
  <c r="S756" i="13"/>
  <c r="T756" i="13"/>
  <c r="U756" i="13"/>
  <c r="V756" i="13"/>
  <c r="W756" i="13"/>
  <c r="X756" i="13"/>
  <c r="E753" i="13"/>
  <c r="F753" i="13"/>
  <c r="G753" i="13"/>
  <c r="H753" i="13"/>
  <c r="I753" i="13"/>
  <c r="J753" i="13"/>
  <c r="K753" i="13"/>
  <c r="L753" i="13"/>
  <c r="M753" i="13"/>
  <c r="N753" i="13"/>
  <c r="O753" i="13"/>
  <c r="P753" i="13"/>
  <c r="Q753" i="13"/>
  <c r="R753" i="13"/>
  <c r="S753" i="13"/>
  <c r="T753" i="13"/>
  <c r="U753" i="13"/>
  <c r="V753" i="13"/>
  <c r="W753" i="13"/>
  <c r="X753" i="13"/>
  <c r="E750" i="13"/>
  <c r="F750" i="13"/>
  <c r="G750" i="13"/>
  <c r="H750" i="13"/>
  <c r="I750" i="13"/>
  <c r="J750" i="13"/>
  <c r="K750" i="13"/>
  <c r="L750" i="13"/>
  <c r="M750" i="13"/>
  <c r="N750" i="13"/>
  <c r="O750" i="13"/>
  <c r="P750" i="13"/>
  <c r="Q750" i="13"/>
  <c r="R750" i="13"/>
  <c r="S750" i="13"/>
  <c r="T750" i="13"/>
  <c r="U750" i="13"/>
  <c r="V750" i="13"/>
  <c r="W750" i="13"/>
  <c r="X750" i="13"/>
  <c r="E742" i="13"/>
  <c r="F742" i="13"/>
  <c r="G742" i="13"/>
  <c r="H742" i="13"/>
  <c r="I742" i="13"/>
  <c r="J742" i="13"/>
  <c r="K742" i="13"/>
  <c r="L742" i="13"/>
  <c r="M742" i="13"/>
  <c r="N742" i="13"/>
  <c r="O742" i="13"/>
  <c r="P742" i="13"/>
  <c r="Q742" i="13"/>
  <c r="R742" i="13"/>
  <c r="S742" i="13"/>
  <c r="T742" i="13"/>
  <c r="U742" i="13"/>
  <c r="V742" i="13"/>
  <c r="W742" i="13"/>
  <c r="X742" i="13"/>
  <c r="E709" i="13"/>
  <c r="F709" i="13"/>
  <c r="G709" i="13"/>
  <c r="H709" i="13"/>
  <c r="I709" i="13"/>
  <c r="J709" i="13"/>
  <c r="K709" i="13"/>
  <c r="L709" i="13"/>
  <c r="M709" i="13"/>
  <c r="N709" i="13"/>
  <c r="O709" i="13"/>
  <c r="P709" i="13"/>
  <c r="Q709" i="13"/>
  <c r="R709" i="13"/>
  <c r="S709" i="13"/>
  <c r="T709" i="13"/>
  <c r="U709" i="13"/>
  <c r="V709" i="13"/>
  <c r="W709" i="13"/>
  <c r="X709" i="13"/>
  <c r="E699" i="13"/>
  <c r="F699" i="13"/>
  <c r="G699" i="13"/>
  <c r="H699" i="13"/>
  <c r="I699" i="13"/>
  <c r="J699" i="13"/>
  <c r="K699" i="13"/>
  <c r="L699" i="13"/>
  <c r="M699" i="13"/>
  <c r="N699" i="13"/>
  <c r="O699" i="13"/>
  <c r="P699" i="13"/>
  <c r="Q699" i="13"/>
  <c r="R699" i="13"/>
  <c r="S699" i="13"/>
  <c r="T699" i="13"/>
  <c r="U699" i="13"/>
  <c r="V699" i="13"/>
  <c r="W699" i="13"/>
  <c r="X699" i="13"/>
  <c r="E696" i="13"/>
  <c r="F696" i="13"/>
  <c r="G696" i="13"/>
  <c r="H696" i="13"/>
  <c r="I696" i="13"/>
  <c r="J696" i="13"/>
  <c r="K696" i="13"/>
  <c r="L696" i="13"/>
  <c r="M696" i="13"/>
  <c r="N696" i="13"/>
  <c r="O696" i="13"/>
  <c r="P696" i="13"/>
  <c r="Q696" i="13"/>
  <c r="R696" i="13"/>
  <c r="S696" i="13"/>
  <c r="T696" i="13"/>
  <c r="U696" i="13"/>
  <c r="V696" i="13"/>
  <c r="W696" i="13"/>
  <c r="X696" i="13"/>
  <c r="E687" i="13"/>
  <c r="F687" i="13"/>
  <c r="G687" i="13"/>
  <c r="H687" i="13"/>
  <c r="I687" i="13"/>
  <c r="J687" i="13"/>
  <c r="K687" i="13"/>
  <c r="L687" i="13"/>
  <c r="M687" i="13"/>
  <c r="N687" i="13"/>
  <c r="O687" i="13"/>
  <c r="P687" i="13"/>
  <c r="Q687" i="13"/>
  <c r="R687" i="13"/>
  <c r="S687" i="13"/>
  <c r="T687" i="13"/>
  <c r="U687" i="13"/>
  <c r="V687" i="13"/>
  <c r="W687" i="13"/>
  <c r="X687" i="13"/>
  <c r="E666" i="13"/>
  <c r="F666" i="13"/>
  <c r="G666" i="13"/>
  <c r="H666" i="13"/>
  <c r="I666" i="13"/>
  <c r="J666" i="13"/>
  <c r="K666" i="13"/>
  <c r="L666" i="13"/>
  <c r="M666" i="13"/>
  <c r="N666" i="13"/>
  <c r="O666" i="13"/>
  <c r="P666" i="13"/>
  <c r="Q666" i="13"/>
  <c r="R666" i="13"/>
  <c r="S666" i="13"/>
  <c r="T666" i="13"/>
  <c r="U666" i="13"/>
  <c r="V666" i="13"/>
  <c r="W666" i="13"/>
  <c r="X666" i="13"/>
  <c r="E656" i="13"/>
  <c r="F656" i="13"/>
  <c r="G656" i="13"/>
  <c r="H656" i="13"/>
  <c r="I656" i="13"/>
  <c r="J656" i="13"/>
  <c r="K656" i="13"/>
  <c r="L656" i="13"/>
  <c r="M656" i="13"/>
  <c r="N656" i="13"/>
  <c r="O656" i="13"/>
  <c r="P656" i="13"/>
  <c r="Q656" i="13"/>
  <c r="R656" i="13"/>
  <c r="S656" i="13"/>
  <c r="T656" i="13"/>
  <c r="U656" i="13"/>
  <c r="V656" i="13"/>
  <c r="W656" i="13"/>
  <c r="X656" i="13"/>
  <c r="E651" i="13"/>
  <c r="F651" i="13"/>
  <c r="G651" i="13"/>
  <c r="H651" i="13"/>
  <c r="I651" i="13"/>
  <c r="J651" i="13"/>
  <c r="K651" i="13"/>
  <c r="L651" i="13"/>
  <c r="M651" i="13"/>
  <c r="N651" i="13"/>
  <c r="O651" i="13"/>
  <c r="P651" i="13"/>
  <c r="Q651" i="13"/>
  <c r="R651" i="13"/>
  <c r="S651" i="13"/>
  <c r="T651" i="13"/>
  <c r="U651" i="13"/>
  <c r="V651" i="13"/>
  <c r="W651" i="13"/>
  <c r="X651" i="13"/>
  <c r="E641" i="13"/>
  <c r="F641" i="13"/>
  <c r="G641" i="13"/>
  <c r="H641" i="13"/>
  <c r="I641" i="13"/>
  <c r="J641" i="13"/>
  <c r="K641" i="13"/>
  <c r="L641" i="13"/>
  <c r="M641" i="13"/>
  <c r="N641" i="13"/>
  <c r="O641" i="13"/>
  <c r="P641" i="13"/>
  <c r="Q641" i="13"/>
  <c r="R641" i="13"/>
  <c r="S641" i="13"/>
  <c r="T641" i="13"/>
  <c r="U641" i="13"/>
  <c r="V641" i="13"/>
  <c r="W641" i="13"/>
  <c r="X641" i="13"/>
  <c r="E638" i="13"/>
  <c r="F638" i="13"/>
  <c r="G638" i="13"/>
  <c r="H638" i="13"/>
  <c r="I638" i="13"/>
  <c r="J638" i="13"/>
  <c r="K638" i="13"/>
  <c r="L638" i="13"/>
  <c r="M638" i="13"/>
  <c r="N638" i="13"/>
  <c r="O638" i="13"/>
  <c r="P638" i="13"/>
  <c r="Q638" i="13"/>
  <c r="R638" i="13"/>
  <c r="S638" i="13"/>
  <c r="T638" i="13"/>
  <c r="U638" i="13"/>
  <c r="V638" i="13"/>
  <c r="W638" i="13"/>
  <c r="X638" i="13"/>
  <c r="E626" i="13"/>
  <c r="F626" i="13"/>
  <c r="G626" i="13"/>
  <c r="H626" i="13"/>
  <c r="I626" i="13"/>
  <c r="J626" i="13"/>
  <c r="K626" i="13"/>
  <c r="L626" i="13"/>
  <c r="M626" i="13"/>
  <c r="N626" i="13"/>
  <c r="O626" i="13"/>
  <c r="P626" i="13"/>
  <c r="Q626" i="13"/>
  <c r="R626" i="13"/>
  <c r="S626" i="13"/>
  <c r="T626" i="13"/>
  <c r="U626" i="13"/>
  <c r="V626" i="13"/>
  <c r="W626" i="13"/>
  <c r="X626" i="13"/>
  <c r="E624" i="13"/>
  <c r="F624" i="13"/>
  <c r="G624" i="13"/>
  <c r="H624" i="13"/>
  <c r="I624" i="13"/>
  <c r="J624" i="13"/>
  <c r="K624" i="13"/>
  <c r="L624" i="13"/>
  <c r="M624" i="13"/>
  <c r="N624" i="13"/>
  <c r="O624" i="13"/>
  <c r="P624" i="13"/>
  <c r="Q624" i="13"/>
  <c r="R624" i="13"/>
  <c r="S624" i="13"/>
  <c r="T624" i="13"/>
  <c r="U624" i="13"/>
  <c r="V624" i="13"/>
  <c r="W624" i="13"/>
  <c r="X624" i="13"/>
  <c r="E602" i="13"/>
  <c r="F602" i="13"/>
  <c r="G602" i="13"/>
  <c r="H602" i="13"/>
  <c r="I602" i="13"/>
  <c r="J602" i="13"/>
  <c r="K602" i="13"/>
  <c r="L602" i="13"/>
  <c r="M602" i="13"/>
  <c r="N602" i="13"/>
  <c r="O602" i="13"/>
  <c r="P602" i="13"/>
  <c r="Q602" i="13"/>
  <c r="R602" i="13"/>
  <c r="S602" i="13"/>
  <c r="T602" i="13"/>
  <c r="U602" i="13"/>
  <c r="V602" i="13"/>
  <c r="W602" i="13"/>
  <c r="X602" i="13"/>
  <c r="E592" i="13"/>
  <c r="F592" i="13"/>
  <c r="G592" i="13"/>
  <c r="H592" i="13"/>
  <c r="I592" i="13"/>
  <c r="J592" i="13"/>
  <c r="K592" i="13"/>
  <c r="L592" i="13"/>
  <c r="M592" i="13"/>
  <c r="N592" i="13"/>
  <c r="O592" i="13"/>
  <c r="P592" i="13"/>
  <c r="Q592" i="13"/>
  <c r="R592" i="13"/>
  <c r="S592" i="13"/>
  <c r="T592" i="13"/>
  <c r="U592" i="13"/>
  <c r="V592" i="13"/>
  <c r="W592" i="13"/>
  <c r="X592" i="13"/>
  <c r="E586" i="13"/>
  <c r="F586" i="13"/>
  <c r="G586" i="13"/>
  <c r="H586" i="13"/>
  <c r="I586" i="13"/>
  <c r="J586" i="13"/>
  <c r="K586" i="13"/>
  <c r="L586" i="13"/>
  <c r="M586" i="13"/>
  <c r="N586" i="13"/>
  <c r="O586" i="13"/>
  <c r="P586" i="13"/>
  <c r="Q586" i="13"/>
  <c r="R586" i="13"/>
  <c r="S586" i="13"/>
  <c r="T586" i="13"/>
  <c r="U586" i="13"/>
  <c r="V586" i="13"/>
  <c r="W586" i="13"/>
  <c r="X586" i="13"/>
  <c r="E572" i="13"/>
  <c r="F572" i="13"/>
  <c r="G572" i="13"/>
  <c r="H572" i="13"/>
  <c r="I572" i="13"/>
  <c r="J572" i="13"/>
  <c r="K572" i="13"/>
  <c r="L572" i="13"/>
  <c r="M572" i="13"/>
  <c r="N572" i="13"/>
  <c r="O572" i="13"/>
  <c r="P572" i="13"/>
  <c r="Q572" i="13"/>
  <c r="R572" i="13"/>
  <c r="S572" i="13"/>
  <c r="T572" i="13"/>
  <c r="U572" i="13"/>
  <c r="V572" i="13"/>
  <c r="W572" i="13"/>
  <c r="X572" i="13"/>
  <c r="E567" i="13"/>
  <c r="F567" i="13"/>
  <c r="G567" i="13"/>
  <c r="H567" i="13"/>
  <c r="I567" i="13"/>
  <c r="J567" i="13"/>
  <c r="K567" i="13"/>
  <c r="L567" i="13"/>
  <c r="M567" i="13"/>
  <c r="N567" i="13"/>
  <c r="O567" i="13"/>
  <c r="P567" i="13"/>
  <c r="Q567" i="13"/>
  <c r="R567" i="13"/>
  <c r="S567" i="13"/>
  <c r="T567" i="13"/>
  <c r="U567" i="13"/>
  <c r="V567" i="13"/>
  <c r="W567" i="13"/>
  <c r="X567" i="13"/>
  <c r="E562" i="13"/>
  <c r="F562" i="13"/>
  <c r="G562" i="13"/>
  <c r="H562" i="13"/>
  <c r="I562" i="13"/>
  <c r="J562" i="13"/>
  <c r="K562" i="13"/>
  <c r="L562" i="13"/>
  <c r="M562" i="13"/>
  <c r="N562" i="13"/>
  <c r="O562" i="13"/>
  <c r="P562" i="13"/>
  <c r="Q562" i="13"/>
  <c r="R562" i="13"/>
  <c r="S562" i="13"/>
  <c r="T562" i="13"/>
  <c r="U562" i="13"/>
  <c r="V562" i="13"/>
  <c r="W562" i="13"/>
  <c r="X562" i="13"/>
  <c r="E559" i="13"/>
  <c r="F559" i="13"/>
  <c r="G559" i="13"/>
  <c r="H559" i="13"/>
  <c r="I559" i="13"/>
  <c r="J559" i="13"/>
  <c r="K559" i="13"/>
  <c r="L559" i="13"/>
  <c r="M559" i="13"/>
  <c r="N559" i="13"/>
  <c r="O559" i="13"/>
  <c r="P559" i="13"/>
  <c r="Q559" i="13"/>
  <c r="R559" i="13"/>
  <c r="S559" i="13"/>
  <c r="T559" i="13"/>
  <c r="U559" i="13"/>
  <c r="V559" i="13"/>
  <c r="W559" i="13"/>
  <c r="X559" i="13"/>
  <c r="E549" i="13"/>
  <c r="F549" i="13"/>
  <c r="G549" i="13"/>
  <c r="H549" i="13"/>
  <c r="I549" i="13"/>
  <c r="J549" i="13"/>
  <c r="K549" i="13"/>
  <c r="L549" i="13"/>
  <c r="M549" i="13"/>
  <c r="N549" i="13"/>
  <c r="O549" i="13"/>
  <c r="P549" i="13"/>
  <c r="Q549" i="13"/>
  <c r="R549" i="13"/>
  <c r="S549" i="13"/>
  <c r="T549" i="13"/>
  <c r="U549" i="13"/>
  <c r="V549" i="13"/>
  <c r="W549" i="13"/>
  <c r="X549" i="13"/>
  <c r="E531" i="13"/>
  <c r="F531" i="13"/>
  <c r="G531" i="13"/>
  <c r="H531" i="13"/>
  <c r="I531" i="13"/>
  <c r="J531" i="13"/>
  <c r="K531" i="13"/>
  <c r="L531" i="13"/>
  <c r="M531" i="13"/>
  <c r="N531" i="13"/>
  <c r="O531" i="13"/>
  <c r="P531" i="13"/>
  <c r="Q531" i="13"/>
  <c r="R531" i="13"/>
  <c r="S531" i="13"/>
  <c r="T531" i="13"/>
  <c r="U531" i="13"/>
  <c r="V531" i="13"/>
  <c r="W531" i="13"/>
  <c r="X531" i="13"/>
  <c r="E525" i="13"/>
  <c r="F525" i="13"/>
  <c r="G525" i="13"/>
  <c r="H525" i="13"/>
  <c r="I525" i="13"/>
  <c r="J525" i="13"/>
  <c r="K525" i="13"/>
  <c r="L525" i="13"/>
  <c r="M525" i="13"/>
  <c r="N525" i="13"/>
  <c r="O525" i="13"/>
  <c r="P525" i="13"/>
  <c r="Q525" i="13"/>
  <c r="R525" i="13"/>
  <c r="S525" i="13"/>
  <c r="T525" i="13"/>
  <c r="U525" i="13"/>
  <c r="V525" i="13"/>
  <c r="W525" i="13"/>
  <c r="X525" i="13"/>
  <c r="E523" i="13"/>
  <c r="F523" i="13"/>
  <c r="G523" i="13"/>
  <c r="H523" i="13"/>
  <c r="I523" i="13"/>
  <c r="J523" i="13"/>
  <c r="K523" i="13"/>
  <c r="L523" i="13"/>
  <c r="M523" i="13"/>
  <c r="N523" i="13"/>
  <c r="O523" i="13"/>
  <c r="P523" i="13"/>
  <c r="Q523" i="13"/>
  <c r="R523" i="13"/>
  <c r="S523" i="13"/>
  <c r="T523" i="13"/>
  <c r="U523" i="13"/>
  <c r="V523" i="13"/>
  <c r="W523" i="13"/>
  <c r="X523" i="13"/>
  <c r="E516" i="13"/>
  <c r="F516" i="13"/>
  <c r="G516" i="13"/>
  <c r="H516" i="13"/>
  <c r="I516" i="13"/>
  <c r="J516" i="13"/>
  <c r="K516" i="13"/>
  <c r="L516" i="13"/>
  <c r="M516" i="13"/>
  <c r="N516" i="13"/>
  <c r="O516" i="13"/>
  <c r="P516" i="13"/>
  <c r="Q516" i="13"/>
  <c r="R516" i="13"/>
  <c r="S516" i="13"/>
  <c r="T516" i="13"/>
  <c r="U516" i="13"/>
  <c r="V516" i="13"/>
  <c r="W516" i="13"/>
  <c r="X516" i="13"/>
  <c r="E493" i="13"/>
  <c r="F493" i="13"/>
  <c r="G493" i="13"/>
  <c r="H493" i="13"/>
  <c r="I493" i="13"/>
  <c r="J493" i="13"/>
  <c r="K493" i="13"/>
  <c r="L493" i="13"/>
  <c r="M493" i="13"/>
  <c r="N493" i="13"/>
  <c r="O493" i="13"/>
  <c r="P493" i="13"/>
  <c r="Q493" i="13"/>
  <c r="R493" i="13"/>
  <c r="S493" i="13"/>
  <c r="T493" i="13"/>
  <c r="U493" i="13"/>
  <c r="V493" i="13"/>
  <c r="W493" i="13"/>
  <c r="X493" i="13"/>
  <c r="E489" i="13"/>
  <c r="F489" i="13"/>
  <c r="G489" i="13"/>
  <c r="H489" i="13"/>
  <c r="I489" i="13"/>
  <c r="J489" i="13"/>
  <c r="K489" i="13"/>
  <c r="L489" i="13"/>
  <c r="M489" i="13"/>
  <c r="N489" i="13"/>
  <c r="O489" i="13"/>
  <c r="P489" i="13"/>
  <c r="Q489" i="13"/>
  <c r="R489" i="13"/>
  <c r="S489" i="13"/>
  <c r="T489" i="13"/>
  <c r="U489" i="13"/>
  <c r="V489" i="13"/>
  <c r="W489" i="13"/>
  <c r="X489" i="13"/>
  <c r="E487" i="13"/>
  <c r="F487" i="13"/>
  <c r="G487" i="13"/>
  <c r="H487" i="13"/>
  <c r="I487" i="13"/>
  <c r="J487" i="13"/>
  <c r="K487" i="13"/>
  <c r="L487" i="13"/>
  <c r="M487" i="13"/>
  <c r="N487" i="13"/>
  <c r="O487" i="13"/>
  <c r="P487" i="13"/>
  <c r="Q487" i="13"/>
  <c r="R487" i="13"/>
  <c r="S487" i="13"/>
  <c r="T487" i="13"/>
  <c r="U487" i="13"/>
  <c r="V487" i="13"/>
  <c r="W487" i="13"/>
  <c r="X487" i="13"/>
  <c r="E484" i="13"/>
  <c r="F484" i="13"/>
  <c r="G484" i="13"/>
  <c r="H484" i="13"/>
  <c r="I484" i="13"/>
  <c r="J484" i="13"/>
  <c r="K484" i="13"/>
  <c r="L484" i="13"/>
  <c r="M484" i="13"/>
  <c r="N484" i="13"/>
  <c r="O484" i="13"/>
  <c r="P484" i="13"/>
  <c r="Q484" i="13"/>
  <c r="R484" i="13"/>
  <c r="S484" i="13"/>
  <c r="T484" i="13"/>
  <c r="U484" i="13"/>
  <c r="V484" i="13"/>
  <c r="W484" i="13"/>
  <c r="X484" i="13"/>
  <c r="E479" i="13"/>
  <c r="F479" i="13"/>
  <c r="G479" i="13"/>
  <c r="H479" i="13"/>
  <c r="I479" i="13"/>
  <c r="J479" i="13"/>
  <c r="K479" i="13"/>
  <c r="L479" i="13"/>
  <c r="M479" i="13"/>
  <c r="N479" i="13"/>
  <c r="O479" i="13"/>
  <c r="P479" i="13"/>
  <c r="Q479" i="13"/>
  <c r="R479" i="13"/>
  <c r="S479" i="13"/>
  <c r="T479" i="13"/>
  <c r="U479" i="13"/>
  <c r="V479" i="13"/>
  <c r="W479" i="13"/>
  <c r="X479" i="13"/>
  <c r="E474" i="13"/>
  <c r="F474" i="13"/>
  <c r="G474" i="13"/>
  <c r="H474" i="13"/>
  <c r="I474" i="13"/>
  <c r="J474" i="13"/>
  <c r="K474" i="13"/>
  <c r="L474" i="13"/>
  <c r="M474" i="13"/>
  <c r="N474" i="13"/>
  <c r="O474" i="13"/>
  <c r="P474" i="13"/>
  <c r="Q474" i="13"/>
  <c r="R474" i="13"/>
  <c r="S474" i="13"/>
  <c r="T474" i="13"/>
  <c r="U474" i="13"/>
  <c r="V474" i="13"/>
  <c r="W474" i="13"/>
  <c r="X474" i="13"/>
  <c r="E469" i="13"/>
  <c r="F469" i="13"/>
  <c r="G469" i="13"/>
  <c r="H469" i="13"/>
  <c r="I469" i="13"/>
  <c r="J469" i="13"/>
  <c r="K469" i="13"/>
  <c r="L469" i="13"/>
  <c r="M469" i="13"/>
  <c r="N469" i="13"/>
  <c r="O469" i="13"/>
  <c r="P469" i="13"/>
  <c r="Q469" i="13"/>
  <c r="R469" i="13"/>
  <c r="S469" i="13"/>
  <c r="T469" i="13"/>
  <c r="U469" i="13"/>
  <c r="V469" i="13"/>
  <c r="W469" i="13"/>
  <c r="X469" i="13"/>
  <c r="E458" i="13"/>
  <c r="F458" i="13"/>
  <c r="G458" i="13"/>
  <c r="H458" i="13"/>
  <c r="I458" i="13"/>
  <c r="J458" i="13"/>
  <c r="K458" i="13"/>
  <c r="L458" i="13"/>
  <c r="M458" i="13"/>
  <c r="N458" i="13"/>
  <c r="O458" i="13"/>
  <c r="P458" i="13"/>
  <c r="Q458" i="13"/>
  <c r="R458" i="13"/>
  <c r="S458" i="13"/>
  <c r="T458" i="13"/>
  <c r="U458" i="13"/>
  <c r="V458" i="13"/>
  <c r="W458" i="13"/>
  <c r="X458" i="13"/>
  <c r="E452" i="13"/>
  <c r="F452" i="13"/>
  <c r="G452" i="13"/>
  <c r="H452" i="13"/>
  <c r="I452" i="13"/>
  <c r="J452" i="13"/>
  <c r="K452" i="13"/>
  <c r="L452" i="13"/>
  <c r="M452" i="13"/>
  <c r="N452" i="13"/>
  <c r="O452" i="13"/>
  <c r="P452" i="13"/>
  <c r="Q452" i="13"/>
  <c r="R452" i="13"/>
  <c r="S452" i="13"/>
  <c r="T452" i="13"/>
  <c r="U452" i="13"/>
  <c r="V452" i="13"/>
  <c r="W452" i="13"/>
  <c r="X452" i="13"/>
  <c r="E433" i="13"/>
  <c r="F433" i="13"/>
  <c r="G433" i="13"/>
  <c r="H433" i="13"/>
  <c r="I433" i="13"/>
  <c r="J433" i="13"/>
  <c r="K433" i="13"/>
  <c r="L433" i="13"/>
  <c r="M433" i="13"/>
  <c r="N433" i="13"/>
  <c r="O433" i="13"/>
  <c r="P433" i="13"/>
  <c r="Q433" i="13"/>
  <c r="R433" i="13"/>
  <c r="S433" i="13"/>
  <c r="T433" i="13"/>
  <c r="U433" i="13"/>
  <c r="V433" i="13"/>
  <c r="W433" i="13"/>
  <c r="X433" i="13"/>
  <c r="E426" i="13"/>
  <c r="F426" i="13"/>
  <c r="G426" i="13"/>
  <c r="H426" i="13"/>
  <c r="I426" i="13"/>
  <c r="J426" i="13"/>
  <c r="K426" i="13"/>
  <c r="L426" i="13"/>
  <c r="M426" i="13"/>
  <c r="N426" i="13"/>
  <c r="O426" i="13"/>
  <c r="P426" i="13"/>
  <c r="Q426" i="13"/>
  <c r="R426" i="13"/>
  <c r="S426" i="13"/>
  <c r="T426" i="13"/>
  <c r="U426" i="13"/>
  <c r="V426" i="13"/>
  <c r="W426" i="13"/>
  <c r="X426" i="13"/>
  <c r="E412" i="13"/>
  <c r="F412" i="13"/>
  <c r="G412" i="13"/>
  <c r="H412" i="13"/>
  <c r="I412" i="13"/>
  <c r="J412" i="13"/>
  <c r="K412" i="13"/>
  <c r="L412" i="13"/>
  <c r="M412" i="13"/>
  <c r="N412" i="13"/>
  <c r="O412" i="13"/>
  <c r="P412" i="13"/>
  <c r="Q412" i="13"/>
  <c r="R412" i="13"/>
  <c r="S412" i="13"/>
  <c r="T412" i="13"/>
  <c r="U412" i="13"/>
  <c r="V412" i="13"/>
  <c r="W412" i="13"/>
  <c r="X412" i="13"/>
  <c r="E406" i="13"/>
  <c r="F406" i="13"/>
  <c r="G406" i="13"/>
  <c r="H406" i="13"/>
  <c r="H405" i="13" s="1"/>
  <c r="I406" i="13"/>
  <c r="J406" i="13"/>
  <c r="K406" i="13"/>
  <c r="L406" i="13"/>
  <c r="L405" i="13" s="1"/>
  <c r="M406" i="13"/>
  <c r="M405" i="13" s="1"/>
  <c r="N406" i="13"/>
  <c r="O406" i="13"/>
  <c r="P406" i="13"/>
  <c r="Q406" i="13"/>
  <c r="R406" i="13"/>
  <c r="S406" i="13"/>
  <c r="T406" i="13"/>
  <c r="T405" i="13" s="1"/>
  <c r="U406" i="13"/>
  <c r="U405" i="13" s="1"/>
  <c r="V406" i="13"/>
  <c r="W406" i="13"/>
  <c r="X406" i="13"/>
  <c r="X405" i="13" s="1"/>
  <c r="P405" i="13"/>
  <c r="E397" i="13"/>
  <c r="F397" i="13"/>
  <c r="G397" i="13"/>
  <c r="H397" i="13"/>
  <c r="I397" i="13"/>
  <c r="J397" i="13"/>
  <c r="K397" i="13"/>
  <c r="L397" i="13"/>
  <c r="M397" i="13"/>
  <c r="N397" i="13"/>
  <c r="O397" i="13"/>
  <c r="P397" i="13"/>
  <c r="Q397" i="13"/>
  <c r="R397" i="13"/>
  <c r="S397" i="13"/>
  <c r="T397" i="13"/>
  <c r="U397" i="13"/>
  <c r="V397" i="13"/>
  <c r="W397" i="13"/>
  <c r="X397" i="13"/>
  <c r="E360" i="13"/>
  <c r="F360" i="13"/>
  <c r="G360" i="13"/>
  <c r="H360" i="13"/>
  <c r="I360" i="13"/>
  <c r="J360" i="13"/>
  <c r="K360" i="13"/>
  <c r="L360" i="13"/>
  <c r="M360" i="13"/>
  <c r="N360" i="13"/>
  <c r="O360" i="13"/>
  <c r="P360" i="13"/>
  <c r="Q360" i="13"/>
  <c r="R360" i="13"/>
  <c r="S360" i="13"/>
  <c r="T360" i="13"/>
  <c r="U360" i="13"/>
  <c r="V360" i="13"/>
  <c r="W360" i="13"/>
  <c r="X360" i="13"/>
  <c r="E343" i="13"/>
  <c r="F343" i="13"/>
  <c r="G343" i="13"/>
  <c r="H343" i="13"/>
  <c r="I343" i="13"/>
  <c r="J343" i="13"/>
  <c r="K343" i="13"/>
  <c r="L343" i="13"/>
  <c r="M343" i="13"/>
  <c r="N343" i="13"/>
  <c r="O343" i="13"/>
  <c r="P343" i="13"/>
  <c r="Q343" i="13"/>
  <c r="R343" i="13"/>
  <c r="S343" i="13"/>
  <c r="T343" i="13"/>
  <c r="U343" i="13"/>
  <c r="V343" i="13"/>
  <c r="W343" i="13"/>
  <c r="X343" i="13"/>
  <c r="E335" i="13"/>
  <c r="F335" i="13"/>
  <c r="G335" i="13"/>
  <c r="H335" i="13"/>
  <c r="I335" i="13"/>
  <c r="J335" i="13"/>
  <c r="K335" i="13"/>
  <c r="L335" i="13"/>
  <c r="M335" i="13"/>
  <c r="N335" i="13"/>
  <c r="O335" i="13"/>
  <c r="P335" i="13"/>
  <c r="Q335" i="13"/>
  <c r="R335" i="13"/>
  <c r="S335" i="13"/>
  <c r="T335" i="13"/>
  <c r="U335" i="13"/>
  <c r="V335" i="13"/>
  <c r="W335" i="13"/>
  <c r="X335" i="13"/>
  <c r="E330" i="13"/>
  <c r="F330" i="13"/>
  <c r="G330" i="13"/>
  <c r="H330" i="13"/>
  <c r="I330" i="13"/>
  <c r="J330" i="13"/>
  <c r="K330" i="13"/>
  <c r="L330" i="13"/>
  <c r="M330" i="13"/>
  <c r="N330" i="13"/>
  <c r="O330" i="13"/>
  <c r="P330" i="13"/>
  <c r="Q330" i="13"/>
  <c r="R330" i="13"/>
  <c r="S330" i="13"/>
  <c r="T330" i="13"/>
  <c r="U330" i="13"/>
  <c r="V330" i="13"/>
  <c r="W330" i="13"/>
  <c r="X330" i="13"/>
  <c r="E327" i="13"/>
  <c r="F327" i="13"/>
  <c r="G327" i="13"/>
  <c r="H327" i="13"/>
  <c r="I327" i="13"/>
  <c r="J327" i="13"/>
  <c r="K327" i="13"/>
  <c r="L327" i="13"/>
  <c r="M327" i="13"/>
  <c r="N327" i="13"/>
  <c r="O327" i="13"/>
  <c r="P327" i="13"/>
  <c r="Q327" i="13"/>
  <c r="R327" i="13"/>
  <c r="S327" i="13"/>
  <c r="T327" i="13"/>
  <c r="U327" i="13"/>
  <c r="V327" i="13"/>
  <c r="W327" i="13"/>
  <c r="X327" i="13"/>
  <c r="E317" i="13"/>
  <c r="F317" i="13"/>
  <c r="G317" i="13"/>
  <c r="H317" i="13"/>
  <c r="I317" i="13"/>
  <c r="J317" i="13"/>
  <c r="K317" i="13"/>
  <c r="L317" i="13"/>
  <c r="M317" i="13"/>
  <c r="N317" i="13"/>
  <c r="O317" i="13"/>
  <c r="P317" i="13"/>
  <c r="Q317" i="13"/>
  <c r="R317" i="13"/>
  <c r="S317" i="13"/>
  <c r="T317" i="13"/>
  <c r="U317" i="13"/>
  <c r="V317" i="13"/>
  <c r="W317" i="13"/>
  <c r="X317" i="13"/>
  <c r="E311" i="13"/>
  <c r="F311" i="13"/>
  <c r="G311" i="13"/>
  <c r="H311" i="13"/>
  <c r="I311" i="13"/>
  <c r="J311" i="13"/>
  <c r="K311" i="13"/>
  <c r="L311" i="13"/>
  <c r="M311" i="13"/>
  <c r="N311" i="13"/>
  <c r="O311" i="13"/>
  <c r="P311" i="13"/>
  <c r="Q311" i="13"/>
  <c r="R311" i="13"/>
  <c r="S311" i="13"/>
  <c r="T311" i="13"/>
  <c r="U311" i="13"/>
  <c r="V311" i="13"/>
  <c r="W311" i="13"/>
  <c r="X311" i="13"/>
  <c r="E272" i="13"/>
  <c r="F272" i="13"/>
  <c r="G272" i="13"/>
  <c r="H272" i="13"/>
  <c r="I272" i="13"/>
  <c r="J272" i="13"/>
  <c r="K272" i="13"/>
  <c r="L272" i="13"/>
  <c r="M272" i="13"/>
  <c r="N272" i="13"/>
  <c r="O272" i="13"/>
  <c r="P272" i="13"/>
  <c r="Q272" i="13"/>
  <c r="R272" i="13"/>
  <c r="S272" i="13"/>
  <c r="T272" i="13"/>
  <c r="U272" i="13"/>
  <c r="V272" i="13"/>
  <c r="W272" i="13"/>
  <c r="X272" i="13"/>
  <c r="E263" i="13"/>
  <c r="F263" i="13"/>
  <c r="G263" i="13"/>
  <c r="H263" i="13"/>
  <c r="I263" i="13"/>
  <c r="J263" i="13"/>
  <c r="K263" i="13"/>
  <c r="L263" i="13"/>
  <c r="M263" i="13"/>
  <c r="N263" i="13"/>
  <c r="O263" i="13"/>
  <c r="P263" i="13"/>
  <c r="Q263" i="13"/>
  <c r="R263" i="13"/>
  <c r="S263" i="13"/>
  <c r="T263" i="13"/>
  <c r="U263" i="13"/>
  <c r="V263" i="13"/>
  <c r="W263" i="13"/>
  <c r="X263" i="13"/>
  <c r="E255" i="13"/>
  <c r="F255" i="13"/>
  <c r="G255" i="13"/>
  <c r="H255" i="13"/>
  <c r="I255" i="13"/>
  <c r="J255" i="13"/>
  <c r="K255" i="13"/>
  <c r="L255" i="13"/>
  <c r="M255" i="13"/>
  <c r="N255" i="13"/>
  <c r="O255" i="13"/>
  <c r="P255" i="13"/>
  <c r="Q255" i="13"/>
  <c r="R255" i="13"/>
  <c r="S255" i="13"/>
  <c r="T255" i="13"/>
  <c r="U255" i="13"/>
  <c r="V255" i="13"/>
  <c r="W255" i="13"/>
  <c r="X255" i="13"/>
  <c r="E244" i="13"/>
  <c r="F244" i="13"/>
  <c r="G244" i="13"/>
  <c r="H244" i="13"/>
  <c r="I244" i="13"/>
  <c r="J244" i="13"/>
  <c r="K244" i="13"/>
  <c r="L244" i="13"/>
  <c r="M244" i="13"/>
  <c r="N244" i="13"/>
  <c r="O244" i="13"/>
  <c r="P244" i="13"/>
  <c r="Q244" i="13"/>
  <c r="R244" i="13"/>
  <c r="S244" i="13"/>
  <c r="T244" i="13"/>
  <c r="U244" i="13"/>
  <c r="V244" i="13"/>
  <c r="W244" i="13"/>
  <c r="X244" i="13"/>
  <c r="E237" i="13"/>
  <c r="F237" i="13"/>
  <c r="G237" i="13"/>
  <c r="H237" i="13"/>
  <c r="I237" i="13"/>
  <c r="J237" i="13"/>
  <c r="K237" i="13"/>
  <c r="L237" i="13"/>
  <c r="M237" i="13"/>
  <c r="N237" i="13"/>
  <c r="O237" i="13"/>
  <c r="P237" i="13"/>
  <c r="Q237" i="13"/>
  <c r="R237" i="13"/>
  <c r="S237" i="13"/>
  <c r="T237" i="13"/>
  <c r="U237" i="13"/>
  <c r="V237" i="13"/>
  <c r="W237" i="13"/>
  <c r="X237" i="13"/>
  <c r="E233" i="13"/>
  <c r="F233" i="13"/>
  <c r="G233" i="13"/>
  <c r="H233" i="13"/>
  <c r="I233" i="13"/>
  <c r="J233" i="13"/>
  <c r="K233" i="13"/>
  <c r="L233" i="13"/>
  <c r="M233" i="13"/>
  <c r="N233" i="13"/>
  <c r="O233" i="13"/>
  <c r="P233" i="13"/>
  <c r="Q233" i="13"/>
  <c r="R233" i="13"/>
  <c r="S233" i="13"/>
  <c r="T233" i="13"/>
  <c r="U233" i="13"/>
  <c r="V233" i="13"/>
  <c r="W233" i="13"/>
  <c r="X233" i="13"/>
  <c r="E221" i="13"/>
  <c r="F221" i="13"/>
  <c r="G221" i="13"/>
  <c r="H221" i="13"/>
  <c r="I221" i="13"/>
  <c r="J221" i="13"/>
  <c r="K221" i="13"/>
  <c r="L221" i="13"/>
  <c r="M221" i="13"/>
  <c r="N221" i="13"/>
  <c r="O221" i="13"/>
  <c r="P221" i="13"/>
  <c r="Q221" i="13"/>
  <c r="R221" i="13"/>
  <c r="S221" i="13"/>
  <c r="T221" i="13"/>
  <c r="U221" i="13"/>
  <c r="V221" i="13"/>
  <c r="W221" i="13"/>
  <c r="X221" i="13"/>
  <c r="E217" i="13"/>
  <c r="F217" i="13"/>
  <c r="G217" i="13"/>
  <c r="H217" i="13"/>
  <c r="I217" i="13"/>
  <c r="J217" i="13"/>
  <c r="K217" i="13"/>
  <c r="L217" i="13"/>
  <c r="M217" i="13"/>
  <c r="N217" i="13"/>
  <c r="O217" i="13"/>
  <c r="P217" i="13"/>
  <c r="Q217" i="13"/>
  <c r="R217" i="13"/>
  <c r="S217" i="13"/>
  <c r="T217" i="13"/>
  <c r="U217" i="13"/>
  <c r="V217" i="13"/>
  <c r="W217" i="13"/>
  <c r="X217" i="13"/>
  <c r="E213" i="13"/>
  <c r="F213" i="13"/>
  <c r="G213" i="13"/>
  <c r="H213" i="13"/>
  <c r="I213" i="13"/>
  <c r="J213" i="13"/>
  <c r="K213" i="13"/>
  <c r="L213" i="13"/>
  <c r="M213" i="13"/>
  <c r="N213" i="13"/>
  <c r="O213" i="13"/>
  <c r="P213" i="13"/>
  <c r="Q213" i="13"/>
  <c r="R213" i="13"/>
  <c r="S213" i="13"/>
  <c r="T213" i="13"/>
  <c r="U213" i="13"/>
  <c r="V213" i="13"/>
  <c r="W213" i="13"/>
  <c r="X213" i="13"/>
  <c r="E211" i="13"/>
  <c r="F211" i="13"/>
  <c r="G211" i="13"/>
  <c r="H211" i="13"/>
  <c r="I211" i="13"/>
  <c r="J211" i="13"/>
  <c r="K211" i="13"/>
  <c r="L211" i="13"/>
  <c r="M211" i="13"/>
  <c r="N211" i="13"/>
  <c r="O211" i="13"/>
  <c r="P211" i="13"/>
  <c r="Q211" i="13"/>
  <c r="R211" i="13"/>
  <c r="S211" i="13"/>
  <c r="T211" i="13"/>
  <c r="U211" i="13"/>
  <c r="V211" i="13"/>
  <c r="W211" i="13"/>
  <c r="X211" i="13"/>
  <c r="E207" i="13"/>
  <c r="F207" i="13"/>
  <c r="G207" i="13"/>
  <c r="H207" i="13"/>
  <c r="I207" i="13"/>
  <c r="J207" i="13"/>
  <c r="K207" i="13"/>
  <c r="L207" i="13"/>
  <c r="M207" i="13"/>
  <c r="N207" i="13"/>
  <c r="O207" i="13"/>
  <c r="P207" i="13"/>
  <c r="Q207" i="13"/>
  <c r="R207" i="13"/>
  <c r="S207" i="13"/>
  <c r="T207" i="13"/>
  <c r="U207" i="13"/>
  <c r="V207" i="13"/>
  <c r="W207" i="13"/>
  <c r="X207" i="13"/>
  <c r="E192" i="13"/>
  <c r="F192" i="13"/>
  <c r="G192" i="13"/>
  <c r="H192" i="13"/>
  <c r="I192" i="13"/>
  <c r="J192" i="13"/>
  <c r="K192" i="13"/>
  <c r="L192" i="13"/>
  <c r="M192" i="13"/>
  <c r="N192" i="13"/>
  <c r="O192" i="13"/>
  <c r="P192" i="13"/>
  <c r="Q192" i="13"/>
  <c r="R192" i="13"/>
  <c r="S192" i="13"/>
  <c r="T192" i="13"/>
  <c r="U192" i="13"/>
  <c r="V192" i="13"/>
  <c r="W192" i="13"/>
  <c r="X192" i="13"/>
  <c r="E187" i="13"/>
  <c r="F187" i="13"/>
  <c r="G187" i="13"/>
  <c r="H187" i="13"/>
  <c r="I187" i="13"/>
  <c r="J187" i="13"/>
  <c r="K187" i="13"/>
  <c r="L187" i="13"/>
  <c r="M187" i="13"/>
  <c r="N187" i="13"/>
  <c r="O187" i="13"/>
  <c r="P187" i="13"/>
  <c r="Q187" i="13"/>
  <c r="R187" i="13"/>
  <c r="S187" i="13"/>
  <c r="T187" i="13"/>
  <c r="U187" i="13"/>
  <c r="V187" i="13"/>
  <c r="W187" i="13"/>
  <c r="X187" i="13"/>
  <c r="E185" i="13"/>
  <c r="F185" i="13"/>
  <c r="G185" i="13"/>
  <c r="H185" i="13"/>
  <c r="I185" i="13"/>
  <c r="J185" i="13"/>
  <c r="K185" i="13"/>
  <c r="L185" i="13"/>
  <c r="M185" i="13"/>
  <c r="N185" i="13"/>
  <c r="O185" i="13"/>
  <c r="P185" i="13"/>
  <c r="Q185" i="13"/>
  <c r="R185" i="13"/>
  <c r="S185" i="13"/>
  <c r="T185" i="13"/>
  <c r="U185" i="13"/>
  <c r="V185" i="13"/>
  <c r="W185" i="13"/>
  <c r="X185" i="13"/>
  <c r="E166" i="13"/>
  <c r="F166" i="13"/>
  <c r="G166" i="13"/>
  <c r="H166" i="13"/>
  <c r="I166" i="13"/>
  <c r="J166" i="13"/>
  <c r="K166" i="13"/>
  <c r="L166" i="13"/>
  <c r="M166" i="13"/>
  <c r="N166" i="13"/>
  <c r="O166" i="13"/>
  <c r="P166" i="13"/>
  <c r="Q166" i="13"/>
  <c r="R166" i="13"/>
  <c r="S166" i="13"/>
  <c r="T166" i="13"/>
  <c r="U166" i="13"/>
  <c r="V166" i="13"/>
  <c r="W166" i="13"/>
  <c r="X166" i="13"/>
  <c r="E148" i="13"/>
  <c r="F148" i="13"/>
  <c r="G148" i="13"/>
  <c r="H148" i="13"/>
  <c r="I148" i="13"/>
  <c r="J148" i="13"/>
  <c r="K148" i="13"/>
  <c r="L148" i="13"/>
  <c r="M148" i="13"/>
  <c r="N148" i="13"/>
  <c r="O148" i="13"/>
  <c r="P148" i="13"/>
  <c r="Q148" i="13"/>
  <c r="R148" i="13"/>
  <c r="S148" i="13"/>
  <c r="T148" i="13"/>
  <c r="U148" i="13"/>
  <c r="V148" i="13"/>
  <c r="W148" i="13"/>
  <c r="X148" i="13"/>
  <c r="E130" i="13"/>
  <c r="F130" i="13"/>
  <c r="G130" i="13"/>
  <c r="H130" i="13"/>
  <c r="I130" i="13"/>
  <c r="J130" i="13"/>
  <c r="K130" i="13"/>
  <c r="L130" i="13"/>
  <c r="M130" i="13"/>
  <c r="N130" i="13"/>
  <c r="O130" i="13"/>
  <c r="P130" i="13"/>
  <c r="Q130" i="13"/>
  <c r="R130" i="13"/>
  <c r="S130" i="13"/>
  <c r="T130" i="13"/>
  <c r="U130" i="13"/>
  <c r="V130" i="13"/>
  <c r="W130" i="13"/>
  <c r="X130" i="13"/>
  <c r="E128" i="13"/>
  <c r="F128" i="13"/>
  <c r="G128" i="13"/>
  <c r="H128" i="13"/>
  <c r="I128" i="13"/>
  <c r="J128" i="13"/>
  <c r="K128" i="13"/>
  <c r="L128" i="13"/>
  <c r="M128" i="13"/>
  <c r="N128" i="13"/>
  <c r="O128" i="13"/>
  <c r="P128" i="13"/>
  <c r="Q128" i="13"/>
  <c r="R128" i="13"/>
  <c r="S128" i="13"/>
  <c r="T128" i="13"/>
  <c r="U128" i="13"/>
  <c r="V128" i="13"/>
  <c r="W128" i="13"/>
  <c r="X128" i="13"/>
  <c r="E124" i="13"/>
  <c r="F124" i="13"/>
  <c r="G124" i="13"/>
  <c r="H124" i="13"/>
  <c r="I124" i="13"/>
  <c r="J124" i="13"/>
  <c r="K124" i="13"/>
  <c r="L124" i="13"/>
  <c r="M124" i="13"/>
  <c r="N124" i="13"/>
  <c r="O124" i="13"/>
  <c r="P124" i="13"/>
  <c r="Q124" i="13"/>
  <c r="R124" i="13"/>
  <c r="S124" i="13"/>
  <c r="T124" i="13"/>
  <c r="U124" i="13"/>
  <c r="V124" i="13"/>
  <c r="W124" i="13"/>
  <c r="X124" i="13"/>
  <c r="E119" i="13"/>
  <c r="F119" i="13"/>
  <c r="G119" i="13"/>
  <c r="H119" i="13"/>
  <c r="I119" i="13"/>
  <c r="J119" i="13"/>
  <c r="K119" i="13"/>
  <c r="L119" i="13"/>
  <c r="M119" i="13"/>
  <c r="N119" i="13"/>
  <c r="O119" i="13"/>
  <c r="P119" i="13"/>
  <c r="Q119" i="13"/>
  <c r="R119" i="13"/>
  <c r="S119" i="13"/>
  <c r="T119" i="13"/>
  <c r="U119" i="13"/>
  <c r="V119" i="13"/>
  <c r="W119" i="13"/>
  <c r="X119" i="13"/>
  <c r="E113" i="13"/>
  <c r="F113" i="13"/>
  <c r="G113" i="13"/>
  <c r="H113" i="13"/>
  <c r="I113" i="13"/>
  <c r="J113" i="13"/>
  <c r="K113" i="13"/>
  <c r="L113" i="13"/>
  <c r="M113" i="13"/>
  <c r="N113" i="13"/>
  <c r="O113" i="13"/>
  <c r="P113" i="13"/>
  <c r="Q113" i="13"/>
  <c r="R113" i="13"/>
  <c r="S113" i="13"/>
  <c r="T113" i="13"/>
  <c r="U113" i="13"/>
  <c r="V113" i="13"/>
  <c r="W113" i="13"/>
  <c r="X113" i="13"/>
  <c r="E106" i="13"/>
  <c r="F106" i="13"/>
  <c r="G106" i="13"/>
  <c r="H106" i="13"/>
  <c r="I106" i="13"/>
  <c r="J106" i="13"/>
  <c r="K106" i="13"/>
  <c r="L106" i="13"/>
  <c r="M106" i="13"/>
  <c r="N106" i="13"/>
  <c r="O106" i="13"/>
  <c r="P106" i="13"/>
  <c r="Q106" i="13"/>
  <c r="R106" i="13"/>
  <c r="S106" i="13"/>
  <c r="T106" i="13"/>
  <c r="U106" i="13"/>
  <c r="V106" i="13"/>
  <c r="W106" i="13"/>
  <c r="X106" i="13"/>
  <c r="E100" i="13"/>
  <c r="F100" i="13"/>
  <c r="G100" i="13"/>
  <c r="H100" i="13"/>
  <c r="I100" i="13"/>
  <c r="J100" i="13"/>
  <c r="K100" i="13"/>
  <c r="L100" i="13"/>
  <c r="M100" i="13"/>
  <c r="N100" i="13"/>
  <c r="O100" i="13"/>
  <c r="P100" i="13"/>
  <c r="Q100" i="13"/>
  <c r="R100" i="13"/>
  <c r="S100" i="13"/>
  <c r="T100" i="13"/>
  <c r="U100" i="13"/>
  <c r="V100" i="13"/>
  <c r="W100" i="13"/>
  <c r="X100" i="13"/>
  <c r="E84" i="13"/>
  <c r="F84" i="13"/>
  <c r="G84" i="13"/>
  <c r="H84" i="13"/>
  <c r="I84" i="13"/>
  <c r="J84" i="13"/>
  <c r="K84" i="13"/>
  <c r="L84" i="13"/>
  <c r="M84" i="13"/>
  <c r="N84" i="13"/>
  <c r="O84" i="13"/>
  <c r="P84" i="13"/>
  <c r="Q84" i="13"/>
  <c r="R84" i="13"/>
  <c r="S84" i="13"/>
  <c r="T84" i="13"/>
  <c r="U84" i="13"/>
  <c r="V84" i="13"/>
  <c r="W84" i="13"/>
  <c r="X84" i="13"/>
  <c r="E75" i="13"/>
  <c r="F75" i="13"/>
  <c r="G75" i="13"/>
  <c r="H75" i="13"/>
  <c r="I75" i="13"/>
  <c r="J75" i="13"/>
  <c r="K75" i="13"/>
  <c r="L75" i="13"/>
  <c r="M75" i="13"/>
  <c r="N75" i="13"/>
  <c r="O75" i="13"/>
  <c r="P75" i="13"/>
  <c r="Q75" i="13"/>
  <c r="R75" i="13"/>
  <c r="S75" i="13"/>
  <c r="T75" i="13"/>
  <c r="U75" i="13"/>
  <c r="V75" i="13"/>
  <c r="W75" i="13"/>
  <c r="X75" i="13"/>
  <c r="E72" i="13"/>
  <c r="F72" i="13"/>
  <c r="G72" i="13"/>
  <c r="H72" i="13"/>
  <c r="I72" i="13"/>
  <c r="J72" i="13"/>
  <c r="K72" i="13"/>
  <c r="L72" i="13"/>
  <c r="M72" i="13"/>
  <c r="N72" i="13"/>
  <c r="O72" i="13"/>
  <c r="P72" i="13"/>
  <c r="Q72" i="13"/>
  <c r="R72" i="13"/>
  <c r="S72" i="13"/>
  <c r="T72" i="13"/>
  <c r="U72" i="13"/>
  <c r="V72" i="13"/>
  <c r="W72" i="13"/>
  <c r="X72" i="13"/>
  <c r="E56" i="13"/>
  <c r="F56" i="13"/>
  <c r="G56" i="13"/>
  <c r="H56" i="13"/>
  <c r="I56" i="13"/>
  <c r="J56" i="13"/>
  <c r="K56" i="13"/>
  <c r="L56" i="13"/>
  <c r="M56" i="13"/>
  <c r="N56" i="13"/>
  <c r="O56" i="13"/>
  <c r="P56" i="13"/>
  <c r="Q56" i="13"/>
  <c r="R56" i="13"/>
  <c r="S56" i="13"/>
  <c r="T56" i="13"/>
  <c r="U56" i="13"/>
  <c r="V56" i="13"/>
  <c r="W56" i="13"/>
  <c r="X56" i="13"/>
  <c r="E53" i="13"/>
  <c r="F53" i="13"/>
  <c r="G53" i="13"/>
  <c r="H53" i="13"/>
  <c r="I53" i="13"/>
  <c r="J53" i="13"/>
  <c r="K53" i="13"/>
  <c r="L53" i="13"/>
  <c r="M53" i="13"/>
  <c r="N53" i="13"/>
  <c r="O53" i="13"/>
  <c r="P53" i="13"/>
  <c r="Q53" i="13"/>
  <c r="R53" i="13"/>
  <c r="S53" i="13"/>
  <c r="T53" i="13"/>
  <c r="U53" i="13"/>
  <c r="V53" i="13"/>
  <c r="W53" i="13"/>
  <c r="X53" i="13"/>
  <c r="E49" i="13"/>
  <c r="F49" i="13"/>
  <c r="G49" i="13"/>
  <c r="H49" i="13"/>
  <c r="I49" i="13"/>
  <c r="J49" i="13"/>
  <c r="K49" i="13"/>
  <c r="L49" i="13"/>
  <c r="M49" i="13"/>
  <c r="N49" i="13"/>
  <c r="O49" i="13"/>
  <c r="P49" i="13"/>
  <c r="Q49" i="13"/>
  <c r="R49" i="13"/>
  <c r="S49" i="13"/>
  <c r="T49" i="13"/>
  <c r="U49" i="13"/>
  <c r="V49" i="13"/>
  <c r="W49" i="13"/>
  <c r="X49" i="13"/>
  <c r="E42" i="13"/>
  <c r="F42" i="13"/>
  <c r="G42" i="13"/>
  <c r="H42" i="13"/>
  <c r="I42" i="13"/>
  <c r="J42" i="13"/>
  <c r="K42" i="13"/>
  <c r="L42" i="13"/>
  <c r="M42" i="13"/>
  <c r="N42" i="13"/>
  <c r="O42" i="13"/>
  <c r="P42" i="13"/>
  <c r="Q42" i="13"/>
  <c r="R42" i="13"/>
  <c r="S42" i="13"/>
  <c r="T42" i="13"/>
  <c r="U42" i="13"/>
  <c r="V42" i="13"/>
  <c r="W42" i="13"/>
  <c r="X42" i="13"/>
  <c r="E35" i="13"/>
  <c r="F35" i="13"/>
  <c r="G35" i="13"/>
  <c r="H35" i="13"/>
  <c r="I35" i="13"/>
  <c r="J35" i="13"/>
  <c r="K35" i="13"/>
  <c r="L35" i="13"/>
  <c r="M35" i="13"/>
  <c r="N35" i="13"/>
  <c r="O35" i="13"/>
  <c r="P35" i="13"/>
  <c r="Q35" i="13"/>
  <c r="R35" i="13"/>
  <c r="S35" i="13"/>
  <c r="T35" i="13"/>
  <c r="U35" i="13"/>
  <c r="V35" i="13"/>
  <c r="W35" i="13"/>
  <c r="X35" i="13"/>
  <c r="E28" i="13"/>
  <c r="F28" i="13"/>
  <c r="G28" i="13"/>
  <c r="H28" i="13"/>
  <c r="I28" i="13"/>
  <c r="J28" i="13"/>
  <c r="K28" i="13"/>
  <c r="L28" i="13"/>
  <c r="M28" i="13"/>
  <c r="N28" i="13"/>
  <c r="O28" i="13"/>
  <c r="P28" i="13"/>
  <c r="Q28" i="13"/>
  <c r="R28" i="13"/>
  <c r="S28" i="13"/>
  <c r="T28" i="13"/>
  <c r="U28" i="13"/>
  <c r="V28" i="13"/>
  <c r="W28" i="13"/>
  <c r="X28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W25" i="13"/>
  <c r="X25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Q20" i="13"/>
  <c r="R20" i="13"/>
  <c r="S20" i="13"/>
  <c r="T20" i="13"/>
  <c r="U20" i="13"/>
  <c r="V20" i="13"/>
  <c r="W20" i="13"/>
  <c r="X20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E14" i="18" l="1"/>
  <c r="D17" i="17"/>
  <c r="E17" i="17"/>
  <c r="J14" i="10"/>
  <c r="M14" i="10"/>
  <c r="L14" i="10"/>
  <c r="I14" i="10"/>
  <c r="D14" i="10"/>
  <c r="AB14" i="10"/>
  <c r="L15" i="13"/>
  <c r="H15" i="13"/>
  <c r="W405" i="13"/>
  <c r="S405" i="13"/>
  <c r="S15" i="13" s="1"/>
  <c r="O405" i="13"/>
  <c r="O15" i="13" s="1"/>
  <c r="K405" i="13"/>
  <c r="G405" i="13"/>
  <c r="G15" i="13" s="1"/>
  <c r="V405" i="13"/>
  <c r="N405" i="13"/>
  <c r="N15" i="13" s="1"/>
  <c r="F405" i="13"/>
  <c r="R405" i="13"/>
  <c r="R15" i="13" s="1"/>
  <c r="E405" i="13"/>
  <c r="E15" i="13" s="1"/>
  <c r="P15" i="13"/>
  <c r="Q405" i="13"/>
  <c r="Q15" i="13" s="1"/>
  <c r="I405" i="13"/>
  <c r="I15" i="13" s="1"/>
  <c r="J405" i="13"/>
  <c r="J15" i="13" s="1"/>
  <c r="F15" i="13"/>
  <c r="M15" i="13"/>
  <c r="K15" i="13"/>
  <c r="D989" i="13"/>
  <c r="D987" i="13"/>
  <c r="D984" i="13"/>
  <c r="D981" i="13"/>
  <c r="D979" i="13"/>
  <c r="D977" i="13"/>
  <c r="D975" i="13"/>
  <c r="D969" i="13"/>
  <c r="D963" i="13"/>
  <c r="D961" i="13"/>
  <c r="D956" i="13"/>
  <c r="D946" i="13"/>
  <c r="D944" i="13"/>
  <c r="D939" i="13"/>
  <c r="D936" i="13"/>
  <c r="D934" i="13"/>
  <c r="D929" i="13"/>
  <c r="D914" i="13"/>
  <c r="D900" i="13"/>
  <c r="D880" i="13"/>
  <c r="D877" i="13"/>
  <c r="D874" i="13"/>
  <c r="D866" i="13"/>
  <c r="D863" i="13"/>
  <c r="D861" i="13"/>
  <c r="D855" i="13"/>
  <c r="D853" i="13"/>
  <c r="D843" i="13"/>
  <c r="D838" i="13"/>
  <c r="D836" i="13"/>
  <c r="D834" i="13"/>
  <c r="D832" i="13"/>
  <c r="D830" i="13"/>
  <c r="D825" i="13"/>
  <c r="D811" i="13"/>
  <c r="D806" i="13"/>
  <c r="D804" i="13"/>
  <c r="D802" i="13"/>
  <c r="D800" i="13"/>
  <c r="D797" i="13"/>
  <c r="D792" i="13"/>
  <c r="D787" i="13"/>
  <c r="D784" i="13"/>
  <c r="D782" i="13"/>
  <c r="D779" i="13"/>
  <c r="D771" i="13"/>
  <c r="D769" i="13"/>
  <c r="D767" i="13"/>
  <c r="D756" i="13"/>
  <c r="D753" i="13"/>
  <c r="D750" i="13"/>
  <c r="D742" i="13"/>
  <c r="D709" i="13"/>
  <c r="D699" i="13"/>
  <c r="D696" i="13"/>
  <c r="D687" i="13"/>
  <c r="D666" i="13"/>
  <c r="D656" i="13"/>
  <c r="D651" i="13"/>
  <c r="D641" i="13"/>
  <c r="D638" i="13"/>
  <c r="D626" i="13"/>
  <c r="D624" i="13"/>
  <c r="D602" i="13"/>
  <c r="D592" i="13"/>
  <c r="D586" i="13"/>
  <c r="D572" i="13"/>
  <c r="D567" i="13"/>
  <c r="D562" i="13"/>
  <c r="D559" i="13"/>
  <c r="D549" i="13"/>
  <c r="D531" i="13"/>
  <c r="D525" i="13"/>
  <c r="D523" i="13"/>
  <c r="D516" i="13"/>
  <c r="D493" i="13"/>
  <c r="D489" i="13"/>
  <c r="D487" i="13"/>
  <c r="D484" i="13"/>
  <c r="D479" i="13"/>
  <c r="D474" i="13"/>
  <c r="D469" i="13"/>
  <c r="D458" i="13"/>
  <c r="D452" i="13"/>
  <c r="D433" i="13"/>
  <c r="D426" i="13"/>
  <c r="D412" i="13"/>
  <c r="D406" i="13"/>
  <c r="D397" i="13"/>
  <c r="D360" i="13"/>
  <c r="D343" i="13"/>
  <c r="D335" i="13"/>
  <c r="D330" i="13"/>
  <c r="D327" i="13"/>
  <c r="D317" i="13"/>
  <c r="D311" i="13"/>
  <c r="D272" i="13"/>
  <c r="D263" i="13"/>
  <c r="D255" i="13"/>
  <c r="D244" i="13"/>
  <c r="D237" i="13"/>
  <c r="D233" i="13"/>
  <c r="D221" i="13"/>
  <c r="D217" i="13"/>
  <c r="D213" i="13"/>
  <c r="D211" i="13"/>
  <c r="D207" i="13"/>
  <c r="D192" i="13"/>
  <c r="D187" i="13"/>
  <c r="D185" i="13"/>
  <c r="D166" i="13"/>
  <c r="D148" i="13"/>
  <c r="D130" i="13"/>
  <c r="D128" i="13"/>
  <c r="D124" i="13"/>
  <c r="D119" i="13"/>
  <c r="D113" i="13"/>
  <c r="D106" i="13"/>
  <c r="D100" i="13"/>
  <c r="D84" i="13"/>
  <c r="D75" i="13"/>
  <c r="D72" i="13"/>
  <c r="D56" i="13"/>
  <c r="D53" i="13"/>
  <c r="D49" i="13"/>
  <c r="D42" i="13"/>
  <c r="D35" i="13"/>
  <c r="D28" i="13"/>
  <c r="D25" i="13"/>
  <c r="D20" i="13"/>
  <c r="D17" i="13"/>
  <c r="D16" i="13" l="1"/>
  <c r="D405" i="13"/>
  <c r="D786" i="13"/>
  <c r="D15" i="13" s="1"/>
  <c r="L987" i="18"/>
  <c r="L985" i="18"/>
  <c r="L984" i="18"/>
  <c r="L982" i="18"/>
  <c r="L981" i="18"/>
  <c r="L979" i="18"/>
  <c r="L977" i="18"/>
  <c r="L975" i="18"/>
  <c r="L973" i="18"/>
  <c r="L972" i="18"/>
  <c r="L971" i="18"/>
  <c r="L970" i="18"/>
  <c r="L969" i="18"/>
  <c r="L967" i="18"/>
  <c r="L966" i="18"/>
  <c r="L965" i="18"/>
  <c r="L964" i="18"/>
  <c r="L963" i="18"/>
  <c r="L961" i="18"/>
  <c r="L959" i="18"/>
  <c r="L958" i="18"/>
  <c r="L957" i="18"/>
  <c r="L956" i="18"/>
  <c r="L954" i="18"/>
  <c r="L953" i="18"/>
  <c r="L952" i="18"/>
  <c r="L951" i="18"/>
  <c r="L950" i="18"/>
  <c r="L949" i="18"/>
  <c r="L948" i="18"/>
  <c r="L947" i="18"/>
  <c r="L946" i="18"/>
  <c r="L944" i="18"/>
  <c r="L942" i="18"/>
  <c r="L941" i="18"/>
  <c r="L940" i="18"/>
  <c r="L939" i="18"/>
  <c r="L937" i="18"/>
  <c r="L936" i="18"/>
  <c r="L934" i="18"/>
  <c r="L933" i="18" s="1"/>
  <c r="L932" i="18"/>
  <c r="L931" i="18"/>
  <c r="L930" i="18"/>
  <c r="L929" i="18"/>
  <c r="L927" i="18"/>
  <c r="L926" i="18"/>
  <c r="L925" i="18"/>
  <c r="L924" i="18"/>
  <c r="L923" i="18"/>
  <c r="L922" i="18"/>
  <c r="L921" i="18"/>
  <c r="L920" i="18"/>
  <c r="L919" i="18"/>
  <c r="L918" i="18"/>
  <c r="L917" i="18"/>
  <c r="L916" i="18"/>
  <c r="L915" i="18"/>
  <c r="L914" i="18"/>
  <c r="L912" i="18"/>
  <c r="L911" i="18"/>
  <c r="L910" i="18"/>
  <c r="L909" i="18"/>
  <c r="L908" i="18"/>
  <c r="L907" i="18"/>
  <c r="L906" i="18"/>
  <c r="L905" i="18"/>
  <c r="L904" i="18"/>
  <c r="L903" i="18"/>
  <c r="L902" i="18"/>
  <c r="L901" i="18"/>
  <c r="L900" i="18"/>
  <c r="L898" i="18"/>
  <c r="L897" i="18"/>
  <c r="L896" i="18"/>
  <c r="L895" i="18"/>
  <c r="L894" i="18"/>
  <c r="L893" i="18"/>
  <c r="L892" i="18"/>
  <c r="L891" i="18"/>
  <c r="L890" i="18"/>
  <c r="L889" i="18"/>
  <c r="L888" i="18"/>
  <c r="L887" i="18"/>
  <c r="L886" i="18"/>
  <c r="L885" i="18"/>
  <c r="L884" i="18"/>
  <c r="L883" i="18"/>
  <c r="L882" i="18"/>
  <c r="L881" i="18"/>
  <c r="L880" i="18"/>
  <c r="L878" i="18"/>
  <c r="L877" i="18"/>
  <c r="L875" i="18"/>
  <c r="L874" i="18"/>
  <c r="L872" i="18"/>
  <c r="L871" i="18"/>
  <c r="L870" i="18"/>
  <c r="L869" i="18"/>
  <c r="L868" i="18"/>
  <c r="L867" i="18"/>
  <c r="L866" i="18"/>
  <c r="L864" i="18"/>
  <c r="L863" i="18"/>
  <c r="L861" i="18"/>
  <c r="L859" i="18"/>
  <c r="L858" i="18"/>
  <c r="L857" i="18"/>
  <c r="L856" i="18"/>
  <c r="L855" i="18"/>
  <c r="L853" i="18"/>
  <c r="L851" i="18"/>
  <c r="L850" i="18"/>
  <c r="L849" i="18"/>
  <c r="L848" i="18"/>
  <c r="L847" i="18"/>
  <c r="L846" i="18"/>
  <c r="L845" i="18"/>
  <c r="L844" i="18"/>
  <c r="L843" i="18"/>
  <c r="L841" i="18"/>
  <c r="L840" i="18"/>
  <c r="L839" i="18"/>
  <c r="L838" i="18"/>
  <c r="L836" i="18"/>
  <c r="L834" i="18"/>
  <c r="L832" i="18"/>
  <c r="L830" i="18"/>
  <c r="L828" i="18"/>
  <c r="L827" i="18"/>
  <c r="L826" i="18"/>
  <c r="L825" i="18"/>
  <c r="L823" i="18"/>
  <c r="L822" i="18"/>
  <c r="L821" i="18"/>
  <c r="L820" i="18"/>
  <c r="L819" i="18"/>
  <c r="L818" i="18"/>
  <c r="L817" i="18"/>
  <c r="L816" i="18"/>
  <c r="L815" i="18"/>
  <c r="L814" i="18"/>
  <c r="L813" i="18"/>
  <c r="L812" i="18"/>
  <c r="L811" i="18"/>
  <c r="L809" i="18"/>
  <c r="L808" i="18"/>
  <c r="L807" i="18"/>
  <c r="L806" i="18"/>
  <c r="L804" i="18"/>
  <c r="L802" i="18"/>
  <c r="L800" i="18"/>
  <c r="L798" i="18"/>
  <c r="L797" i="18"/>
  <c r="L795" i="18"/>
  <c r="L794" i="18"/>
  <c r="L793" i="18"/>
  <c r="L792" i="18"/>
  <c r="L790" i="18"/>
  <c r="L789" i="18"/>
  <c r="L788" i="18"/>
  <c r="L787" i="18"/>
  <c r="L784" i="18"/>
  <c r="L782" i="18"/>
  <c r="L780" i="18"/>
  <c r="L779" i="18"/>
  <c r="L777" i="18"/>
  <c r="L776" i="18"/>
  <c r="L775" i="18"/>
  <c r="L774" i="18"/>
  <c r="L773" i="18"/>
  <c r="L772" i="18"/>
  <c r="L771" i="18"/>
  <c r="L769" i="18"/>
  <c r="L767" i="18"/>
  <c r="L765" i="18"/>
  <c r="L764" i="18"/>
  <c r="L763" i="18"/>
  <c r="L762" i="18"/>
  <c r="L761" i="18"/>
  <c r="L760" i="18"/>
  <c r="L759" i="18"/>
  <c r="L758" i="18"/>
  <c r="L757" i="18"/>
  <c r="L756" i="18"/>
  <c r="L754" i="18"/>
  <c r="L753" i="18"/>
  <c r="L751" i="18"/>
  <c r="L750" i="18"/>
  <c r="L748" i="18"/>
  <c r="L747" i="18"/>
  <c r="L746" i="18"/>
  <c r="L745" i="18"/>
  <c r="L744" i="18"/>
  <c r="L743" i="18"/>
  <c r="L742" i="18"/>
  <c r="L740" i="18"/>
  <c r="L739" i="18"/>
  <c r="L738" i="18"/>
  <c r="L737" i="18"/>
  <c r="L736" i="18"/>
  <c r="L735" i="18"/>
  <c r="L734" i="18"/>
  <c r="L733" i="18"/>
  <c r="L732" i="18"/>
  <c r="L731" i="18"/>
  <c r="L730" i="18"/>
  <c r="L729" i="18"/>
  <c r="L728" i="18"/>
  <c r="L727" i="18"/>
  <c r="L726" i="18"/>
  <c r="L725" i="18"/>
  <c r="L724" i="18"/>
  <c r="L723" i="18"/>
  <c r="L722" i="18"/>
  <c r="L721" i="18"/>
  <c r="L720" i="18"/>
  <c r="L719" i="18"/>
  <c r="L718" i="18"/>
  <c r="L717" i="18"/>
  <c r="L716" i="18"/>
  <c r="L715" i="18"/>
  <c r="L714" i="18"/>
  <c r="L713" i="18"/>
  <c r="L712" i="18"/>
  <c r="L711" i="18"/>
  <c r="L710" i="18"/>
  <c r="L709" i="18"/>
  <c r="L707" i="18"/>
  <c r="L706" i="18"/>
  <c r="L705" i="18"/>
  <c r="L704" i="18"/>
  <c r="L703" i="18"/>
  <c r="L702" i="18"/>
  <c r="L701" i="18"/>
  <c r="L700" i="18"/>
  <c r="L699" i="18"/>
  <c r="L697" i="18"/>
  <c r="L696" i="18"/>
  <c r="L694" i="18"/>
  <c r="L693" i="18"/>
  <c r="L692" i="18"/>
  <c r="L691" i="18"/>
  <c r="L690" i="18"/>
  <c r="L689" i="18"/>
  <c r="L688" i="18"/>
  <c r="L687" i="18"/>
  <c r="L685" i="18"/>
  <c r="L684" i="18"/>
  <c r="L683" i="18"/>
  <c r="L682" i="18"/>
  <c r="L681" i="18"/>
  <c r="L680" i="18"/>
  <c r="L679" i="18"/>
  <c r="L678" i="18"/>
  <c r="L677" i="18"/>
  <c r="L676" i="18"/>
  <c r="L675" i="18"/>
  <c r="L674" i="18"/>
  <c r="L673" i="18"/>
  <c r="L672" i="18"/>
  <c r="L671" i="18"/>
  <c r="L670" i="18"/>
  <c r="L669" i="18"/>
  <c r="L668" i="18"/>
  <c r="L667" i="18"/>
  <c r="L666" i="18"/>
  <c r="L664" i="18"/>
  <c r="L663" i="18"/>
  <c r="L662" i="18"/>
  <c r="L661" i="18"/>
  <c r="L660" i="18"/>
  <c r="L659" i="18"/>
  <c r="L658" i="18"/>
  <c r="L657" i="18"/>
  <c r="L656" i="18"/>
  <c r="L654" i="18"/>
  <c r="L653" i="18"/>
  <c r="L652" i="18"/>
  <c r="L651" i="18"/>
  <c r="L649" i="18"/>
  <c r="L648" i="18"/>
  <c r="L647" i="18"/>
  <c r="L646" i="18"/>
  <c r="L645" i="18"/>
  <c r="L644" i="18"/>
  <c r="L643" i="18"/>
  <c r="L642" i="18"/>
  <c r="L641" i="18"/>
  <c r="L639" i="18"/>
  <c r="L638" i="18"/>
  <c r="L636" i="18"/>
  <c r="L635" i="18"/>
  <c r="L634" i="18"/>
  <c r="L633" i="18"/>
  <c r="L632" i="18"/>
  <c r="L631" i="18"/>
  <c r="L630" i="18"/>
  <c r="L629" i="18"/>
  <c r="L628" i="18"/>
  <c r="L627" i="18"/>
  <c r="L626" i="18"/>
  <c r="L624" i="18"/>
  <c r="L622" i="18"/>
  <c r="L621" i="18"/>
  <c r="L620" i="18"/>
  <c r="L619" i="18"/>
  <c r="L618" i="18"/>
  <c r="L617" i="18"/>
  <c r="L616" i="18"/>
  <c r="L615" i="18"/>
  <c r="L614" i="18"/>
  <c r="L613" i="18"/>
  <c r="L612" i="18"/>
  <c r="L611" i="18"/>
  <c r="L610" i="18"/>
  <c r="L609" i="18"/>
  <c r="L608" i="18"/>
  <c r="L607" i="18"/>
  <c r="L606" i="18"/>
  <c r="L605" i="18"/>
  <c r="L604" i="18"/>
  <c r="L603" i="18"/>
  <c r="L602" i="18"/>
  <c r="L600" i="18"/>
  <c r="L599" i="18"/>
  <c r="L598" i="18"/>
  <c r="L597" i="18"/>
  <c r="L596" i="18"/>
  <c r="L595" i="18"/>
  <c r="L594" i="18"/>
  <c r="L593" i="18"/>
  <c r="L592" i="18"/>
  <c r="L590" i="18"/>
  <c r="L589" i="18"/>
  <c r="L588" i="18"/>
  <c r="L587" i="18"/>
  <c r="L586" i="18"/>
  <c r="L584" i="18"/>
  <c r="L583" i="18"/>
  <c r="L582" i="18"/>
  <c r="L581" i="18"/>
  <c r="L580" i="18"/>
  <c r="L579" i="18"/>
  <c r="L578" i="18"/>
  <c r="L577" i="18"/>
  <c r="L576" i="18"/>
  <c r="L575" i="18"/>
  <c r="L574" i="18"/>
  <c r="L573" i="18"/>
  <c r="L572" i="18"/>
  <c r="L570" i="18"/>
  <c r="L569" i="18"/>
  <c r="L568" i="18"/>
  <c r="L567" i="18"/>
  <c r="L565" i="18"/>
  <c r="L564" i="18"/>
  <c r="L563" i="18"/>
  <c r="L562" i="18"/>
  <c r="L560" i="18"/>
  <c r="L559" i="18"/>
  <c r="L557" i="18"/>
  <c r="L556" i="18"/>
  <c r="L555" i="18"/>
  <c r="L554" i="18"/>
  <c r="L553" i="18"/>
  <c r="L552" i="18"/>
  <c r="L551" i="18"/>
  <c r="L550" i="18"/>
  <c r="L549" i="18"/>
  <c r="L547" i="18"/>
  <c r="L546" i="18"/>
  <c r="L545" i="18"/>
  <c r="L544" i="18"/>
  <c r="L543" i="18"/>
  <c r="L542" i="18"/>
  <c r="L541" i="18"/>
  <c r="L540" i="18"/>
  <c r="L539" i="18"/>
  <c r="L538" i="18"/>
  <c r="L537" i="18"/>
  <c r="L536" i="18"/>
  <c r="L535" i="18"/>
  <c r="L534" i="18"/>
  <c r="L533" i="18"/>
  <c r="L532" i="18"/>
  <c r="L531" i="18"/>
  <c r="L529" i="18"/>
  <c r="L528" i="18"/>
  <c r="L527" i="18"/>
  <c r="L526" i="18"/>
  <c r="L525" i="18"/>
  <c r="L523" i="18"/>
  <c r="L521" i="18"/>
  <c r="L520" i="18"/>
  <c r="L519" i="18"/>
  <c r="L518" i="18"/>
  <c r="L517" i="18"/>
  <c r="L516" i="18"/>
  <c r="L514" i="18"/>
  <c r="L513" i="18"/>
  <c r="L512" i="18"/>
  <c r="L511" i="18"/>
  <c r="L510" i="18"/>
  <c r="L509" i="18"/>
  <c r="L508" i="18"/>
  <c r="L507" i="18"/>
  <c r="L506" i="18"/>
  <c r="L505" i="18"/>
  <c r="L504" i="18"/>
  <c r="L503" i="18"/>
  <c r="L502" i="18"/>
  <c r="L501" i="18"/>
  <c r="L500" i="18"/>
  <c r="L499" i="18"/>
  <c r="L498" i="18"/>
  <c r="L497" i="18"/>
  <c r="L496" i="18"/>
  <c r="L495" i="18"/>
  <c r="L494" i="18"/>
  <c r="L493" i="18"/>
  <c r="L491" i="18"/>
  <c r="L490" i="18"/>
  <c r="L489" i="18"/>
  <c r="L487" i="18"/>
  <c r="L485" i="18"/>
  <c r="L484" i="18"/>
  <c r="L482" i="18"/>
  <c r="L481" i="18"/>
  <c r="L480" i="18"/>
  <c r="L479" i="18"/>
  <c r="L477" i="18"/>
  <c r="L476" i="18"/>
  <c r="L475" i="18"/>
  <c r="L474" i="18"/>
  <c r="L472" i="18"/>
  <c r="L471" i="18"/>
  <c r="L470" i="18"/>
  <c r="L469" i="18"/>
  <c r="L467" i="18"/>
  <c r="L466" i="18"/>
  <c r="L465" i="18"/>
  <c r="L464" i="18"/>
  <c r="L463" i="18"/>
  <c r="L462" i="18"/>
  <c r="L461" i="18"/>
  <c r="L460" i="18"/>
  <c r="L459" i="18"/>
  <c r="L458" i="18"/>
  <c r="L456" i="18"/>
  <c r="L455" i="18"/>
  <c r="L454" i="18"/>
  <c r="L453" i="18"/>
  <c r="L452" i="18"/>
  <c r="L450" i="18"/>
  <c r="L449" i="18"/>
  <c r="L448" i="18"/>
  <c r="L447" i="18"/>
  <c r="L446" i="18"/>
  <c r="L445" i="18"/>
  <c r="L444" i="18"/>
  <c r="L443" i="18"/>
  <c r="L442" i="18"/>
  <c r="L441" i="18"/>
  <c r="L440" i="18"/>
  <c r="L439" i="18"/>
  <c r="L438" i="18"/>
  <c r="L437" i="18"/>
  <c r="L436" i="18"/>
  <c r="L435" i="18"/>
  <c r="L434" i="18"/>
  <c r="L433" i="18"/>
  <c r="L431" i="18"/>
  <c r="L430" i="18"/>
  <c r="L429" i="18"/>
  <c r="L428" i="18"/>
  <c r="L427" i="18"/>
  <c r="L426" i="18"/>
  <c r="L424" i="18"/>
  <c r="L423" i="18"/>
  <c r="L422" i="18"/>
  <c r="L421" i="18"/>
  <c r="L420" i="18"/>
  <c r="L419" i="18"/>
  <c r="L418" i="18"/>
  <c r="L417" i="18"/>
  <c r="L416" i="18"/>
  <c r="L415" i="18"/>
  <c r="L414" i="18"/>
  <c r="L413" i="18"/>
  <c r="L412" i="18"/>
  <c r="L410" i="18"/>
  <c r="L409" i="18"/>
  <c r="L408" i="18"/>
  <c r="L407" i="18"/>
  <c r="L406" i="18"/>
  <c r="L473" i="18" l="1"/>
  <c r="L854" i="18"/>
  <c r="H995" i="10"/>
  <c r="E995" i="10"/>
  <c r="H994" i="10"/>
  <c r="E994" i="10"/>
  <c r="H993" i="10"/>
  <c r="E993" i="10"/>
  <c r="H992" i="10"/>
  <c r="E992" i="10"/>
  <c r="H990" i="10"/>
  <c r="E990" i="10"/>
  <c r="H989" i="10"/>
  <c r="E989" i="10"/>
  <c r="H987" i="10"/>
  <c r="H986" i="10" s="1"/>
  <c r="E987" i="10"/>
  <c r="E986" i="10" s="1"/>
  <c r="H985" i="10"/>
  <c r="E985" i="10"/>
  <c r="H984" i="10"/>
  <c r="E984" i="10"/>
  <c r="H982" i="10"/>
  <c r="E982" i="10"/>
  <c r="H981" i="10"/>
  <c r="E981" i="10"/>
  <c r="H979" i="10"/>
  <c r="H978" i="10" s="1"/>
  <c r="E979" i="10"/>
  <c r="E978" i="10" s="1"/>
  <c r="H977" i="10"/>
  <c r="H976" i="10" s="1"/>
  <c r="E977" i="10"/>
  <c r="E976" i="10" s="1"/>
  <c r="H975" i="10"/>
  <c r="H974" i="10" s="1"/>
  <c r="E975" i="10"/>
  <c r="E974" i="10" s="1"/>
  <c r="H973" i="10"/>
  <c r="E973" i="10"/>
  <c r="H972" i="10"/>
  <c r="E972" i="10"/>
  <c r="H971" i="10"/>
  <c r="E971" i="10"/>
  <c r="H970" i="10"/>
  <c r="E970" i="10"/>
  <c r="H969" i="10"/>
  <c r="H968" i="10" s="1"/>
  <c r="E969" i="10"/>
  <c r="H967" i="10"/>
  <c r="E967" i="10"/>
  <c r="H966" i="10"/>
  <c r="E966" i="10"/>
  <c r="H965" i="10"/>
  <c r="E965" i="10"/>
  <c r="H964" i="10"/>
  <c r="E964" i="10"/>
  <c r="H963" i="10"/>
  <c r="E963" i="10"/>
  <c r="H961" i="10"/>
  <c r="H960" i="10" s="1"/>
  <c r="E961" i="10"/>
  <c r="E960" i="10" s="1"/>
  <c r="H959" i="10"/>
  <c r="E959" i="10"/>
  <c r="H958" i="10"/>
  <c r="E958" i="10"/>
  <c r="H957" i="10"/>
  <c r="E957" i="10"/>
  <c r="F957" i="10" s="1"/>
  <c r="H956" i="10"/>
  <c r="H955" i="10" s="1"/>
  <c r="E956" i="10"/>
  <c r="H954" i="10"/>
  <c r="E954" i="10"/>
  <c r="H953" i="10"/>
  <c r="E953" i="10"/>
  <c r="H952" i="10"/>
  <c r="E952" i="10"/>
  <c r="F952" i="10" s="1"/>
  <c r="H951" i="10"/>
  <c r="E951" i="10"/>
  <c r="H950" i="10"/>
  <c r="E950" i="10"/>
  <c r="H949" i="10"/>
  <c r="E949" i="10"/>
  <c r="H948" i="10"/>
  <c r="E948" i="10"/>
  <c r="H947" i="10"/>
  <c r="E947" i="10"/>
  <c r="H946" i="10"/>
  <c r="E946" i="10"/>
  <c r="H944" i="10"/>
  <c r="H943" i="10" s="1"/>
  <c r="E944" i="10"/>
  <c r="E943" i="10" s="1"/>
  <c r="H942" i="10"/>
  <c r="E942" i="10"/>
  <c r="F942" i="10" s="1"/>
  <c r="H941" i="10"/>
  <c r="E941" i="10"/>
  <c r="H940" i="10"/>
  <c r="E940" i="10"/>
  <c r="H939" i="10"/>
  <c r="H938" i="10" s="1"/>
  <c r="E939" i="10"/>
  <c r="H937" i="10"/>
  <c r="E937" i="10"/>
  <c r="H936" i="10"/>
  <c r="H935" i="10" s="1"/>
  <c r="E936" i="10"/>
  <c r="H934" i="10"/>
  <c r="H933" i="10" s="1"/>
  <c r="E934" i="10"/>
  <c r="E933" i="10" s="1"/>
  <c r="H932" i="10"/>
  <c r="E932" i="10"/>
  <c r="H931" i="10"/>
  <c r="E931" i="10"/>
  <c r="H930" i="10"/>
  <c r="E930" i="10"/>
  <c r="H929" i="10"/>
  <c r="E929" i="10"/>
  <c r="H927" i="10"/>
  <c r="E927" i="10"/>
  <c r="H926" i="10"/>
  <c r="E926" i="10"/>
  <c r="H925" i="10"/>
  <c r="E925" i="10"/>
  <c r="H924" i="10"/>
  <c r="E924" i="10"/>
  <c r="H923" i="10"/>
  <c r="E923" i="10"/>
  <c r="H922" i="10"/>
  <c r="E922" i="10"/>
  <c r="H921" i="10"/>
  <c r="E921" i="10"/>
  <c r="H920" i="10"/>
  <c r="E920" i="10"/>
  <c r="H919" i="10"/>
  <c r="E919" i="10"/>
  <c r="H918" i="10"/>
  <c r="E918" i="10"/>
  <c r="F918" i="10" s="1"/>
  <c r="H917" i="10"/>
  <c r="E917" i="10"/>
  <c r="H916" i="10"/>
  <c r="E916" i="10"/>
  <c r="H915" i="10"/>
  <c r="E915" i="10"/>
  <c r="H914" i="10"/>
  <c r="E914" i="10"/>
  <c r="H912" i="10"/>
  <c r="E912" i="10"/>
  <c r="H911" i="10"/>
  <c r="E911" i="10"/>
  <c r="H910" i="10"/>
  <c r="E910" i="10"/>
  <c r="H909" i="10"/>
  <c r="E909" i="10"/>
  <c r="H908" i="10"/>
  <c r="E908" i="10"/>
  <c r="H907" i="10"/>
  <c r="E907" i="10"/>
  <c r="H906" i="10"/>
  <c r="E906" i="10"/>
  <c r="H905" i="10"/>
  <c r="E905" i="10"/>
  <c r="H904" i="10"/>
  <c r="E904" i="10"/>
  <c r="H903" i="10"/>
  <c r="E903" i="10"/>
  <c r="H902" i="10"/>
  <c r="E902" i="10"/>
  <c r="H901" i="10"/>
  <c r="E901" i="10"/>
  <c r="H900" i="10"/>
  <c r="E900" i="10"/>
  <c r="H898" i="10"/>
  <c r="E898" i="10"/>
  <c r="H897" i="10"/>
  <c r="E897" i="10"/>
  <c r="H896" i="10"/>
  <c r="E896" i="10"/>
  <c r="H895" i="10"/>
  <c r="E895" i="10"/>
  <c r="H894" i="10"/>
  <c r="E894" i="10"/>
  <c r="H893" i="10"/>
  <c r="E893" i="10"/>
  <c r="H892" i="10"/>
  <c r="E892" i="10"/>
  <c r="F892" i="10" s="1"/>
  <c r="H891" i="10"/>
  <c r="E891" i="10"/>
  <c r="H890" i="10"/>
  <c r="E890" i="10"/>
  <c r="H889" i="10"/>
  <c r="E889" i="10"/>
  <c r="H888" i="10"/>
  <c r="E888" i="10"/>
  <c r="H887" i="10"/>
  <c r="E887" i="10"/>
  <c r="H886" i="10"/>
  <c r="E886" i="10"/>
  <c r="H885" i="10"/>
  <c r="E885" i="10"/>
  <c r="H884" i="10"/>
  <c r="E884" i="10"/>
  <c r="H883" i="10"/>
  <c r="E883" i="10"/>
  <c r="H882" i="10"/>
  <c r="E882" i="10"/>
  <c r="H881" i="10"/>
  <c r="E881" i="10"/>
  <c r="H880" i="10"/>
  <c r="E880" i="10"/>
  <c r="H878" i="10"/>
  <c r="E878" i="10"/>
  <c r="H877" i="10"/>
  <c r="E877" i="10"/>
  <c r="H875" i="10"/>
  <c r="E875" i="10"/>
  <c r="H874" i="10"/>
  <c r="E874" i="10"/>
  <c r="H872" i="10"/>
  <c r="E872" i="10"/>
  <c r="H871" i="10"/>
  <c r="E871" i="10"/>
  <c r="H870" i="10"/>
  <c r="E870" i="10"/>
  <c r="H869" i="10"/>
  <c r="E869" i="10"/>
  <c r="H868" i="10"/>
  <c r="E868" i="10"/>
  <c r="H867" i="10"/>
  <c r="E867" i="10"/>
  <c r="H866" i="10"/>
  <c r="E866" i="10"/>
  <c r="H864" i="10"/>
  <c r="E864" i="10"/>
  <c r="H863" i="10"/>
  <c r="E863" i="10"/>
  <c r="H861" i="10"/>
  <c r="H860" i="10" s="1"/>
  <c r="E861" i="10"/>
  <c r="E860" i="10" s="1"/>
  <c r="H859" i="10"/>
  <c r="E859" i="10"/>
  <c r="H858" i="10"/>
  <c r="E858" i="10"/>
  <c r="H857" i="10"/>
  <c r="E857" i="10"/>
  <c r="H856" i="10"/>
  <c r="E856" i="10"/>
  <c r="H855" i="10"/>
  <c r="E855" i="10"/>
  <c r="H853" i="10"/>
  <c r="H852" i="10" s="1"/>
  <c r="E853" i="10"/>
  <c r="H851" i="10"/>
  <c r="E851" i="10"/>
  <c r="H850" i="10"/>
  <c r="E850" i="10"/>
  <c r="H849" i="10"/>
  <c r="E849" i="10"/>
  <c r="H848" i="10"/>
  <c r="E848" i="10"/>
  <c r="H847" i="10"/>
  <c r="E847" i="10"/>
  <c r="H846" i="10"/>
  <c r="E846" i="10"/>
  <c r="H845" i="10"/>
  <c r="E845" i="10"/>
  <c r="H844" i="10"/>
  <c r="E844" i="10"/>
  <c r="H843" i="10"/>
  <c r="E843" i="10"/>
  <c r="H841" i="10"/>
  <c r="E841" i="10"/>
  <c r="H840" i="10"/>
  <c r="E840" i="10"/>
  <c r="H839" i="10"/>
  <c r="E839" i="10"/>
  <c r="H838" i="10"/>
  <c r="E838" i="10"/>
  <c r="H836" i="10"/>
  <c r="H835" i="10" s="1"/>
  <c r="E836" i="10"/>
  <c r="E835" i="10" s="1"/>
  <c r="H834" i="10"/>
  <c r="H833" i="10" s="1"/>
  <c r="E834" i="10"/>
  <c r="E833" i="10" s="1"/>
  <c r="H832" i="10"/>
  <c r="H831" i="10" s="1"/>
  <c r="E832" i="10"/>
  <c r="E831" i="10" s="1"/>
  <c r="H830" i="10"/>
  <c r="H829" i="10" s="1"/>
  <c r="E830" i="10"/>
  <c r="E829" i="10" s="1"/>
  <c r="H828" i="10"/>
  <c r="E828" i="10"/>
  <c r="H827" i="10"/>
  <c r="E827" i="10"/>
  <c r="H826" i="10"/>
  <c r="E826" i="10"/>
  <c r="H825" i="10"/>
  <c r="E825" i="10"/>
  <c r="H823" i="10"/>
  <c r="E823" i="10"/>
  <c r="H822" i="10"/>
  <c r="E822" i="10"/>
  <c r="H821" i="10"/>
  <c r="E821" i="10"/>
  <c r="H820" i="10"/>
  <c r="E820" i="10"/>
  <c r="H819" i="10"/>
  <c r="E819" i="10"/>
  <c r="H818" i="10"/>
  <c r="E818" i="10"/>
  <c r="H817" i="10"/>
  <c r="E817" i="10"/>
  <c r="H816" i="10"/>
  <c r="E816" i="10"/>
  <c r="H815" i="10"/>
  <c r="E815" i="10"/>
  <c r="H814" i="10"/>
  <c r="E814" i="10"/>
  <c r="H813" i="10"/>
  <c r="E813" i="10"/>
  <c r="H812" i="10"/>
  <c r="E812" i="10"/>
  <c r="H811" i="10"/>
  <c r="E811" i="10"/>
  <c r="H809" i="10"/>
  <c r="E809" i="10"/>
  <c r="H808" i="10"/>
  <c r="E808" i="10"/>
  <c r="H807" i="10"/>
  <c r="E807" i="10"/>
  <c r="H806" i="10"/>
  <c r="E806" i="10"/>
  <c r="H804" i="10"/>
  <c r="H803" i="10" s="1"/>
  <c r="E804" i="10"/>
  <c r="E803" i="10" s="1"/>
  <c r="H802" i="10"/>
  <c r="H801" i="10" s="1"/>
  <c r="E802" i="10"/>
  <c r="H800" i="10"/>
  <c r="H799" i="10" s="1"/>
  <c r="E800" i="10"/>
  <c r="E799" i="10" s="1"/>
  <c r="H798" i="10"/>
  <c r="E798" i="10"/>
  <c r="H797" i="10"/>
  <c r="E797" i="10"/>
  <c r="H795" i="10"/>
  <c r="E795" i="10"/>
  <c r="H794" i="10"/>
  <c r="E794" i="10"/>
  <c r="H793" i="10"/>
  <c r="E793" i="10"/>
  <c r="H792" i="10"/>
  <c r="E792" i="10"/>
  <c r="H790" i="10"/>
  <c r="E790" i="10"/>
  <c r="H789" i="10"/>
  <c r="E789" i="10"/>
  <c r="H788" i="10"/>
  <c r="E788" i="10"/>
  <c r="H787" i="10"/>
  <c r="E787" i="10"/>
  <c r="H784" i="10"/>
  <c r="H783" i="10" s="1"/>
  <c r="E784" i="10"/>
  <c r="E783" i="10" s="1"/>
  <c r="H782" i="10"/>
  <c r="H781" i="10" s="1"/>
  <c r="E782" i="10"/>
  <c r="H780" i="10"/>
  <c r="E780" i="10"/>
  <c r="H779" i="10"/>
  <c r="E779" i="10"/>
  <c r="H777" i="10"/>
  <c r="E777" i="10"/>
  <c r="H776" i="10"/>
  <c r="E776" i="10"/>
  <c r="H775" i="10"/>
  <c r="E775" i="10"/>
  <c r="H774" i="10"/>
  <c r="E774" i="10"/>
  <c r="H773" i="10"/>
  <c r="E773" i="10"/>
  <c r="H772" i="10"/>
  <c r="E772" i="10"/>
  <c r="H771" i="10"/>
  <c r="E771" i="10"/>
  <c r="H769" i="10"/>
  <c r="E769" i="10"/>
  <c r="E768" i="10" s="1"/>
  <c r="H767" i="10"/>
  <c r="H766" i="10" s="1"/>
  <c r="E767" i="10"/>
  <c r="E766" i="10" s="1"/>
  <c r="H765" i="10"/>
  <c r="E765" i="10"/>
  <c r="H764" i="10"/>
  <c r="E764" i="10"/>
  <c r="H763" i="10"/>
  <c r="E763" i="10"/>
  <c r="H762" i="10"/>
  <c r="E762" i="10"/>
  <c r="H761" i="10"/>
  <c r="E761" i="10"/>
  <c r="H760" i="10"/>
  <c r="E760" i="10"/>
  <c r="H759" i="10"/>
  <c r="E759" i="10"/>
  <c r="H758" i="10"/>
  <c r="E758" i="10"/>
  <c r="H757" i="10"/>
  <c r="E757" i="10"/>
  <c r="H756" i="10"/>
  <c r="E756" i="10"/>
  <c r="H754" i="10"/>
  <c r="E754" i="10"/>
  <c r="H753" i="10"/>
  <c r="E753" i="10"/>
  <c r="H751" i="10"/>
  <c r="E751" i="10"/>
  <c r="H750" i="10"/>
  <c r="E750" i="10"/>
  <c r="H748" i="10"/>
  <c r="E748" i="10"/>
  <c r="H747" i="10"/>
  <c r="E747" i="10"/>
  <c r="H746" i="10"/>
  <c r="E746" i="10"/>
  <c r="H745" i="10"/>
  <c r="E745" i="10"/>
  <c r="H744" i="10"/>
  <c r="E744" i="10"/>
  <c r="H743" i="10"/>
  <c r="E743" i="10"/>
  <c r="H742" i="10"/>
  <c r="E742" i="10"/>
  <c r="H740" i="10"/>
  <c r="E740" i="10"/>
  <c r="H739" i="10"/>
  <c r="E739" i="10"/>
  <c r="H738" i="10"/>
  <c r="E738" i="10"/>
  <c r="H737" i="10"/>
  <c r="E737" i="10"/>
  <c r="H736" i="10"/>
  <c r="E736" i="10"/>
  <c r="H735" i="10"/>
  <c r="E735" i="10"/>
  <c r="H734" i="10"/>
  <c r="E734" i="10"/>
  <c r="H733" i="10"/>
  <c r="E733" i="10"/>
  <c r="H732" i="10"/>
  <c r="E732" i="10"/>
  <c r="H731" i="10"/>
  <c r="E731" i="10"/>
  <c r="H730" i="10"/>
  <c r="E730" i="10"/>
  <c r="H729" i="10"/>
  <c r="E729" i="10"/>
  <c r="H728" i="10"/>
  <c r="E728" i="10"/>
  <c r="H727" i="10"/>
  <c r="E727" i="10"/>
  <c r="H726" i="10"/>
  <c r="E726" i="10"/>
  <c r="H725" i="10"/>
  <c r="E725" i="10"/>
  <c r="H724" i="10"/>
  <c r="E724" i="10"/>
  <c r="H723" i="10"/>
  <c r="E723" i="10"/>
  <c r="H722" i="10"/>
  <c r="E722" i="10"/>
  <c r="H721" i="10"/>
  <c r="E721" i="10"/>
  <c r="H720" i="10"/>
  <c r="E720" i="10"/>
  <c r="H719" i="10"/>
  <c r="E719" i="10"/>
  <c r="H718" i="10"/>
  <c r="E718" i="10"/>
  <c r="H717" i="10"/>
  <c r="E717" i="10"/>
  <c r="H716" i="10"/>
  <c r="E716" i="10"/>
  <c r="H715" i="10"/>
  <c r="E715" i="10"/>
  <c r="H714" i="10"/>
  <c r="E714" i="10"/>
  <c r="H713" i="10"/>
  <c r="E713" i="10"/>
  <c r="H712" i="10"/>
  <c r="E712" i="10"/>
  <c r="H711" i="10"/>
  <c r="E711" i="10"/>
  <c r="H710" i="10"/>
  <c r="E710" i="10"/>
  <c r="H709" i="10"/>
  <c r="E709" i="10"/>
  <c r="H707" i="10"/>
  <c r="E707" i="10"/>
  <c r="H706" i="10"/>
  <c r="E706" i="10"/>
  <c r="H705" i="10"/>
  <c r="E705" i="10"/>
  <c r="H704" i="10"/>
  <c r="E704" i="10"/>
  <c r="H703" i="10"/>
  <c r="E703" i="10"/>
  <c r="H702" i="10"/>
  <c r="E702" i="10"/>
  <c r="H701" i="10"/>
  <c r="E701" i="10"/>
  <c r="H700" i="10"/>
  <c r="E700" i="10"/>
  <c r="H699" i="10"/>
  <c r="E699" i="10"/>
  <c r="H697" i="10"/>
  <c r="E697" i="10"/>
  <c r="H696" i="10"/>
  <c r="E696" i="10"/>
  <c r="H694" i="10"/>
  <c r="E694" i="10"/>
  <c r="H693" i="10"/>
  <c r="E693" i="10"/>
  <c r="H692" i="10"/>
  <c r="E692" i="10"/>
  <c r="H691" i="10"/>
  <c r="E691" i="10"/>
  <c r="H690" i="10"/>
  <c r="E690" i="10"/>
  <c r="H689" i="10"/>
  <c r="E689" i="10"/>
  <c r="H688" i="10"/>
  <c r="E688" i="10"/>
  <c r="H687" i="10"/>
  <c r="E687" i="10"/>
  <c r="H685" i="10"/>
  <c r="E685" i="10"/>
  <c r="H684" i="10"/>
  <c r="E684" i="10"/>
  <c r="H683" i="10"/>
  <c r="E683" i="10"/>
  <c r="H682" i="10"/>
  <c r="E682" i="10"/>
  <c r="H681" i="10"/>
  <c r="E681" i="10"/>
  <c r="H680" i="10"/>
  <c r="E680" i="10"/>
  <c r="H679" i="10"/>
  <c r="E679" i="10"/>
  <c r="H678" i="10"/>
  <c r="E678" i="10"/>
  <c r="H677" i="10"/>
  <c r="E677" i="10"/>
  <c r="H676" i="10"/>
  <c r="E676" i="10"/>
  <c r="H675" i="10"/>
  <c r="E675" i="10"/>
  <c r="H674" i="10"/>
  <c r="E674" i="10"/>
  <c r="H673" i="10"/>
  <c r="E673" i="10"/>
  <c r="H672" i="10"/>
  <c r="E672" i="10"/>
  <c r="H671" i="10"/>
  <c r="E671" i="10"/>
  <c r="H670" i="10"/>
  <c r="E670" i="10"/>
  <c r="H669" i="10"/>
  <c r="E669" i="10"/>
  <c r="H668" i="10"/>
  <c r="E668" i="10"/>
  <c r="H667" i="10"/>
  <c r="E667" i="10"/>
  <c r="H666" i="10"/>
  <c r="E666" i="10"/>
  <c r="H664" i="10"/>
  <c r="E664" i="10"/>
  <c r="H663" i="10"/>
  <c r="E663" i="10"/>
  <c r="H662" i="10"/>
  <c r="E662" i="10"/>
  <c r="H661" i="10"/>
  <c r="E661" i="10"/>
  <c r="H660" i="10"/>
  <c r="E660" i="10"/>
  <c r="H659" i="10"/>
  <c r="E659" i="10"/>
  <c r="H658" i="10"/>
  <c r="E658" i="10"/>
  <c r="H657" i="10"/>
  <c r="E657" i="10"/>
  <c r="H656" i="10"/>
  <c r="E656" i="10"/>
  <c r="H654" i="10"/>
  <c r="E654" i="10"/>
  <c r="H653" i="10"/>
  <c r="E653" i="10"/>
  <c r="H652" i="10"/>
  <c r="E652" i="10"/>
  <c r="H651" i="10"/>
  <c r="E651" i="10"/>
  <c r="H649" i="10"/>
  <c r="E649" i="10"/>
  <c r="H648" i="10"/>
  <c r="E648" i="10"/>
  <c r="H647" i="10"/>
  <c r="E647" i="10"/>
  <c r="H646" i="10"/>
  <c r="E646" i="10"/>
  <c r="H645" i="10"/>
  <c r="E645" i="10"/>
  <c r="H644" i="10"/>
  <c r="E644" i="10"/>
  <c r="H643" i="10"/>
  <c r="E643" i="10"/>
  <c r="H642" i="10"/>
  <c r="E642" i="10"/>
  <c r="H641" i="10"/>
  <c r="E641" i="10"/>
  <c r="H639" i="10"/>
  <c r="E639" i="10"/>
  <c r="H638" i="10"/>
  <c r="E638" i="10"/>
  <c r="H636" i="10"/>
  <c r="E636" i="10"/>
  <c r="H635" i="10"/>
  <c r="E635" i="10"/>
  <c r="H634" i="10"/>
  <c r="E634" i="10"/>
  <c r="H633" i="10"/>
  <c r="E633" i="10"/>
  <c r="H632" i="10"/>
  <c r="E632" i="10"/>
  <c r="H631" i="10"/>
  <c r="E631" i="10"/>
  <c r="H630" i="10"/>
  <c r="E630" i="10"/>
  <c r="H629" i="10"/>
  <c r="E629" i="10"/>
  <c r="H628" i="10"/>
  <c r="E628" i="10"/>
  <c r="H627" i="10"/>
  <c r="E627" i="10"/>
  <c r="H626" i="10"/>
  <c r="E626" i="10"/>
  <c r="H624" i="10"/>
  <c r="H623" i="10" s="1"/>
  <c r="E624" i="10"/>
  <c r="H622" i="10"/>
  <c r="E622" i="10"/>
  <c r="H621" i="10"/>
  <c r="E621" i="10"/>
  <c r="H620" i="10"/>
  <c r="E620" i="10"/>
  <c r="H619" i="10"/>
  <c r="E619" i="10"/>
  <c r="H618" i="10"/>
  <c r="E618" i="10"/>
  <c r="H617" i="10"/>
  <c r="E617" i="10"/>
  <c r="H616" i="10"/>
  <c r="E616" i="10"/>
  <c r="H615" i="10"/>
  <c r="E615" i="10"/>
  <c r="H614" i="10"/>
  <c r="E614" i="10"/>
  <c r="H613" i="10"/>
  <c r="E613" i="10"/>
  <c r="H612" i="10"/>
  <c r="E612" i="10"/>
  <c r="H611" i="10"/>
  <c r="E611" i="10"/>
  <c r="H610" i="10"/>
  <c r="E610" i="10"/>
  <c r="H609" i="10"/>
  <c r="E609" i="10"/>
  <c r="H608" i="10"/>
  <c r="E608" i="10"/>
  <c r="H607" i="10"/>
  <c r="E607" i="10"/>
  <c r="H606" i="10"/>
  <c r="E606" i="10"/>
  <c r="H605" i="10"/>
  <c r="E605" i="10"/>
  <c r="H604" i="10"/>
  <c r="E604" i="10"/>
  <c r="H603" i="10"/>
  <c r="E603" i="10"/>
  <c r="H602" i="10"/>
  <c r="E602" i="10"/>
  <c r="H600" i="10"/>
  <c r="E600" i="10"/>
  <c r="H599" i="10"/>
  <c r="E599" i="10"/>
  <c r="F599" i="10" s="1"/>
  <c r="H598" i="10"/>
  <c r="E598" i="10"/>
  <c r="F598" i="10" s="1"/>
  <c r="H597" i="10"/>
  <c r="E597" i="10"/>
  <c r="H596" i="10"/>
  <c r="E596" i="10"/>
  <c r="F596" i="10" s="1"/>
  <c r="H595" i="10"/>
  <c r="E595" i="10"/>
  <c r="H594" i="10"/>
  <c r="E594" i="10"/>
  <c r="F594" i="10" s="1"/>
  <c r="H593" i="10"/>
  <c r="E593" i="10"/>
  <c r="H592" i="10"/>
  <c r="E592" i="10"/>
  <c r="H590" i="10"/>
  <c r="E590" i="10"/>
  <c r="H589" i="10"/>
  <c r="E589" i="10"/>
  <c r="F589" i="10" s="1"/>
  <c r="H588" i="10"/>
  <c r="E588" i="10"/>
  <c r="H587" i="10"/>
  <c r="E587" i="10"/>
  <c r="H586" i="10"/>
  <c r="E586" i="10"/>
  <c r="H584" i="10"/>
  <c r="E584" i="10"/>
  <c r="H583" i="10"/>
  <c r="E583" i="10"/>
  <c r="H582" i="10"/>
  <c r="E582" i="10"/>
  <c r="H581" i="10"/>
  <c r="E581" i="10"/>
  <c r="H580" i="10"/>
  <c r="E580" i="10"/>
  <c r="H579" i="10"/>
  <c r="E579" i="10"/>
  <c r="H578" i="10"/>
  <c r="E578" i="10"/>
  <c r="H577" i="10"/>
  <c r="E577" i="10"/>
  <c r="H576" i="10"/>
  <c r="E576" i="10"/>
  <c r="H575" i="10"/>
  <c r="E575" i="10"/>
  <c r="H574" i="10"/>
  <c r="E574" i="10"/>
  <c r="H573" i="10"/>
  <c r="E573" i="10"/>
  <c r="H572" i="10"/>
  <c r="E572" i="10"/>
  <c r="H570" i="10"/>
  <c r="E570" i="10"/>
  <c r="H569" i="10"/>
  <c r="E569" i="10"/>
  <c r="H568" i="10"/>
  <c r="E568" i="10"/>
  <c r="H567" i="10"/>
  <c r="E567" i="10"/>
  <c r="H565" i="10"/>
  <c r="E565" i="10"/>
  <c r="H564" i="10"/>
  <c r="E564" i="10"/>
  <c r="H563" i="10"/>
  <c r="E563" i="10"/>
  <c r="H562" i="10"/>
  <c r="E562" i="10"/>
  <c r="H560" i="10"/>
  <c r="E560" i="10"/>
  <c r="H559" i="10"/>
  <c r="E559" i="10"/>
  <c r="H557" i="10"/>
  <c r="E557" i="10"/>
  <c r="H556" i="10"/>
  <c r="E556" i="10"/>
  <c r="H555" i="10"/>
  <c r="E555" i="10"/>
  <c r="H554" i="10"/>
  <c r="E554" i="10"/>
  <c r="H553" i="10"/>
  <c r="E553" i="10"/>
  <c r="H552" i="10"/>
  <c r="E552" i="10"/>
  <c r="H551" i="10"/>
  <c r="E551" i="10"/>
  <c r="H550" i="10"/>
  <c r="E550" i="10"/>
  <c r="H549" i="10"/>
  <c r="E549" i="10"/>
  <c r="E548" i="10" s="1"/>
  <c r="H547" i="10"/>
  <c r="E547" i="10"/>
  <c r="H546" i="10"/>
  <c r="E546" i="10"/>
  <c r="H545" i="10"/>
  <c r="E545" i="10"/>
  <c r="H544" i="10"/>
  <c r="E544" i="10"/>
  <c r="H543" i="10"/>
  <c r="E543" i="10"/>
  <c r="H542" i="10"/>
  <c r="E542" i="10"/>
  <c r="H541" i="10"/>
  <c r="E541" i="10"/>
  <c r="H540" i="10"/>
  <c r="E540" i="10"/>
  <c r="H539" i="10"/>
  <c r="E539" i="10"/>
  <c r="H538" i="10"/>
  <c r="E538" i="10"/>
  <c r="H537" i="10"/>
  <c r="E537" i="10"/>
  <c r="H536" i="10"/>
  <c r="E536" i="10"/>
  <c r="H535" i="10"/>
  <c r="E535" i="10"/>
  <c r="H534" i="10"/>
  <c r="E534" i="10"/>
  <c r="H533" i="10"/>
  <c r="E533" i="10"/>
  <c r="H532" i="10"/>
  <c r="E532" i="10"/>
  <c r="H531" i="10"/>
  <c r="E531" i="10"/>
  <c r="H529" i="10"/>
  <c r="E529" i="10"/>
  <c r="H528" i="10"/>
  <c r="E528" i="10"/>
  <c r="H527" i="10"/>
  <c r="E527" i="10"/>
  <c r="H526" i="10"/>
  <c r="E526" i="10"/>
  <c r="H525" i="10"/>
  <c r="E525" i="10"/>
  <c r="E524" i="10" s="1"/>
  <c r="H523" i="10"/>
  <c r="H522" i="10" s="1"/>
  <c r="E523" i="10"/>
  <c r="E522" i="10" s="1"/>
  <c r="H521" i="10"/>
  <c r="E521" i="10"/>
  <c r="H520" i="10"/>
  <c r="E520" i="10"/>
  <c r="H519" i="10"/>
  <c r="E519" i="10"/>
  <c r="H518" i="10"/>
  <c r="E518" i="10"/>
  <c r="H517" i="10"/>
  <c r="E517" i="10"/>
  <c r="H516" i="10"/>
  <c r="E516" i="10"/>
  <c r="H514" i="10"/>
  <c r="E514" i="10"/>
  <c r="H513" i="10"/>
  <c r="E513" i="10"/>
  <c r="H512" i="10"/>
  <c r="E512" i="10"/>
  <c r="H511" i="10"/>
  <c r="E511" i="10"/>
  <c r="H510" i="10"/>
  <c r="E510" i="10"/>
  <c r="H509" i="10"/>
  <c r="E509" i="10"/>
  <c r="H508" i="10"/>
  <c r="E508" i="10"/>
  <c r="H507" i="10"/>
  <c r="E507" i="10"/>
  <c r="H506" i="10"/>
  <c r="E506" i="10"/>
  <c r="H505" i="10"/>
  <c r="E505" i="10"/>
  <c r="H504" i="10"/>
  <c r="E504" i="10"/>
  <c r="H503" i="10"/>
  <c r="E503" i="10"/>
  <c r="H502" i="10"/>
  <c r="E502" i="10"/>
  <c r="H501" i="10"/>
  <c r="E501" i="10"/>
  <c r="H500" i="10"/>
  <c r="E500" i="10"/>
  <c r="H499" i="10"/>
  <c r="E499" i="10"/>
  <c r="H498" i="10"/>
  <c r="E498" i="10"/>
  <c r="H497" i="10"/>
  <c r="E497" i="10"/>
  <c r="H496" i="10"/>
  <c r="E496" i="10"/>
  <c r="H495" i="10"/>
  <c r="E495" i="10"/>
  <c r="H494" i="10"/>
  <c r="E494" i="10"/>
  <c r="H493" i="10"/>
  <c r="E493" i="10"/>
  <c r="H491" i="10"/>
  <c r="E491" i="10"/>
  <c r="H490" i="10"/>
  <c r="E490" i="10"/>
  <c r="H489" i="10"/>
  <c r="E489" i="10"/>
  <c r="E488" i="10" s="1"/>
  <c r="H487" i="10"/>
  <c r="H486" i="10" s="1"/>
  <c r="E487" i="10"/>
  <c r="E486" i="10" s="1"/>
  <c r="H485" i="10"/>
  <c r="E485" i="10"/>
  <c r="H484" i="10"/>
  <c r="E484" i="10"/>
  <c r="H482" i="10"/>
  <c r="F482" i="10" s="1"/>
  <c r="E482" i="10"/>
  <c r="H481" i="10"/>
  <c r="E481" i="10"/>
  <c r="H480" i="10"/>
  <c r="E480" i="10"/>
  <c r="H479" i="10"/>
  <c r="E479" i="10"/>
  <c r="H477" i="10"/>
  <c r="F477" i="10" s="1"/>
  <c r="E477" i="10"/>
  <c r="H476" i="10"/>
  <c r="E476" i="10"/>
  <c r="H475" i="10"/>
  <c r="E475" i="10"/>
  <c r="H474" i="10"/>
  <c r="E474" i="10"/>
  <c r="H472" i="10"/>
  <c r="E472" i="10"/>
  <c r="H471" i="10"/>
  <c r="E471" i="10"/>
  <c r="F471" i="10" s="1"/>
  <c r="H470" i="10"/>
  <c r="E470" i="10"/>
  <c r="H469" i="10"/>
  <c r="E469" i="10"/>
  <c r="H467" i="10"/>
  <c r="E467" i="10"/>
  <c r="H466" i="10"/>
  <c r="E466" i="10"/>
  <c r="H465" i="10"/>
  <c r="E465" i="10"/>
  <c r="H464" i="10"/>
  <c r="E464" i="10"/>
  <c r="F464" i="10" s="1"/>
  <c r="H463" i="10"/>
  <c r="E463" i="10"/>
  <c r="H462" i="10"/>
  <c r="E462" i="10"/>
  <c r="F462" i="10" s="1"/>
  <c r="H461" i="10"/>
  <c r="E461" i="10"/>
  <c r="H460" i="10"/>
  <c r="E460" i="10"/>
  <c r="F460" i="10" s="1"/>
  <c r="H459" i="10"/>
  <c r="E459" i="10"/>
  <c r="H458" i="10"/>
  <c r="E458" i="10"/>
  <c r="E457" i="10" s="1"/>
  <c r="H456" i="10"/>
  <c r="E456" i="10"/>
  <c r="H455" i="10"/>
  <c r="E455" i="10"/>
  <c r="H454" i="10"/>
  <c r="E454" i="10"/>
  <c r="H453" i="10"/>
  <c r="E453" i="10"/>
  <c r="H452" i="10"/>
  <c r="H451" i="10" s="1"/>
  <c r="E452" i="10"/>
  <c r="H450" i="10"/>
  <c r="E450" i="10"/>
  <c r="H449" i="10"/>
  <c r="E449" i="10"/>
  <c r="H448" i="10"/>
  <c r="E448" i="10"/>
  <c r="H447" i="10"/>
  <c r="E447" i="10"/>
  <c r="H446" i="10"/>
  <c r="E446" i="10"/>
  <c r="H445" i="10"/>
  <c r="E445" i="10"/>
  <c r="H444" i="10"/>
  <c r="E444" i="10"/>
  <c r="H443" i="10"/>
  <c r="E443" i="10"/>
  <c r="H442" i="10"/>
  <c r="E442" i="10"/>
  <c r="H441" i="10"/>
  <c r="E441" i="10"/>
  <c r="H440" i="10"/>
  <c r="E440" i="10"/>
  <c r="H439" i="10"/>
  <c r="E439" i="10"/>
  <c r="H438" i="10"/>
  <c r="E438" i="10"/>
  <c r="H437" i="10"/>
  <c r="E437" i="10"/>
  <c r="H436" i="10"/>
  <c r="E436" i="10"/>
  <c r="H435" i="10"/>
  <c r="E435" i="10"/>
  <c r="H434" i="10"/>
  <c r="E434" i="10"/>
  <c r="H433" i="10"/>
  <c r="H432" i="10" s="1"/>
  <c r="E433" i="10"/>
  <c r="H431" i="10"/>
  <c r="E431" i="10"/>
  <c r="H430" i="10"/>
  <c r="E430" i="10"/>
  <c r="H429" i="10"/>
  <c r="E429" i="10"/>
  <c r="H428" i="10"/>
  <c r="E428" i="10"/>
  <c r="H427" i="10"/>
  <c r="E427" i="10"/>
  <c r="F427" i="10" s="1"/>
  <c r="H426" i="10"/>
  <c r="H425" i="10" s="1"/>
  <c r="E426" i="10"/>
  <c r="H424" i="10"/>
  <c r="E424" i="10"/>
  <c r="F424" i="10" s="1"/>
  <c r="H423" i="10"/>
  <c r="E423" i="10"/>
  <c r="H422" i="10"/>
  <c r="E422" i="10"/>
  <c r="H421" i="10"/>
  <c r="E421" i="10"/>
  <c r="H420" i="10"/>
  <c r="E420" i="10"/>
  <c r="H419" i="10"/>
  <c r="E419" i="10"/>
  <c r="H418" i="10"/>
  <c r="E418" i="10"/>
  <c r="H417" i="10"/>
  <c r="E417" i="10"/>
  <c r="H416" i="10"/>
  <c r="E416" i="10"/>
  <c r="H415" i="10"/>
  <c r="E415" i="10"/>
  <c r="H414" i="10"/>
  <c r="E414" i="10"/>
  <c r="H413" i="10"/>
  <c r="F413" i="10" s="1"/>
  <c r="E413" i="10"/>
  <c r="H412" i="10"/>
  <c r="E412" i="10"/>
  <c r="H410" i="10"/>
  <c r="F410" i="10" s="1"/>
  <c r="E410" i="10"/>
  <c r="H409" i="10"/>
  <c r="E409" i="10"/>
  <c r="F409" i="10" s="1"/>
  <c r="H408" i="10"/>
  <c r="E408" i="10"/>
  <c r="H407" i="10"/>
  <c r="E407" i="10"/>
  <c r="F407" i="10" s="1"/>
  <c r="H406" i="10"/>
  <c r="E406" i="10"/>
  <c r="H403" i="10"/>
  <c r="E403" i="10"/>
  <c r="H402" i="10"/>
  <c r="E402" i="10"/>
  <c r="H401" i="10"/>
  <c r="E401" i="10"/>
  <c r="F401" i="10" s="1"/>
  <c r="H400" i="10"/>
  <c r="E400" i="10"/>
  <c r="H399" i="10"/>
  <c r="E399" i="10"/>
  <c r="F399" i="10" s="1"/>
  <c r="H398" i="10"/>
  <c r="E398" i="10"/>
  <c r="H397" i="10"/>
  <c r="E397" i="10"/>
  <c r="E396" i="10" s="1"/>
  <c r="H395" i="10"/>
  <c r="E395" i="10"/>
  <c r="H394" i="10"/>
  <c r="E394" i="10"/>
  <c r="H393" i="10"/>
  <c r="E393" i="10"/>
  <c r="H392" i="10"/>
  <c r="E392" i="10"/>
  <c r="H391" i="10"/>
  <c r="E391" i="10"/>
  <c r="H390" i="10"/>
  <c r="E390" i="10"/>
  <c r="H389" i="10"/>
  <c r="E389" i="10"/>
  <c r="H388" i="10"/>
  <c r="E388" i="10"/>
  <c r="H387" i="10"/>
  <c r="E387" i="10"/>
  <c r="H386" i="10"/>
  <c r="E386" i="10"/>
  <c r="H385" i="10"/>
  <c r="E385" i="10"/>
  <c r="H384" i="10"/>
  <c r="E384" i="10"/>
  <c r="H383" i="10"/>
  <c r="E383" i="10"/>
  <c r="H382" i="10"/>
  <c r="E382" i="10"/>
  <c r="H381" i="10"/>
  <c r="E381" i="10"/>
  <c r="H380" i="10"/>
  <c r="E380" i="10"/>
  <c r="H379" i="10"/>
  <c r="E379" i="10"/>
  <c r="H378" i="10"/>
  <c r="E378" i="10"/>
  <c r="H377" i="10"/>
  <c r="E377" i="10"/>
  <c r="H376" i="10"/>
  <c r="E376" i="10"/>
  <c r="H375" i="10"/>
  <c r="E375" i="10"/>
  <c r="H374" i="10"/>
  <c r="E374" i="10"/>
  <c r="H373" i="10"/>
  <c r="E373" i="10"/>
  <c r="H372" i="10"/>
  <c r="E372" i="10"/>
  <c r="H371" i="10"/>
  <c r="E371" i="10"/>
  <c r="H370" i="10"/>
  <c r="E370" i="10"/>
  <c r="H369" i="10"/>
  <c r="E369" i="10"/>
  <c r="H368" i="10"/>
  <c r="E368" i="10"/>
  <c r="H367" i="10"/>
  <c r="E367" i="10"/>
  <c r="H366" i="10"/>
  <c r="E366" i="10"/>
  <c r="H365" i="10"/>
  <c r="E365" i="10"/>
  <c r="H364" i="10"/>
  <c r="E364" i="10"/>
  <c r="H363" i="10"/>
  <c r="E363" i="10"/>
  <c r="H362" i="10"/>
  <c r="E362" i="10"/>
  <c r="H361" i="10"/>
  <c r="E361" i="10"/>
  <c r="H360" i="10"/>
  <c r="E360" i="10"/>
  <c r="E359" i="10" s="1"/>
  <c r="H358" i="10"/>
  <c r="E358" i="10"/>
  <c r="H357" i="10"/>
  <c r="E357" i="10"/>
  <c r="H356" i="10"/>
  <c r="E356" i="10"/>
  <c r="H355" i="10"/>
  <c r="E355" i="10"/>
  <c r="H354" i="10"/>
  <c r="E354" i="10"/>
  <c r="H353" i="10"/>
  <c r="E353" i="10"/>
  <c r="H352" i="10"/>
  <c r="E352" i="10"/>
  <c r="H351" i="10"/>
  <c r="E351" i="10"/>
  <c r="H350" i="10"/>
  <c r="E350" i="10"/>
  <c r="H349" i="10"/>
  <c r="E349" i="10"/>
  <c r="H348" i="10"/>
  <c r="E348" i="10"/>
  <c r="H347" i="10"/>
  <c r="E347" i="10"/>
  <c r="H346" i="10"/>
  <c r="E346" i="10"/>
  <c r="H345" i="10"/>
  <c r="E345" i="10"/>
  <c r="H344" i="10"/>
  <c r="E344" i="10"/>
  <c r="H343" i="10"/>
  <c r="E343" i="10"/>
  <c r="E342" i="10" s="1"/>
  <c r="H341" i="10"/>
  <c r="F341" i="10" s="1"/>
  <c r="E341" i="10"/>
  <c r="H340" i="10"/>
  <c r="E340" i="10"/>
  <c r="H339" i="10"/>
  <c r="E339" i="10"/>
  <c r="H338" i="10"/>
  <c r="E338" i="10"/>
  <c r="H337" i="10"/>
  <c r="F337" i="10" s="1"/>
  <c r="E337" i="10"/>
  <c r="H336" i="10"/>
  <c r="E336" i="10"/>
  <c r="H335" i="10"/>
  <c r="E335" i="10"/>
  <c r="H333" i="10"/>
  <c r="E333" i="10"/>
  <c r="H332" i="10"/>
  <c r="F332" i="10" s="1"/>
  <c r="E332" i="10"/>
  <c r="H331" i="10"/>
  <c r="E331" i="10"/>
  <c r="F331" i="10" s="1"/>
  <c r="H330" i="10"/>
  <c r="H329" i="10" s="1"/>
  <c r="E330" i="10"/>
  <c r="H328" i="10"/>
  <c r="E328" i="10"/>
  <c r="H327" i="10"/>
  <c r="H326" i="10" s="1"/>
  <c r="E327" i="10"/>
  <c r="H325" i="10"/>
  <c r="E325" i="10"/>
  <c r="H324" i="10"/>
  <c r="E324" i="10"/>
  <c r="H323" i="10"/>
  <c r="E323" i="10"/>
  <c r="H322" i="10"/>
  <c r="E322" i="10"/>
  <c r="H321" i="10"/>
  <c r="E321" i="10"/>
  <c r="F321" i="10" s="1"/>
  <c r="H320" i="10"/>
  <c r="E320" i="10"/>
  <c r="H319" i="10"/>
  <c r="E319" i="10"/>
  <c r="F319" i="10" s="1"/>
  <c r="H318" i="10"/>
  <c r="E318" i="10"/>
  <c r="H317" i="10"/>
  <c r="E317" i="10"/>
  <c r="E316" i="10" s="1"/>
  <c r="H315" i="10"/>
  <c r="E315" i="10"/>
  <c r="H314" i="10"/>
  <c r="E314" i="10"/>
  <c r="H313" i="10"/>
  <c r="E313" i="10"/>
  <c r="H312" i="10"/>
  <c r="E312" i="10"/>
  <c r="H311" i="10"/>
  <c r="H310" i="10" s="1"/>
  <c r="E311" i="10"/>
  <c r="H309" i="10"/>
  <c r="E309" i="10"/>
  <c r="H308" i="10"/>
  <c r="E308" i="10"/>
  <c r="H307" i="10"/>
  <c r="E307" i="10"/>
  <c r="H306" i="10"/>
  <c r="F306" i="10" s="1"/>
  <c r="E306" i="10"/>
  <c r="H305" i="10"/>
  <c r="E305" i="10"/>
  <c r="H304" i="10"/>
  <c r="E304" i="10"/>
  <c r="H303" i="10"/>
  <c r="E303" i="10"/>
  <c r="H302" i="10"/>
  <c r="E302" i="10"/>
  <c r="H301" i="10"/>
  <c r="E301" i="10"/>
  <c r="H300" i="10"/>
  <c r="E300" i="10"/>
  <c r="H299" i="10"/>
  <c r="E299" i="10"/>
  <c r="H298" i="10"/>
  <c r="E298" i="10"/>
  <c r="H297" i="10"/>
  <c r="E297" i="10"/>
  <c r="H296" i="10"/>
  <c r="E296" i="10"/>
  <c r="H295" i="10"/>
  <c r="E295" i="10"/>
  <c r="H294" i="10"/>
  <c r="E294" i="10"/>
  <c r="H293" i="10"/>
  <c r="E293" i="10"/>
  <c r="H292" i="10"/>
  <c r="E292" i="10"/>
  <c r="H291" i="10"/>
  <c r="E291" i="10"/>
  <c r="H290" i="10"/>
  <c r="E290" i="10"/>
  <c r="H289" i="10"/>
  <c r="E289" i="10"/>
  <c r="H288" i="10"/>
  <c r="E288" i="10"/>
  <c r="H287" i="10"/>
  <c r="E287" i="10"/>
  <c r="H286" i="10"/>
  <c r="E286" i="10"/>
  <c r="H285" i="10"/>
  <c r="E285" i="10"/>
  <c r="H284" i="10"/>
  <c r="E284" i="10"/>
  <c r="H283" i="10"/>
  <c r="E283" i="10"/>
  <c r="H282" i="10"/>
  <c r="E282" i="10"/>
  <c r="H281" i="10"/>
  <c r="E281" i="10"/>
  <c r="H280" i="10"/>
  <c r="E280" i="10"/>
  <c r="H279" i="10"/>
  <c r="E279" i="10"/>
  <c r="H278" i="10"/>
  <c r="E278" i="10"/>
  <c r="H277" i="10"/>
  <c r="E277" i="10"/>
  <c r="H276" i="10"/>
  <c r="E276" i="10"/>
  <c r="H275" i="10"/>
  <c r="E275" i="10"/>
  <c r="H274" i="10"/>
  <c r="E274" i="10"/>
  <c r="H273" i="10"/>
  <c r="E273" i="10"/>
  <c r="H272" i="10"/>
  <c r="H271" i="10" s="1"/>
  <c r="E272" i="10"/>
  <c r="H270" i="10"/>
  <c r="E270" i="10"/>
  <c r="F270" i="10" s="1"/>
  <c r="H269" i="10"/>
  <c r="E269" i="10"/>
  <c r="H268" i="10"/>
  <c r="E268" i="10"/>
  <c r="H267" i="10"/>
  <c r="E267" i="10"/>
  <c r="H266" i="10"/>
  <c r="E266" i="10"/>
  <c r="H265" i="10"/>
  <c r="E265" i="10"/>
  <c r="H264" i="10"/>
  <c r="E264" i="10"/>
  <c r="H263" i="10"/>
  <c r="H262" i="10" s="1"/>
  <c r="E263" i="10"/>
  <c r="H261" i="10"/>
  <c r="E261" i="10"/>
  <c r="F261" i="10" s="1"/>
  <c r="H260" i="10"/>
  <c r="E260" i="10"/>
  <c r="H259" i="10"/>
  <c r="E259" i="10"/>
  <c r="F259" i="10" s="1"/>
  <c r="H258" i="10"/>
  <c r="E258" i="10"/>
  <c r="H257" i="10"/>
  <c r="E257" i="10"/>
  <c r="H256" i="10"/>
  <c r="F256" i="10" s="1"/>
  <c r="E256" i="10"/>
  <c r="H255" i="10"/>
  <c r="E255" i="10"/>
  <c r="H253" i="10"/>
  <c r="E253" i="10"/>
  <c r="H252" i="10"/>
  <c r="E252" i="10"/>
  <c r="F252" i="10" s="1"/>
  <c r="H251" i="10"/>
  <c r="E251" i="10"/>
  <c r="H250" i="10"/>
  <c r="E250" i="10"/>
  <c r="H249" i="10"/>
  <c r="E249" i="10"/>
  <c r="H248" i="10"/>
  <c r="E248" i="10"/>
  <c r="H247" i="10"/>
  <c r="E247" i="10"/>
  <c r="H246" i="10"/>
  <c r="E246" i="10"/>
  <c r="H245" i="10"/>
  <c r="E245" i="10"/>
  <c r="H244" i="10"/>
  <c r="E244" i="10"/>
  <c r="E243" i="10" s="1"/>
  <c r="H242" i="10"/>
  <c r="E242" i="10"/>
  <c r="H241" i="10"/>
  <c r="E241" i="10"/>
  <c r="H240" i="10"/>
  <c r="E240" i="10"/>
  <c r="H239" i="10"/>
  <c r="E239" i="10"/>
  <c r="H238" i="10"/>
  <c r="E238" i="10"/>
  <c r="H237" i="10"/>
  <c r="E237" i="10"/>
  <c r="E236" i="10" s="1"/>
  <c r="H235" i="10"/>
  <c r="E235" i="10"/>
  <c r="H234" i="10"/>
  <c r="E234" i="10"/>
  <c r="H233" i="10"/>
  <c r="E233" i="10"/>
  <c r="H231" i="10"/>
  <c r="E231" i="10"/>
  <c r="H230" i="10"/>
  <c r="E230" i="10"/>
  <c r="H229" i="10"/>
  <c r="E229" i="10"/>
  <c r="H228" i="10"/>
  <c r="E228" i="10"/>
  <c r="H227" i="10"/>
  <c r="E227" i="10"/>
  <c r="H226" i="10"/>
  <c r="E226" i="10"/>
  <c r="H225" i="10"/>
  <c r="E225" i="10"/>
  <c r="H224" i="10"/>
  <c r="E224" i="10"/>
  <c r="H223" i="10"/>
  <c r="E223" i="10"/>
  <c r="H222" i="10"/>
  <c r="E222" i="10"/>
  <c r="H221" i="10"/>
  <c r="E221" i="10"/>
  <c r="E220" i="10" s="1"/>
  <c r="H219" i="10"/>
  <c r="E219" i="10"/>
  <c r="H218" i="10"/>
  <c r="E218" i="10"/>
  <c r="H217" i="10"/>
  <c r="E217" i="10"/>
  <c r="H215" i="10"/>
  <c r="E215" i="10"/>
  <c r="H214" i="10"/>
  <c r="E214" i="10"/>
  <c r="H213" i="10"/>
  <c r="E213" i="10"/>
  <c r="E212" i="10" s="1"/>
  <c r="H211" i="10"/>
  <c r="H210" i="10" s="1"/>
  <c r="E211" i="10"/>
  <c r="E210" i="10" s="1"/>
  <c r="H209" i="10"/>
  <c r="E209" i="10"/>
  <c r="H208" i="10"/>
  <c r="E208" i="10"/>
  <c r="H207" i="10"/>
  <c r="E207" i="10"/>
  <c r="E206" i="10" s="1"/>
  <c r="H205" i="10"/>
  <c r="E205" i="10"/>
  <c r="H204" i="10"/>
  <c r="E204" i="10"/>
  <c r="H203" i="10"/>
  <c r="E203" i="10"/>
  <c r="H202" i="10"/>
  <c r="E202" i="10"/>
  <c r="H201" i="10"/>
  <c r="E201" i="10"/>
  <c r="H200" i="10"/>
  <c r="E200" i="10"/>
  <c r="H199" i="10"/>
  <c r="E199" i="10"/>
  <c r="H198" i="10"/>
  <c r="E198" i="10"/>
  <c r="H197" i="10"/>
  <c r="E197" i="10"/>
  <c r="H196" i="10"/>
  <c r="E196" i="10"/>
  <c r="F196" i="10" s="1"/>
  <c r="H195" i="10"/>
  <c r="E195" i="10"/>
  <c r="H194" i="10"/>
  <c r="E194" i="10"/>
  <c r="H193" i="10"/>
  <c r="E193" i="10"/>
  <c r="H192" i="10"/>
  <c r="E192" i="10"/>
  <c r="E191" i="10" s="1"/>
  <c r="H190" i="10"/>
  <c r="E190" i="10"/>
  <c r="H189" i="10"/>
  <c r="E189" i="10"/>
  <c r="H188" i="10"/>
  <c r="E188" i="10"/>
  <c r="H187" i="10"/>
  <c r="E187" i="10"/>
  <c r="H185" i="10"/>
  <c r="H184" i="10" s="1"/>
  <c r="E185" i="10"/>
  <c r="E184" i="10" s="1"/>
  <c r="H183" i="10"/>
  <c r="E183" i="10"/>
  <c r="F183" i="10" s="1"/>
  <c r="H182" i="10"/>
  <c r="E182" i="10"/>
  <c r="H181" i="10"/>
  <c r="E181" i="10"/>
  <c r="F181" i="10" s="1"/>
  <c r="H180" i="10"/>
  <c r="E180" i="10"/>
  <c r="H179" i="10"/>
  <c r="E179" i="10"/>
  <c r="F179" i="10" s="1"/>
  <c r="H178" i="10"/>
  <c r="E178" i="10"/>
  <c r="H177" i="10"/>
  <c r="F177" i="10"/>
  <c r="E177" i="10"/>
  <c r="H176" i="10"/>
  <c r="E176" i="10"/>
  <c r="H175" i="10"/>
  <c r="E175" i="10"/>
  <c r="H174" i="10"/>
  <c r="E174" i="10"/>
  <c r="H173" i="10"/>
  <c r="F173" i="10" s="1"/>
  <c r="E173" i="10"/>
  <c r="H172" i="10"/>
  <c r="E172" i="10"/>
  <c r="H171" i="10"/>
  <c r="E171" i="10"/>
  <c r="H170" i="10"/>
  <c r="E170" i="10"/>
  <c r="H169" i="10"/>
  <c r="E169" i="10"/>
  <c r="H168" i="10"/>
  <c r="E168" i="10"/>
  <c r="H167" i="10"/>
  <c r="E167" i="10"/>
  <c r="H166" i="10"/>
  <c r="E166" i="10"/>
  <c r="H164" i="10"/>
  <c r="E164" i="10"/>
  <c r="H163" i="10"/>
  <c r="E163" i="10"/>
  <c r="H162" i="10"/>
  <c r="E162" i="10"/>
  <c r="H161" i="10"/>
  <c r="E161" i="10"/>
  <c r="H160" i="10"/>
  <c r="F160" i="10" s="1"/>
  <c r="E160" i="10"/>
  <c r="H159" i="10"/>
  <c r="E159" i="10"/>
  <c r="H158" i="10"/>
  <c r="E158" i="10"/>
  <c r="H157" i="10"/>
  <c r="E157" i="10"/>
  <c r="H156" i="10"/>
  <c r="F156" i="10" s="1"/>
  <c r="E156" i="10"/>
  <c r="H155" i="10"/>
  <c r="E155" i="10"/>
  <c r="H154" i="10"/>
  <c r="E154" i="10"/>
  <c r="H153" i="10"/>
  <c r="E153" i="10"/>
  <c r="H152" i="10"/>
  <c r="E152" i="10"/>
  <c r="H151" i="10"/>
  <c r="E151" i="10"/>
  <c r="H150" i="10"/>
  <c r="E150" i="10"/>
  <c r="H149" i="10"/>
  <c r="E149" i="10"/>
  <c r="H148" i="10"/>
  <c r="E148" i="10"/>
  <c r="H146" i="10"/>
  <c r="E146" i="10"/>
  <c r="H145" i="10"/>
  <c r="E145" i="10"/>
  <c r="H144" i="10"/>
  <c r="E144" i="10"/>
  <c r="H143" i="10"/>
  <c r="E143" i="10"/>
  <c r="H142" i="10"/>
  <c r="E142" i="10"/>
  <c r="H141" i="10"/>
  <c r="E141" i="10"/>
  <c r="H140" i="10"/>
  <c r="E140" i="10"/>
  <c r="H139" i="10"/>
  <c r="F139" i="10" s="1"/>
  <c r="E139" i="10"/>
  <c r="H138" i="10"/>
  <c r="E138" i="10"/>
  <c r="H137" i="10"/>
  <c r="E137" i="10"/>
  <c r="H136" i="10"/>
  <c r="E136" i="10"/>
  <c r="H135" i="10"/>
  <c r="E135" i="10"/>
  <c r="H134" i="10"/>
  <c r="E134" i="10"/>
  <c r="H133" i="10"/>
  <c r="E133" i="10"/>
  <c r="H132" i="10"/>
  <c r="E132" i="10"/>
  <c r="H131" i="10"/>
  <c r="E131" i="10"/>
  <c r="H130" i="10"/>
  <c r="E130" i="10"/>
  <c r="H128" i="10"/>
  <c r="H127" i="10" s="1"/>
  <c r="E128" i="10"/>
  <c r="E127" i="10" s="1"/>
  <c r="H126" i="10"/>
  <c r="E126" i="10"/>
  <c r="H125" i="10"/>
  <c r="E125" i="10"/>
  <c r="H124" i="10"/>
  <c r="E124" i="10"/>
  <c r="H122" i="10"/>
  <c r="E122" i="10"/>
  <c r="H121" i="10"/>
  <c r="E121" i="10"/>
  <c r="H120" i="10"/>
  <c r="E120" i="10"/>
  <c r="H119" i="10"/>
  <c r="E119" i="10"/>
  <c r="H117" i="10"/>
  <c r="E117" i="10"/>
  <c r="H116" i="10"/>
  <c r="E116" i="10"/>
  <c r="H115" i="10"/>
  <c r="E115" i="10"/>
  <c r="H114" i="10"/>
  <c r="E114" i="10"/>
  <c r="H113" i="10"/>
  <c r="H112" i="10" s="1"/>
  <c r="E113" i="10"/>
  <c r="H111" i="10"/>
  <c r="E111" i="10"/>
  <c r="H110" i="10"/>
  <c r="E110" i="10"/>
  <c r="H109" i="10"/>
  <c r="E109" i="10"/>
  <c r="H108" i="10"/>
  <c r="E108" i="10"/>
  <c r="H107" i="10"/>
  <c r="E107" i="10"/>
  <c r="H106" i="10"/>
  <c r="H105" i="10" s="1"/>
  <c r="E106" i="10"/>
  <c r="H104" i="10"/>
  <c r="E104" i="10"/>
  <c r="H103" i="10"/>
  <c r="E103" i="10"/>
  <c r="H102" i="10"/>
  <c r="E102" i="10"/>
  <c r="H101" i="10"/>
  <c r="E101" i="10"/>
  <c r="H100" i="10"/>
  <c r="E100" i="10"/>
  <c r="H98" i="10"/>
  <c r="E98" i="10"/>
  <c r="H97" i="10"/>
  <c r="E97" i="10"/>
  <c r="H96" i="10"/>
  <c r="E96" i="10"/>
  <c r="H95" i="10"/>
  <c r="E95" i="10"/>
  <c r="H94" i="10"/>
  <c r="E94" i="10"/>
  <c r="H93" i="10"/>
  <c r="E93" i="10"/>
  <c r="H92" i="10"/>
  <c r="E92" i="10"/>
  <c r="H91" i="10"/>
  <c r="E91" i="10"/>
  <c r="H90" i="10"/>
  <c r="E90" i="10"/>
  <c r="H89" i="10"/>
  <c r="E89" i="10"/>
  <c r="H88" i="10"/>
  <c r="E88" i="10"/>
  <c r="H87" i="10"/>
  <c r="E87" i="10"/>
  <c r="H86" i="10"/>
  <c r="E86" i="10"/>
  <c r="H85" i="10"/>
  <c r="E85" i="10"/>
  <c r="H84" i="10"/>
  <c r="E84" i="10"/>
  <c r="H82" i="10"/>
  <c r="E82" i="10"/>
  <c r="H81" i="10"/>
  <c r="E81" i="10"/>
  <c r="H80" i="10"/>
  <c r="E80" i="10"/>
  <c r="H79" i="10"/>
  <c r="E79" i="10"/>
  <c r="H78" i="10"/>
  <c r="E78" i="10"/>
  <c r="H77" i="10"/>
  <c r="E77" i="10"/>
  <c r="H76" i="10"/>
  <c r="E76" i="10"/>
  <c r="H75" i="10"/>
  <c r="E75" i="10"/>
  <c r="E74" i="10" s="1"/>
  <c r="H73" i="10"/>
  <c r="E73" i="10"/>
  <c r="H72" i="10"/>
  <c r="E72" i="10"/>
  <c r="E71" i="10" s="1"/>
  <c r="H70" i="10"/>
  <c r="E70" i="10"/>
  <c r="H69" i="10"/>
  <c r="E69" i="10"/>
  <c r="H68" i="10"/>
  <c r="E68" i="10"/>
  <c r="H67" i="10"/>
  <c r="E67" i="10"/>
  <c r="H66" i="10"/>
  <c r="E66" i="10"/>
  <c r="H65" i="10"/>
  <c r="E65" i="10"/>
  <c r="H64" i="10"/>
  <c r="E64" i="10"/>
  <c r="H63" i="10"/>
  <c r="E63" i="10"/>
  <c r="H62" i="10"/>
  <c r="E62" i="10"/>
  <c r="H61" i="10"/>
  <c r="E61" i="10"/>
  <c r="H60" i="10"/>
  <c r="E60" i="10"/>
  <c r="H59" i="10"/>
  <c r="E59" i="10"/>
  <c r="H58" i="10"/>
  <c r="E58" i="10"/>
  <c r="H57" i="10"/>
  <c r="E57" i="10"/>
  <c r="H56" i="10"/>
  <c r="E56" i="10"/>
  <c r="H54" i="10"/>
  <c r="E54" i="10"/>
  <c r="H53" i="10"/>
  <c r="E53" i="10"/>
  <c r="H51" i="10"/>
  <c r="E51" i="10"/>
  <c r="H50" i="10"/>
  <c r="E50" i="10"/>
  <c r="H49" i="10"/>
  <c r="E49" i="10"/>
  <c r="E48" i="10" s="1"/>
  <c r="H47" i="10"/>
  <c r="E47" i="10"/>
  <c r="H46" i="10"/>
  <c r="E46" i="10"/>
  <c r="H45" i="10"/>
  <c r="E45" i="10"/>
  <c r="H44" i="10"/>
  <c r="E44" i="10"/>
  <c r="H43" i="10"/>
  <c r="E43" i="10"/>
  <c r="H42" i="10"/>
  <c r="E42" i="10"/>
  <c r="H40" i="10"/>
  <c r="E40" i="10"/>
  <c r="H39" i="10"/>
  <c r="E39" i="10"/>
  <c r="H38" i="10"/>
  <c r="E38" i="10"/>
  <c r="H37" i="10"/>
  <c r="E37" i="10"/>
  <c r="H36" i="10"/>
  <c r="E36" i="10"/>
  <c r="H35" i="10"/>
  <c r="E35" i="10"/>
  <c r="H33" i="10"/>
  <c r="E33" i="10"/>
  <c r="H32" i="10"/>
  <c r="E32" i="10"/>
  <c r="H31" i="10"/>
  <c r="E31" i="10"/>
  <c r="H30" i="10"/>
  <c r="E30" i="10"/>
  <c r="H29" i="10"/>
  <c r="E29" i="10"/>
  <c r="H28" i="10"/>
  <c r="E28" i="10"/>
  <c r="E27" i="10" s="1"/>
  <c r="H26" i="10"/>
  <c r="E26" i="10"/>
  <c r="H25" i="10"/>
  <c r="E25" i="10"/>
  <c r="E24" i="10" s="1"/>
  <c r="H23" i="10"/>
  <c r="E23" i="10"/>
  <c r="H22" i="10"/>
  <c r="E22" i="10"/>
  <c r="H21" i="10"/>
  <c r="E21" i="10"/>
  <c r="H20" i="10"/>
  <c r="E20" i="10"/>
  <c r="H18" i="10"/>
  <c r="E18" i="10"/>
  <c r="H17" i="10"/>
  <c r="E17" i="10"/>
  <c r="H770" i="10" l="1"/>
  <c r="H805" i="10"/>
  <c r="H810" i="10"/>
  <c r="H873" i="10"/>
  <c r="H876" i="10"/>
  <c r="F634" i="10"/>
  <c r="F671" i="10"/>
  <c r="F981" i="10"/>
  <c r="F990" i="10"/>
  <c r="F993" i="10"/>
  <c r="F995" i="10"/>
  <c r="F485" i="10"/>
  <c r="F611" i="10"/>
  <c r="F973" i="10"/>
  <c r="H558" i="10"/>
  <c r="H561" i="10"/>
  <c r="H566" i="10"/>
  <c r="H571" i="10"/>
  <c r="F587" i="10"/>
  <c r="E591" i="10"/>
  <c r="F615" i="10"/>
  <c r="E873" i="10"/>
  <c r="E876" i="10"/>
  <c r="E913" i="10"/>
  <c r="E928" i="10"/>
  <c r="E945" i="10"/>
  <c r="H980" i="10"/>
  <c r="H983" i="10"/>
  <c r="F32" i="10"/>
  <c r="F37" i="10"/>
  <c r="F39" i="10"/>
  <c r="F51" i="10"/>
  <c r="F491" i="10"/>
  <c r="F496" i="10"/>
  <c r="F504" i="10"/>
  <c r="F508" i="10"/>
  <c r="F521" i="10"/>
  <c r="F527" i="10"/>
  <c r="F532" i="10"/>
  <c r="F540" i="10"/>
  <c r="F544" i="10"/>
  <c r="F568" i="10"/>
  <c r="E585" i="10"/>
  <c r="H591" i="10"/>
  <c r="H749" i="10"/>
  <c r="H752" i="10"/>
  <c r="H755" i="10"/>
  <c r="F985" i="10"/>
  <c r="E99" i="10"/>
  <c r="E118" i="10"/>
  <c r="E123" i="10"/>
  <c r="E129" i="10"/>
  <c r="H186" i="10"/>
  <c r="H191" i="10"/>
  <c r="H206" i="10"/>
  <c r="H212" i="10"/>
  <c r="H220" i="10"/>
  <c r="H236" i="10"/>
  <c r="F499" i="10"/>
  <c r="F501" i="10"/>
  <c r="F503" i="10"/>
  <c r="F509" i="10"/>
  <c r="F535" i="10"/>
  <c r="F537" i="10"/>
  <c r="F539" i="10"/>
  <c r="F554" i="10"/>
  <c r="H650" i="10"/>
  <c r="H655" i="10"/>
  <c r="F662" i="10"/>
  <c r="F667" i="10"/>
  <c r="F673" i="10"/>
  <c r="F677" i="10"/>
  <c r="F679" i="10"/>
  <c r="F681" i="10"/>
  <c r="F694" i="10"/>
  <c r="F706" i="10"/>
  <c r="F739" i="10"/>
  <c r="E741" i="10"/>
  <c r="E786" i="10"/>
  <c r="F789" i="10"/>
  <c r="E796" i="10"/>
  <c r="F812" i="10"/>
  <c r="F822" i="10"/>
  <c r="E824" i="10"/>
  <c r="E837" i="10"/>
  <c r="E842" i="10"/>
  <c r="E854" i="10"/>
  <c r="E862" i="10"/>
  <c r="F868" i="10"/>
  <c r="F872" i="10"/>
  <c r="F875" i="10"/>
  <c r="F878" i="10"/>
  <c r="F902" i="10"/>
  <c r="H52" i="10"/>
  <c r="H55" i="10"/>
  <c r="H99" i="10"/>
  <c r="F228" i="10"/>
  <c r="F230" i="10"/>
  <c r="E640" i="10"/>
  <c r="F647" i="10"/>
  <c r="F652" i="10"/>
  <c r="F661" i="10"/>
  <c r="F88" i="10"/>
  <c r="F90" i="10"/>
  <c r="F92" i="10"/>
  <c r="F94" i="10"/>
  <c r="F106" i="10"/>
  <c r="F557" i="10"/>
  <c r="F674" i="10"/>
  <c r="F682" i="10"/>
  <c r="F691" i="10"/>
  <c r="F730" i="10"/>
  <c r="E468" i="10"/>
  <c r="E478" i="10"/>
  <c r="E483" i="10"/>
  <c r="H488" i="10"/>
  <c r="H524" i="10"/>
  <c r="H879" i="10"/>
  <c r="F17" i="10"/>
  <c r="E16" i="10"/>
  <c r="F42" i="10"/>
  <c r="E41" i="10"/>
  <c r="F93" i="10"/>
  <c r="H19" i="10"/>
  <c r="H24" i="10"/>
  <c r="F21" i="10"/>
  <c r="F45" i="10"/>
  <c r="E52" i="10"/>
  <c r="E55" i="10"/>
  <c r="F64" i="10"/>
  <c r="F68" i="10"/>
  <c r="F82" i="10"/>
  <c r="F87" i="10"/>
  <c r="F101" i="10"/>
  <c r="F108" i="10"/>
  <c r="F110" i="10"/>
  <c r="F113" i="10"/>
  <c r="E112" i="10"/>
  <c r="F115" i="10"/>
  <c r="F125" i="10"/>
  <c r="E147" i="10"/>
  <c r="F178" i="10"/>
  <c r="F182" i="10"/>
  <c r="F197" i="10"/>
  <c r="F201" i="10"/>
  <c r="H216" i="10"/>
  <c r="H232" i="10"/>
  <c r="F238" i="10"/>
  <c r="E262" i="10"/>
  <c r="E271" i="10"/>
  <c r="F298" i="10"/>
  <c r="F300" i="10"/>
  <c r="F302" i="10"/>
  <c r="E310" i="10"/>
  <c r="E326" i="10"/>
  <c r="E329" i="10"/>
  <c r="E334" i="10"/>
  <c r="F344" i="10"/>
  <c r="F348" i="10"/>
  <c r="F352" i="10"/>
  <c r="F361" i="10"/>
  <c r="F365" i="10"/>
  <c r="F377" i="10"/>
  <c r="F379" i="10"/>
  <c r="F381" i="10"/>
  <c r="F385" i="10"/>
  <c r="F393" i="10"/>
  <c r="F398" i="10"/>
  <c r="E405" i="10"/>
  <c r="E425" i="10"/>
  <c r="E432" i="10"/>
  <c r="F447" i="10"/>
  <c r="F452" i="10"/>
  <c r="E451" i="10"/>
  <c r="F456" i="10"/>
  <c r="F465" i="10"/>
  <c r="H492" i="10"/>
  <c r="H515" i="10"/>
  <c r="H530" i="10"/>
  <c r="F556" i="10"/>
  <c r="E558" i="10"/>
  <c r="F562" i="10"/>
  <c r="E561" i="10"/>
  <c r="F564" i="10"/>
  <c r="E566" i="10"/>
  <c r="E571" i="10"/>
  <c r="F574" i="10"/>
  <c r="H601" i="10"/>
  <c r="F626" i="10"/>
  <c r="H625" i="10"/>
  <c r="F630" i="10"/>
  <c r="F636" i="10"/>
  <c r="F642" i="10"/>
  <c r="F644" i="10"/>
  <c r="F646" i="10"/>
  <c r="E650" i="10"/>
  <c r="E655" i="10"/>
  <c r="H686" i="10"/>
  <c r="H695" i="10"/>
  <c r="H698" i="10"/>
  <c r="F724" i="10"/>
  <c r="F726" i="10"/>
  <c r="F728" i="10"/>
  <c r="F734" i="10"/>
  <c r="F738" i="10"/>
  <c r="E749" i="10"/>
  <c r="F753" i="10"/>
  <c r="E752" i="10"/>
  <c r="E755" i="10"/>
  <c r="E770" i="10"/>
  <c r="F795" i="10"/>
  <c r="F802" i="10"/>
  <c r="F801" i="10" s="1"/>
  <c r="E801" i="10"/>
  <c r="E805" i="10"/>
  <c r="E810" i="10"/>
  <c r="F813" i="10"/>
  <c r="F826" i="10"/>
  <c r="F839" i="10"/>
  <c r="F844" i="10"/>
  <c r="F848" i="10"/>
  <c r="F853" i="10"/>
  <c r="F852" i="10" s="1"/>
  <c r="E852" i="10"/>
  <c r="H865" i="10"/>
  <c r="H899" i="10"/>
  <c r="F925" i="10"/>
  <c r="E935" i="10"/>
  <c r="F939" i="10"/>
  <c r="E938" i="10"/>
  <c r="E955" i="10"/>
  <c r="E968" i="10"/>
  <c r="E980" i="10"/>
  <c r="H988" i="10"/>
  <c r="H147" i="10"/>
  <c r="F187" i="10"/>
  <c r="E186" i="10"/>
  <c r="F335" i="10"/>
  <c r="H334" i="10"/>
  <c r="F406" i="10"/>
  <c r="H405" i="10"/>
  <c r="F624" i="10"/>
  <c r="F623" i="10" s="1"/>
  <c r="E623" i="10"/>
  <c r="F709" i="10"/>
  <c r="E708" i="10"/>
  <c r="F880" i="10"/>
  <c r="E879" i="10"/>
  <c r="F984" i="10"/>
  <c r="E983" i="10"/>
  <c r="F35" i="10"/>
  <c r="E34" i="10"/>
  <c r="E165" i="10"/>
  <c r="F209" i="10"/>
  <c r="F229" i="10"/>
  <c r="F234" i="10"/>
  <c r="H243" i="10"/>
  <c r="F248" i="10"/>
  <c r="F255" i="10"/>
  <c r="E254" i="10"/>
  <c r="F412" i="10"/>
  <c r="E411" i="10"/>
  <c r="F474" i="10"/>
  <c r="E473" i="10"/>
  <c r="F514" i="10"/>
  <c r="H548" i="10"/>
  <c r="F603" i="10"/>
  <c r="F609" i="10"/>
  <c r="F638" i="10"/>
  <c r="E637" i="10"/>
  <c r="E665" i="10"/>
  <c r="H708" i="10"/>
  <c r="F719" i="10"/>
  <c r="F723" i="10"/>
  <c r="F779" i="10"/>
  <c r="E778" i="10"/>
  <c r="F782" i="10"/>
  <c r="F781" i="10" s="1"/>
  <c r="E781" i="10"/>
  <c r="F792" i="10"/>
  <c r="E791" i="10"/>
  <c r="E865" i="10"/>
  <c r="F903" i="10"/>
  <c r="F905" i="10"/>
  <c r="F907" i="10"/>
  <c r="F911" i="10"/>
  <c r="F914" i="10"/>
  <c r="F963" i="10"/>
  <c r="E962" i="10"/>
  <c r="F20" i="10"/>
  <c r="E19" i="10"/>
  <c r="E83" i="10"/>
  <c r="F89" i="10"/>
  <c r="H16" i="10"/>
  <c r="H27" i="10"/>
  <c r="H34" i="10"/>
  <c r="H41" i="10"/>
  <c r="H48" i="10"/>
  <c r="F65" i="10"/>
  <c r="F69" i="10"/>
  <c r="H71" i="10"/>
  <c r="H74" i="10"/>
  <c r="F84" i="10"/>
  <c r="H83" i="10"/>
  <c r="E105" i="10"/>
  <c r="H118" i="10"/>
  <c r="H123" i="10"/>
  <c r="H129" i="10"/>
  <c r="F161" i="10"/>
  <c r="F166" i="10"/>
  <c r="H165" i="10"/>
  <c r="E216" i="10"/>
  <c r="E232" i="10"/>
  <c r="H254" i="10"/>
  <c r="F283" i="10"/>
  <c r="F287" i="10"/>
  <c r="F299" i="10"/>
  <c r="F303" i="10"/>
  <c r="H316" i="10"/>
  <c r="H342" i="10"/>
  <c r="F345" i="10"/>
  <c r="F349" i="10"/>
  <c r="H359" i="10"/>
  <c r="F378" i="10"/>
  <c r="F382" i="10"/>
  <c r="F394" i="10"/>
  <c r="H396" i="10"/>
  <c r="H411" i="10"/>
  <c r="H457" i="10"/>
  <c r="H468" i="10"/>
  <c r="H473" i="10"/>
  <c r="H478" i="10"/>
  <c r="H483" i="10"/>
  <c r="E492" i="10"/>
  <c r="E515" i="10"/>
  <c r="E530" i="10"/>
  <c r="F575" i="10"/>
  <c r="F577" i="10"/>
  <c r="F579" i="10"/>
  <c r="H585" i="10"/>
  <c r="E601" i="10"/>
  <c r="E625" i="10"/>
  <c r="H637" i="10"/>
  <c r="H640" i="10"/>
  <c r="H665" i="10"/>
  <c r="F687" i="10"/>
  <c r="E686" i="10"/>
  <c r="F696" i="10"/>
  <c r="E695" i="10"/>
  <c r="E698" i="10"/>
  <c r="H741" i="10"/>
  <c r="F769" i="10"/>
  <c r="F768" i="10" s="1"/>
  <c r="H768" i="10"/>
  <c r="F774" i="10"/>
  <c r="H778" i="10"/>
  <c r="H786" i="10"/>
  <c r="H791" i="10"/>
  <c r="H796" i="10"/>
  <c r="H824" i="10"/>
  <c r="H837" i="10"/>
  <c r="H842" i="10"/>
  <c r="H854" i="10"/>
  <c r="F859" i="10"/>
  <c r="H862" i="10"/>
  <c r="F866" i="10"/>
  <c r="E899" i="10"/>
  <c r="H913" i="10"/>
  <c r="H928" i="10"/>
  <c r="H945" i="10"/>
  <c r="H962" i="10"/>
  <c r="E988" i="10"/>
  <c r="F155" i="10"/>
  <c r="F159" i="10"/>
  <c r="F215" i="10"/>
  <c r="F470" i="10"/>
  <c r="F697" i="10"/>
  <c r="F702" i="10"/>
  <c r="F713" i="10"/>
  <c r="F715" i="10"/>
  <c r="F743" i="10"/>
  <c r="F758" i="10"/>
  <c r="F767" i="10"/>
  <c r="F766" i="10" s="1"/>
  <c r="F814" i="10"/>
  <c r="F818" i="10"/>
  <c r="F825" i="10"/>
  <c r="F830" i="10"/>
  <c r="F829" i="10" s="1"/>
  <c r="F834" i="10"/>
  <c r="F833" i="10" s="1"/>
  <c r="F851" i="10"/>
  <c r="F886" i="10"/>
  <c r="F890" i="10"/>
  <c r="F896" i="10"/>
  <c r="F901" i="10"/>
  <c r="F927" i="10"/>
  <c r="F932" i="10"/>
  <c r="F941" i="10"/>
  <c r="F947" i="10"/>
  <c r="F949" i="10"/>
  <c r="F966" i="10"/>
  <c r="F107" i="10"/>
  <c r="F111" i="10"/>
  <c r="F126" i="10"/>
  <c r="F132" i="10"/>
  <c r="F233" i="10"/>
  <c r="F423" i="10"/>
  <c r="F441" i="10"/>
  <c r="F445" i="10"/>
  <c r="F622" i="10"/>
  <c r="F926" i="10"/>
  <c r="F429" i="10"/>
  <c r="F519" i="10"/>
  <c r="F660" i="10"/>
  <c r="F718" i="10"/>
  <c r="F765" i="10"/>
  <c r="F881" i="10"/>
  <c r="F885" i="10"/>
  <c r="F967" i="10"/>
  <c r="F143" i="10"/>
  <c r="F274" i="10"/>
  <c r="F315" i="10"/>
  <c r="F573" i="10"/>
  <c r="F22" i="10"/>
  <c r="F28" i="10"/>
  <c r="F58" i="10"/>
  <c r="F18" i="10"/>
  <c r="F26" i="10"/>
  <c r="F31" i="10"/>
  <c r="F46" i="10"/>
  <c r="F54" i="10"/>
  <c r="F57" i="10"/>
  <c r="F59" i="10"/>
  <c r="F61" i="10"/>
  <c r="F70" i="10"/>
  <c r="F76" i="10"/>
  <c r="F100" i="10"/>
  <c r="F104" i="10"/>
  <c r="F120" i="10"/>
  <c r="F128" i="10"/>
  <c r="F127" i="10" s="1"/>
  <c r="F131" i="10"/>
  <c r="F133" i="10"/>
  <c r="F135" i="10"/>
  <c r="F144" i="10"/>
  <c r="F149" i="10"/>
  <c r="F172" i="10"/>
  <c r="F176" i="10"/>
  <c r="F192" i="10"/>
  <c r="F198" i="10"/>
  <c r="F200" i="10"/>
  <c r="F202" i="10"/>
  <c r="F204" i="10"/>
  <c r="F219" i="10"/>
  <c r="F247" i="10"/>
  <c r="F249" i="10"/>
  <c r="F251" i="10"/>
  <c r="F266" i="10"/>
  <c r="F273" i="10"/>
  <c r="F277" i="10"/>
  <c r="F279" i="10"/>
  <c r="F290" i="10"/>
  <c r="F311" i="10"/>
  <c r="F325" i="10"/>
  <c r="F333" i="10"/>
  <c r="F338" i="10"/>
  <c r="F340" i="10"/>
  <c r="F354" i="10"/>
  <c r="F375" i="10"/>
  <c r="F436" i="10"/>
  <c r="F545" i="10"/>
  <c r="F50" i="10"/>
  <c r="F72" i="10"/>
  <c r="F75" i="10"/>
  <c r="F77" i="10"/>
  <c r="F79" i="10"/>
  <c r="F119" i="10"/>
  <c r="F124" i="10"/>
  <c r="F145" i="10"/>
  <c r="F148" i="10"/>
  <c r="F150" i="10"/>
  <c r="F152" i="10"/>
  <c r="F190" i="10"/>
  <c r="F195" i="10"/>
  <c r="F218" i="10"/>
  <c r="F223" i="10"/>
  <c r="F225" i="10"/>
  <c r="F265" i="10"/>
  <c r="F267" i="10"/>
  <c r="F269" i="10"/>
  <c r="F289" i="10"/>
  <c r="F293" i="10"/>
  <c r="F295" i="10"/>
  <c r="F324" i="10"/>
  <c r="F330" i="10"/>
  <c r="F355" i="10"/>
  <c r="F357" i="10"/>
  <c r="F360" i="10"/>
  <c r="F366" i="10"/>
  <c r="F38" i="10"/>
  <c r="F96" i="10"/>
  <c r="F138" i="10"/>
  <c r="F142" i="10"/>
  <c r="F162" i="10"/>
  <c r="F164" i="10"/>
  <c r="F167" i="10"/>
  <c r="F169" i="10"/>
  <c r="F208" i="10"/>
  <c r="F211" i="10"/>
  <c r="F210" i="10" s="1"/>
  <c r="F214" i="10"/>
  <c r="F237" i="10"/>
  <c r="F241" i="10"/>
  <c r="F244" i="10"/>
  <c r="F282" i="10"/>
  <c r="F284" i="10"/>
  <c r="F286" i="10"/>
  <c r="F305" i="10"/>
  <c r="F309" i="10"/>
  <c r="F312" i="10"/>
  <c r="F388" i="10"/>
  <c r="F390" i="10"/>
  <c r="F392" i="10"/>
  <c r="F417" i="10"/>
  <c r="F421" i="10"/>
  <c r="F430" i="10"/>
  <c r="F435" i="10"/>
  <c r="F448" i="10"/>
  <c r="F453" i="10"/>
  <c r="F466" i="10"/>
  <c r="F33" i="10"/>
  <c r="F53" i="10"/>
  <c r="F362" i="10"/>
  <c r="F368" i="10"/>
  <c r="F372" i="10"/>
  <c r="F374" i="10"/>
  <c r="F376" i="10"/>
  <c r="F387" i="10"/>
  <c r="F414" i="10"/>
  <c r="F418" i="10"/>
  <c r="F431" i="10"/>
  <c r="F438" i="10"/>
  <c r="F442" i="10"/>
  <c r="F444" i="10"/>
  <c r="F446" i="10"/>
  <c r="F459" i="10"/>
  <c r="F487" i="10"/>
  <c r="F486" i="10" s="1"/>
  <c r="F493" i="10"/>
  <c r="F505" i="10"/>
  <c r="F511" i="10"/>
  <c r="F516" i="10"/>
  <c r="F518" i="10"/>
  <c r="F520" i="10"/>
  <c r="F534" i="10"/>
  <c r="F553" i="10"/>
  <c r="F569" i="10"/>
  <c r="F576" i="10"/>
  <c r="F580" i="10"/>
  <c r="F582" i="10"/>
  <c r="F590" i="10"/>
  <c r="F595" i="10"/>
  <c r="F602" i="10"/>
  <c r="F606" i="10"/>
  <c r="F608" i="10"/>
  <c r="F617" i="10"/>
  <c r="F619" i="10"/>
  <c r="F621" i="10"/>
  <c r="F629" i="10"/>
  <c r="F633" i="10"/>
  <c r="F648" i="10"/>
  <c r="F653" i="10"/>
  <c r="F676" i="10"/>
  <c r="F689" i="10"/>
  <c r="F693" i="10"/>
  <c r="F701" i="10"/>
  <c r="F705" i="10"/>
  <c r="F729" i="10"/>
  <c r="F754" i="10"/>
  <c r="F759" i="10"/>
  <c r="F780" i="10"/>
  <c r="F784" i="10"/>
  <c r="F783" i="10" s="1"/>
  <c r="F806" i="10"/>
  <c r="F808" i="10"/>
  <c r="F811" i="10"/>
  <c r="F817" i="10"/>
  <c r="F821" i="10"/>
  <c r="F840" i="10"/>
  <c r="F845" i="10"/>
  <c r="F857" i="10"/>
  <c r="F871" i="10"/>
  <c r="F877" i="10"/>
  <c r="F884" i="10"/>
  <c r="F888" i="10"/>
  <c r="F897" i="10"/>
  <c r="F904" i="10"/>
  <c r="F908" i="10"/>
  <c r="F910" i="10"/>
  <c r="F920" i="10"/>
  <c r="F922" i="10"/>
  <c r="F924" i="10"/>
  <c r="F931" i="10"/>
  <c r="F937" i="10"/>
  <c r="F953" i="10"/>
  <c r="F958" i="10"/>
  <c r="F971" i="10"/>
  <c r="F989" i="10"/>
  <c r="F479" i="10"/>
  <c r="F481" i="10"/>
  <c r="F484" i="10"/>
  <c r="F483" i="10" s="1"/>
  <c r="F498" i="10"/>
  <c r="F523" i="10"/>
  <c r="F522" i="10" s="1"/>
  <c r="F528" i="10"/>
  <c r="F541" i="10"/>
  <c r="F547" i="10"/>
  <c r="F552" i="10"/>
  <c r="F555" i="10"/>
  <c r="F560" i="10"/>
  <c r="F586" i="10"/>
  <c r="F588" i="10"/>
  <c r="F612" i="10"/>
  <c r="F616" i="10"/>
  <c r="F635" i="10"/>
  <c r="F641" i="10"/>
  <c r="F654" i="10"/>
  <c r="F657" i="10"/>
  <c r="F659" i="10"/>
  <c r="F666" i="10"/>
  <c r="F670" i="10"/>
  <c r="F683" i="10"/>
  <c r="F688" i="10"/>
  <c r="F707" i="10"/>
  <c r="F710" i="10"/>
  <c r="F712" i="10"/>
  <c r="F716" i="10"/>
  <c r="F722" i="10"/>
  <c r="F731" i="10"/>
  <c r="F735" i="10"/>
  <c r="F742" i="10"/>
  <c r="F746" i="10"/>
  <c r="F748" i="10"/>
  <c r="F762" i="10"/>
  <c r="F773" i="10"/>
  <c r="F777" i="10"/>
  <c r="F797" i="10"/>
  <c r="F804" i="10"/>
  <c r="F803" i="10" s="1"/>
  <c r="F823" i="10"/>
  <c r="F828" i="10"/>
  <c r="F846" i="10"/>
  <c r="F850" i="10"/>
  <c r="F858" i="10"/>
  <c r="F864" i="10"/>
  <c r="F891" i="10"/>
  <c r="F915" i="10"/>
  <c r="F919" i="10"/>
  <c r="F940" i="10"/>
  <c r="F946" i="10"/>
  <c r="F959" i="10"/>
  <c r="F965" i="10"/>
  <c r="F972" i="10"/>
  <c r="F979" i="10"/>
  <c r="F978" i="10" s="1"/>
  <c r="F62" i="10"/>
  <c r="F116" i="10"/>
  <c r="F153" i="10"/>
  <c r="F170" i="10"/>
  <c r="F188" i="10"/>
  <c r="F280" i="10"/>
  <c r="F565" i="10"/>
  <c r="F680" i="10"/>
  <c r="F836" i="10"/>
  <c r="F835" i="10" s="1"/>
  <c r="F994" i="10"/>
  <c r="F25" i="10"/>
  <c r="F24" i="10" s="1"/>
  <c r="F29" i="10"/>
  <c r="F36" i="10"/>
  <c r="F44" i="10"/>
  <c r="F47" i="10"/>
  <c r="F56" i="10"/>
  <c r="F63" i="10"/>
  <c r="F66" i="10"/>
  <c r="F73" i="10"/>
  <c r="F81" i="10"/>
  <c r="F85" i="10"/>
  <c r="F91" i="10"/>
  <c r="F98" i="10"/>
  <c r="F102" i="10"/>
  <c r="F109" i="10"/>
  <c r="F117" i="10"/>
  <c r="F121" i="10"/>
  <c r="F130" i="10"/>
  <c r="F137" i="10"/>
  <c r="F140" i="10"/>
  <c r="F146" i="10"/>
  <c r="F154" i="10"/>
  <c r="F157" i="10"/>
  <c r="F163" i="10"/>
  <c r="F171" i="10"/>
  <c r="F174" i="10"/>
  <c r="F180" i="10"/>
  <c r="F189" i="10"/>
  <c r="F193" i="10"/>
  <c r="F199" i="10"/>
  <c r="F207" i="10"/>
  <c r="F221" i="10"/>
  <c r="F227" i="10"/>
  <c r="F239" i="10"/>
  <c r="F246" i="10"/>
  <c r="F257" i="10"/>
  <c r="F264" i="10"/>
  <c r="F275" i="10"/>
  <c r="F281" i="10"/>
  <c r="F291" i="10"/>
  <c r="F297" i="10"/>
  <c r="F307" i="10"/>
  <c r="F314" i="10"/>
  <c r="F322" i="10"/>
  <c r="F358" i="10"/>
  <c r="F391" i="10"/>
  <c r="F428" i="10"/>
  <c r="F463" i="10"/>
  <c r="F502" i="10"/>
  <c r="F538" i="10"/>
  <c r="F645" i="10"/>
  <c r="F950" i="10"/>
  <c r="F23" i="10"/>
  <c r="F43" i="10"/>
  <c r="F80" i="10"/>
  <c r="F97" i="10"/>
  <c r="F136" i="10"/>
  <c r="F205" i="10"/>
  <c r="F30" i="10"/>
  <c r="F40" i="10"/>
  <c r="F49" i="10"/>
  <c r="F60" i="10"/>
  <c r="F67" i="10"/>
  <c r="F78" i="10"/>
  <c r="F86" i="10"/>
  <c r="F95" i="10"/>
  <c r="F103" i="10"/>
  <c r="F114" i="10"/>
  <c r="F122" i="10"/>
  <c r="F134" i="10"/>
  <c r="F141" i="10"/>
  <c r="F151" i="10"/>
  <c r="F158" i="10"/>
  <c r="F168" i="10"/>
  <c r="F175" i="10"/>
  <c r="F185" i="10"/>
  <c r="F184" i="10" s="1"/>
  <c r="F194" i="10"/>
  <c r="F203" i="10"/>
  <c r="F213" i="10"/>
  <c r="F222" i="10"/>
  <c r="F224" i="10"/>
  <c r="F231" i="10"/>
  <c r="F240" i="10"/>
  <c r="F242" i="10"/>
  <c r="F250" i="10"/>
  <c r="F258" i="10"/>
  <c r="F260" i="10"/>
  <c r="F268" i="10"/>
  <c r="F276" i="10"/>
  <c r="F278" i="10"/>
  <c r="F285" i="10"/>
  <c r="F292" i="10"/>
  <c r="F294" i="10"/>
  <c r="F301" i="10"/>
  <c r="F308" i="10"/>
  <c r="F351" i="10"/>
  <c r="F369" i="10"/>
  <c r="F384" i="10"/>
  <c r="F402" i="10"/>
  <c r="F420" i="10"/>
  <c r="F439" i="10"/>
  <c r="F455" i="10"/>
  <c r="F475" i="10"/>
  <c r="F495" i="10"/>
  <c r="F512" i="10"/>
  <c r="F531" i="10"/>
  <c r="F549" i="10"/>
  <c r="F869" i="10"/>
  <c r="F317" i="10"/>
  <c r="F323" i="10"/>
  <c r="F327" i="10"/>
  <c r="F336" i="10"/>
  <c r="F343" i="10"/>
  <c r="F346" i="10"/>
  <c r="F353" i="10"/>
  <c r="F363" i="10"/>
  <c r="F370" i="10"/>
  <c r="F386" i="10"/>
  <c r="F395" i="10"/>
  <c r="F403" i="10"/>
  <c r="F415" i="10"/>
  <c r="F422" i="10"/>
  <c r="F433" i="10"/>
  <c r="F440" i="10"/>
  <c r="F449" i="10"/>
  <c r="F458" i="10"/>
  <c r="F467" i="10"/>
  <c r="F476" i="10"/>
  <c r="F489" i="10"/>
  <c r="F497" i="10"/>
  <c r="F506" i="10"/>
  <c r="F513" i="10"/>
  <c r="F525" i="10"/>
  <c r="F533" i="10"/>
  <c r="F542" i="10"/>
  <c r="F550" i="10"/>
  <c r="F318" i="10"/>
  <c r="F320" i="10"/>
  <c r="F328" i="10"/>
  <c r="F339" i="10"/>
  <c r="F347" i="10"/>
  <c r="F350" i="10"/>
  <c r="F356" i="10"/>
  <c r="F364" i="10"/>
  <c r="F371" i="10"/>
  <c r="F373" i="10"/>
  <c r="F380" i="10"/>
  <c r="F383" i="10"/>
  <c r="F389" i="10"/>
  <c r="F397" i="10"/>
  <c r="F400" i="10"/>
  <c r="F408" i="10"/>
  <c r="F416" i="10"/>
  <c r="F419" i="10"/>
  <c r="F426" i="10"/>
  <c r="F434" i="10"/>
  <c r="F437" i="10"/>
  <c r="F443" i="10"/>
  <c r="F450" i="10"/>
  <c r="F454" i="10"/>
  <c r="F461" i="10"/>
  <c r="F469" i="10"/>
  <c r="F472" i="10"/>
  <c r="F480" i="10"/>
  <c r="F490" i="10"/>
  <c r="F494" i="10"/>
  <c r="F500" i="10"/>
  <c r="F507" i="10"/>
  <c r="F510" i="10"/>
  <c r="F517" i="10"/>
  <c r="F526" i="10"/>
  <c r="F529" i="10"/>
  <c r="F536" i="10"/>
  <c r="F543" i="10"/>
  <c r="F546" i="10"/>
  <c r="F583" i="10"/>
  <c r="F618" i="10"/>
  <c r="F627" i="10"/>
  <c r="F656" i="10"/>
  <c r="F663" i="10"/>
  <c r="F690" i="10"/>
  <c r="F699" i="10"/>
  <c r="F725" i="10"/>
  <c r="F732" i="10"/>
  <c r="F761" i="10"/>
  <c r="F771" i="10"/>
  <c r="F807" i="10"/>
  <c r="F815" i="10"/>
  <c r="F847" i="10"/>
  <c r="F856" i="10"/>
  <c r="F887" i="10"/>
  <c r="F894" i="10"/>
  <c r="F921" i="10"/>
  <c r="F929" i="10"/>
  <c r="F961" i="10"/>
  <c r="F960" i="10" s="1"/>
  <c r="F970" i="10"/>
  <c r="F551" i="10"/>
  <c r="F559" i="10"/>
  <c r="F567" i="10"/>
  <c r="F570" i="10"/>
  <c r="F578" i="10"/>
  <c r="F584" i="10"/>
  <c r="F593" i="10"/>
  <c r="F604" i="10"/>
  <c r="F610" i="10"/>
  <c r="F613" i="10"/>
  <c r="F620" i="10"/>
  <c r="F628" i="10"/>
  <c r="F631" i="10"/>
  <c r="F639" i="10"/>
  <c r="F649" i="10"/>
  <c r="F658" i="10"/>
  <c r="F664" i="10"/>
  <c r="F668" i="10"/>
  <c r="F675" i="10"/>
  <c r="F684" i="10"/>
  <c r="F692" i="10"/>
  <c r="F700" i="10"/>
  <c r="F703" i="10"/>
  <c r="F711" i="10"/>
  <c r="F717" i="10"/>
  <c r="F720" i="10"/>
  <c r="F727" i="10"/>
  <c r="F733" i="10"/>
  <c r="F736" i="10"/>
  <c r="F744" i="10"/>
  <c r="F751" i="10"/>
  <c r="F756" i="10"/>
  <c r="F763" i="10"/>
  <c r="F772" i="10"/>
  <c r="F775" i="10"/>
  <c r="F787" i="10"/>
  <c r="F794" i="10"/>
  <c r="F809" i="10"/>
  <c r="F816" i="10"/>
  <c r="F819" i="10"/>
  <c r="F827" i="10"/>
  <c r="F838" i="10"/>
  <c r="F841" i="10"/>
  <c r="F849" i="10"/>
  <c r="F861" i="10"/>
  <c r="F860" i="10" s="1"/>
  <c r="F870" i="10"/>
  <c r="F882" i="10"/>
  <c r="F889" i="10"/>
  <c r="F895" i="10"/>
  <c r="F898" i="10"/>
  <c r="F906" i="10"/>
  <c r="F912" i="10"/>
  <c r="F916" i="10"/>
  <c r="F923" i="10"/>
  <c r="F930" i="10"/>
  <c r="F934" i="10"/>
  <c r="F933" i="10" s="1"/>
  <c r="F944" i="10"/>
  <c r="F943" i="10" s="1"/>
  <c r="F951" i="10"/>
  <c r="F954" i="10"/>
  <c r="F964" i="10"/>
  <c r="F975" i="10"/>
  <c r="F974" i="10" s="1"/>
  <c r="F987" i="10"/>
  <c r="F986" i="10" s="1"/>
  <c r="F563" i="10"/>
  <c r="F572" i="10"/>
  <c r="F581" i="10"/>
  <c r="F597" i="10"/>
  <c r="F605" i="10"/>
  <c r="F607" i="10"/>
  <c r="F614" i="10"/>
  <c r="F632" i="10"/>
  <c r="F643" i="10"/>
  <c r="F651" i="10"/>
  <c r="F669" i="10"/>
  <c r="F672" i="10"/>
  <c r="F678" i="10"/>
  <c r="F685" i="10"/>
  <c r="F704" i="10"/>
  <c r="F714" i="10"/>
  <c r="F721" i="10"/>
  <c r="F737" i="10"/>
  <c r="F745" i="10"/>
  <c r="F747" i="10"/>
  <c r="F757" i="10"/>
  <c r="F776" i="10"/>
  <c r="F788" i="10"/>
  <c r="F790" i="10"/>
  <c r="F800" i="10"/>
  <c r="F799" i="10" s="1"/>
  <c r="F820" i="10"/>
  <c r="F832" i="10"/>
  <c r="F831" i="10" s="1"/>
  <c r="F843" i="10"/>
  <c r="F855" i="10"/>
  <c r="F863" i="10"/>
  <c r="F867" i="10"/>
  <c r="F874" i="10"/>
  <c r="F873" i="10" s="1"/>
  <c r="F883" i="10"/>
  <c r="F893" i="10"/>
  <c r="F900" i="10"/>
  <c r="F909" i="10"/>
  <c r="F917" i="10"/>
  <c r="F936" i="10"/>
  <c r="F935" i="10" s="1"/>
  <c r="F948" i="10"/>
  <c r="F956" i="10"/>
  <c r="F969" i="10"/>
  <c r="F977" i="10"/>
  <c r="F976" i="10" s="1"/>
  <c r="F982" i="10"/>
  <c r="F980" i="10" s="1"/>
  <c r="F992" i="10"/>
  <c r="F217" i="10"/>
  <c r="F226" i="10"/>
  <c r="F235" i="10"/>
  <c r="F245" i="10"/>
  <c r="F253" i="10"/>
  <c r="F263" i="10"/>
  <c r="F272" i="10"/>
  <c r="F288" i="10"/>
  <c r="F296" i="10"/>
  <c r="F304" i="10"/>
  <c r="F313" i="10"/>
  <c r="F367" i="10"/>
  <c r="F764" i="10"/>
  <c r="F798" i="10"/>
  <c r="F592" i="10"/>
  <c r="F600" i="10"/>
  <c r="F740" i="10"/>
  <c r="F750" i="10"/>
  <c r="F760" i="10"/>
  <c r="F793" i="10"/>
  <c r="F524" i="10" l="1"/>
  <c r="F876" i="10"/>
  <c r="F749" i="10"/>
  <c r="F262" i="10"/>
  <c r="F862" i="10"/>
  <c r="F650" i="10"/>
  <c r="F955" i="10"/>
  <c r="F558" i="10"/>
  <c r="F52" i="10"/>
  <c r="F105" i="10"/>
  <c r="F48" i="10"/>
  <c r="F640" i="10"/>
  <c r="F123" i="10"/>
  <c r="F983" i="10"/>
  <c r="F591" i="10"/>
  <c r="F899" i="10"/>
  <c r="F216" i="10"/>
  <c r="F425" i="10"/>
  <c r="F206" i="10"/>
  <c r="F515" i="10"/>
  <c r="F99" i="10"/>
  <c r="F271" i="10"/>
  <c r="E785" i="10"/>
  <c r="F786" i="10"/>
  <c r="F968" i="10"/>
  <c r="F854" i="10"/>
  <c r="F842" i="10"/>
  <c r="F837" i="10"/>
  <c r="F928" i="10"/>
  <c r="F770" i="10"/>
  <c r="F698" i="10"/>
  <c r="F468" i="10"/>
  <c r="F396" i="10"/>
  <c r="F457" i="10"/>
  <c r="F530" i="10"/>
  <c r="F129" i="10"/>
  <c r="F55" i="10"/>
  <c r="F945" i="10"/>
  <c r="F796" i="10"/>
  <c r="F810" i="10"/>
  <c r="F492" i="10"/>
  <c r="F236" i="10"/>
  <c r="F329" i="10"/>
  <c r="F310" i="10"/>
  <c r="F232" i="10"/>
  <c r="F83" i="10"/>
  <c r="F913" i="10"/>
  <c r="F778" i="10"/>
  <c r="F473" i="10"/>
  <c r="F254" i="10"/>
  <c r="F34" i="10"/>
  <c r="F625" i="10"/>
  <c r="F451" i="10"/>
  <c r="F112" i="10"/>
  <c r="F41" i="10"/>
  <c r="F488" i="10"/>
  <c r="F342" i="10"/>
  <c r="F316" i="10"/>
  <c r="F665" i="10"/>
  <c r="F478" i="10"/>
  <c r="F359" i="10"/>
  <c r="F74" i="10"/>
  <c r="F27" i="10"/>
  <c r="F686" i="10"/>
  <c r="F165" i="10"/>
  <c r="H15" i="10"/>
  <c r="F19" i="10"/>
  <c r="F879" i="10"/>
  <c r="F334" i="10"/>
  <c r="E15" i="10"/>
  <c r="F571" i="10"/>
  <c r="F220" i="10"/>
  <c r="F741" i="10"/>
  <c r="F585" i="10"/>
  <c r="F988" i="10"/>
  <c r="F805" i="10"/>
  <c r="F601" i="10"/>
  <c r="F243" i="10"/>
  <c r="F118" i="10"/>
  <c r="F71" i="10"/>
  <c r="F191" i="10"/>
  <c r="F824" i="10"/>
  <c r="F865" i="10"/>
  <c r="F637" i="10"/>
  <c r="F411" i="10"/>
  <c r="F938" i="10"/>
  <c r="F752" i="10"/>
  <c r="F16" i="10"/>
  <c r="F755" i="10"/>
  <c r="F566" i="10"/>
  <c r="F655" i="10"/>
  <c r="F432" i="10"/>
  <c r="F326" i="10"/>
  <c r="F548" i="10"/>
  <c r="F212" i="10"/>
  <c r="F147" i="10"/>
  <c r="H785" i="10"/>
  <c r="F695" i="10"/>
  <c r="F962" i="10"/>
  <c r="F791" i="10"/>
  <c r="F708" i="10"/>
  <c r="F405" i="10"/>
  <c r="F186" i="10"/>
  <c r="F561" i="10"/>
  <c r="S995" i="10"/>
  <c r="S994" i="10"/>
  <c r="S993" i="10"/>
  <c r="S992" i="10"/>
  <c r="S991" i="10"/>
  <c r="S990" i="10"/>
  <c r="S989" i="10"/>
  <c r="S987" i="10"/>
  <c r="S986" i="10" s="1"/>
  <c r="S985" i="10"/>
  <c r="S984" i="10"/>
  <c r="S982" i="10"/>
  <c r="S981" i="10"/>
  <c r="S979" i="10"/>
  <c r="S978" i="10" s="1"/>
  <c r="S977" i="10"/>
  <c r="S976" i="10" s="1"/>
  <c r="S975" i="10"/>
  <c r="S974" i="10" s="1"/>
  <c r="S973" i="10"/>
  <c r="S972" i="10"/>
  <c r="S971" i="10"/>
  <c r="S970" i="10"/>
  <c r="S969" i="10"/>
  <c r="S967" i="10"/>
  <c r="S966" i="10"/>
  <c r="S965" i="10"/>
  <c r="S964" i="10"/>
  <c r="S963" i="10"/>
  <c r="S961" i="10"/>
  <c r="S960" i="10" s="1"/>
  <c r="S959" i="10"/>
  <c r="S958" i="10"/>
  <c r="S957" i="10"/>
  <c r="S956" i="10"/>
  <c r="S954" i="10"/>
  <c r="S953" i="10"/>
  <c r="S952" i="10"/>
  <c r="S951" i="10"/>
  <c r="S950" i="10"/>
  <c r="S949" i="10"/>
  <c r="S948" i="10"/>
  <c r="S947" i="10"/>
  <c r="S946" i="10"/>
  <c r="S944" i="10"/>
  <c r="S943" i="10" s="1"/>
  <c r="S942" i="10"/>
  <c r="S941" i="10"/>
  <c r="S940" i="10"/>
  <c r="S939" i="10"/>
  <c r="S937" i="10"/>
  <c r="S936" i="10"/>
  <c r="S934" i="10"/>
  <c r="S933" i="10" s="1"/>
  <c r="S932" i="10"/>
  <c r="S931" i="10"/>
  <c r="S930" i="10"/>
  <c r="S929" i="10"/>
  <c r="S927" i="10"/>
  <c r="S926" i="10"/>
  <c r="S925" i="10"/>
  <c r="S924" i="10"/>
  <c r="S923" i="10"/>
  <c r="S922" i="10"/>
  <c r="S921" i="10"/>
  <c r="S920" i="10"/>
  <c r="S919" i="10"/>
  <c r="S918" i="10"/>
  <c r="S917" i="10"/>
  <c r="S916" i="10"/>
  <c r="S915" i="10"/>
  <c r="S914" i="10"/>
  <c r="S912" i="10"/>
  <c r="S911" i="10"/>
  <c r="S910" i="10"/>
  <c r="S909" i="10"/>
  <c r="S908" i="10"/>
  <c r="S907" i="10"/>
  <c r="S906" i="10"/>
  <c r="S905" i="10"/>
  <c r="S904" i="10"/>
  <c r="S903" i="10"/>
  <c r="S902" i="10"/>
  <c r="S901" i="10"/>
  <c r="S900" i="10"/>
  <c r="S898" i="10"/>
  <c r="S897" i="10"/>
  <c r="S896" i="10"/>
  <c r="S895" i="10"/>
  <c r="S894" i="10"/>
  <c r="S893" i="10"/>
  <c r="S892" i="10"/>
  <c r="S891" i="10"/>
  <c r="S890" i="10"/>
  <c r="S889" i="10"/>
  <c r="S888" i="10"/>
  <c r="S887" i="10"/>
  <c r="S886" i="10"/>
  <c r="S885" i="10"/>
  <c r="S884" i="10"/>
  <c r="S883" i="10"/>
  <c r="S882" i="10"/>
  <c r="S881" i="10"/>
  <c r="S880" i="10"/>
  <c r="S878" i="10"/>
  <c r="S877" i="10"/>
  <c r="S875" i="10"/>
  <c r="S874" i="10"/>
  <c r="S872" i="10"/>
  <c r="S871" i="10"/>
  <c r="S870" i="10"/>
  <c r="S869" i="10"/>
  <c r="S868" i="10"/>
  <c r="S867" i="10"/>
  <c r="S866" i="10"/>
  <c r="S864" i="10"/>
  <c r="S863" i="10"/>
  <c r="S861" i="10"/>
  <c r="S860" i="10" s="1"/>
  <c r="S859" i="10"/>
  <c r="S858" i="10"/>
  <c r="S857" i="10"/>
  <c r="S856" i="10"/>
  <c r="S855" i="10"/>
  <c r="S853" i="10"/>
  <c r="S852" i="10" s="1"/>
  <c r="S851" i="10"/>
  <c r="S850" i="10"/>
  <c r="S849" i="10"/>
  <c r="S848" i="10"/>
  <c r="S847" i="10"/>
  <c r="S846" i="10"/>
  <c r="S845" i="10"/>
  <c r="S844" i="10"/>
  <c r="S843" i="10"/>
  <c r="S841" i="10"/>
  <c r="S840" i="10"/>
  <c r="S839" i="10"/>
  <c r="S838" i="10"/>
  <c r="S836" i="10"/>
  <c r="S835" i="10" s="1"/>
  <c r="S834" i="10"/>
  <c r="S833" i="10" s="1"/>
  <c r="S832" i="10"/>
  <c r="S831" i="10" s="1"/>
  <c r="S830" i="10"/>
  <c r="S829" i="10" s="1"/>
  <c r="S828" i="10"/>
  <c r="S827" i="10"/>
  <c r="S826" i="10"/>
  <c r="S825" i="10"/>
  <c r="S823" i="10"/>
  <c r="S822" i="10"/>
  <c r="S821" i="10"/>
  <c r="S820" i="10"/>
  <c r="S819" i="10"/>
  <c r="S818" i="10"/>
  <c r="S817" i="10"/>
  <c r="S816" i="10"/>
  <c r="S815" i="10"/>
  <c r="S814" i="10"/>
  <c r="S813" i="10"/>
  <c r="S812" i="10"/>
  <c r="S811" i="10"/>
  <c r="S809" i="10"/>
  <c r="S808" i="10"/>
  <c r="S807" i="10"/>
  <c r="S806" i="10"/>
  <c r="S804" i="10"/>
  <c r="S803" i="10" s="1"/>
  <c r="S802" i="10"/>
  <c r="S801" i="10" s="1"/>
  <c r="S800" i="10"/>
  <c r="S799" i="10" s="1"/>
  <c r="S798" i="10"/>
  <c r="S797" i="10"/>
  <c r="S795" i="10"/>
  <c r="S794" i="10"/>
  <c r="S793" i="10"/>
  <c r="S792" i="10"/>
  <c r="S790" i="10"/>
  <c r="S789" i="10"/>
  <c r="S788" i="10"/>
  <c r="S787" i="10"/>
  <c r="S784" i="10"/>
  <c r="S783" i="10" s="1"/>
  <c r="S782" i="10"/>
  <c r="S781" i="10" s="1"/>
  <c r="S780" i="10"/>
  <c r="S779" i="10"/>
  <c r="S777" i="10"/>
  <c r="S776" i="10"/>
  <c r="S775" i="10"/>
  <c r="S774" i="10"/>
  <c r="S773" i="10"/>
  <c r="S772" i="10"/>
  <c r="S771" i="10"/>
  <c r="S769" i="10"/>
  <c r="S768" i="10" s="1"/>
  <c r="S767" i="10"/>
  <c r="S766" i="10" s="1"/>
  <c r="S765" i="10"/>
  <c r="S764" i="10"/>
  <c r="S763" i="10"/>
  <c r="S762" i="10"/>
  <c r="S761" i="10"/>
  <c r="S760" i="10"/>
  <c r="S759" i="10"/>
  <c r="S758" i="10"/>
  <c r="S757" i="10"/>
  <c r="S756" i="10"/>
  <c r="S754" i="10"/>
  <c r="S753" i="10"/>
  <c r="S751" i="10"/>
  <c r="S750" i="10"/>
  <c r="S748" i="10"/>
  <c r="S747" i="10"/>
  <c r="S746" i="10"/>
  <c r="S745" i="10"/>
  <c r="S744" i="10"/>
  <c r="S743" i="10"/>
  <c r="S742" i="10"/>
  <c r="S740" i="10"/>
  <c r="S739" i="10"/>
  <c r="S738" i="10"/>
  <c r="S737" i="10"/>
  <c r="S736" i="10"/>
  <c r="S735" i="10"/>
  <c r="S734" i="10"/>
  <c r="S733" i="10"/>
  <c r="S732" i="10"/>
  <c r="S731" i="10"/>
  <c r="S730" i="10"/>
  <c r="S729" i="10"/>
  <c r="S728" i="10"/>
  <c r="S727" i="10"/>
  <c r="S726" i="10"/>
  <c r="S725" i="10"/>
  <c r="S724" i="10"/>
  <c r="S723" i="10"/>
  <c r="S722" i="10"/>
  <c r="S721" i="10"/>
  <c r="S720" i="10"/>
  <c r="S719" i="10"/>
  <c r="S718" i="10"/>
  <c r="S717" i="10"/>
  <c r="S716" i="10"/>
  <c r="S715" i="10"/>
  <c r="W714" i="10"/>
  <c r="W708" i="10" s="1"/>
  <c r="S713" i="10"/>
  <c r="S712" i="10"/>
  <c r="S711" i="10"/>
  <c r="S710" i="10"/>
  <c r="S709" i="10"/>
  <c r="W707" i="10"/>
  <c r="S706" i="10"/>
  <c r="S705" i="10"/>
  <c r="S704" i="10"/>
  <c r="S703" i="10"/>
  <c r="S702" i="10"/>
  <c r="S701" i="10"/>
  <c r="S700" i="10"/>
  <c r="S699" i="10"/>
  <c r="S697" i="10"/>
  <c r="S696" i="10"/>
  <c r="S694" i="10"/>
  <c r="S693" i="10"/>
  <c r="S692" i="10"/>
  <c r="S691" i="10"/>
  <c r="S690" i="10"/>
  <c r="S689" i="10"/>
  <c r="S688" i="10"/>
  <c r="S687" i="10"/>
  <c r="S685" i="10"/>
  <c r="S684" i="10"/>
  <c r="S683" i="10"/>
  <c r="S682" i="10"/>
  <c r="S681" i="10"/>
  <c r="S680" i="10"/>
  <c r="S679" i="10"/>
  <c r="S678" i="10"/>
  <c r="S677" i="10"/>
  <c r="S676" i="10"/>
  <c r="S675" i="10"/>
  <c r="S674" i="10"/>
  <c r="S673" i="10"/>
  <c r="S672" i="10"/>
  <c r="S671" i="10"/>
  <c r="S670" i="10"/>
  <c r="S669" i="10"/>
  <c r="S668" i="10"/>
  <c r="S667" i="10"/>
  <c r="S666" i="10"/>
  <c r="S664" i="10"/>
  <c r="S663" i="10"/>
  <c r="S662" i="10"/>
  <c r="S661" i="10"/>
  <c r="S660" i="10"/>
  <c r="S659" i="10"/>
  <c r="S658" i="10"/>
  <c r="S657" i="10"/>
  <c r="S656" i="10"/>
  <c r="S654" i="10"/>
  <c r="S653" i="10"/>
  <c r="S652" i="10"/>
  <c r="S651" i="10"/>
  <c r="S649" i="10"/>
  <c r="S648" i="10"/>
  <c r="S647" i="10"/>
  <c r="S646" i="10"/>
  <c r="S645" i="10"/>
  <c r="S644" i="10"/>
  <c r="S643" i="10"/>
  <c r="S642" i="10"/>
  <c r="S641" i="10"/>
  <c r="S639" i="10"/>
  <c r="S638" i="10"/>
  <c r="S636" i="10"/>
  <c r="S635" i="10"/>
  <c r="S634" i="10"/>
  <c r="S633" i="10"/>
  <c r="S632" i="10"/>
  <c r="S631" i="10"/>
  <c r="S630" i="10"/>
  <c r="S629" i="10"/>
  <c r="S628" i="10"/>
  <c r="S627" i="10"/>
  <c r="S626" i="10"/>
  <c r="S624" i="10"/>
  <c r="S623" i="10" s="1"/>
  <c r="S622" i="10"/>
  <c r="S621" i="10"/>
  <c r="S620" i="10"/>
  <c r="S619" i="10"/>
  <c r="S618" i="10"/>
  <c r="S617" i="10"/>
  <c r="S616" i="10"/>
  <c r="S615" i="10"/>
  <c r="S614" i="10"/>
  <c r="S613" i="10"/>
  <c r="S612" i="10"/>
  <c r="S611" i="10"/>
  <c r="S610" i="10"/>
  <c r="S609" i="10"/>
  <c r="S608" i="10"/>
  <c r="S607" i="10"/>
  <c r="S606" i="10"/>
  <c r="S605" i="10"/>
  <c r="S604" i="10"/>
  <c r="S603" i="10"/>
  <c r="S602" i="10"/>
  <c r="S600" i="10"/>
  <c r="S599" i="10"/>
  <c r="S598" i="10"/>
  <c r="S597" i="10"/>
  <c r="S596" i="10"/>
  <c r="S595" i="10"/>
  <c r="S594" i="10"/>
  <c r="S593" i="10"/>
  <c r="S592" i="10"/>
  <c r="S590" i="10"/>
  <c r="S589" i="10"/>
  <c r="S588" i="10"/>
  <c r="S587" i="10"/>
  <c r="S586" i="10"/>
  <c r="S584" i="10"/>
  <c r="S583" i="10"/>
  <c r="S582" i="10"/>
  <c r="S581" i="10"/>
  <c r="S580" i="10"/>
  <c r="S579" i="10"/>
  <c r="S578" i="10"/>
  <c r="S577" i="10"/>
  <c r="S576" i="10"/>
  <c r="S575" i="10"/>
  <c r="S574" i="10"/>
  <c r="S573" i="10"/>
  <c r="S572" i="10"/>
  <c r="S570" i="10"/>
  <c r="S569" i="10"/>
  <c r="S568" i="10"/>
  <c r="S567" i="10"/>
  <c r="S565" i="10"/>
  <c r="S564" i="10"/>
  <c r="S563" i="10"/>
  <c r="S562" i="10"/>
  <c r="S560" i="10"/>
  <c r="S559" i="10"/>
  <c r="S557" i="10"/>
  <c r="S556" i="10"/>
  <c r="S555" i="10"/>
  <c r="S554" i="10"/>
  <c r="S553" i="10"/>
  <c r="S552" i="10"/>
  <c r="S551" i="10"/>
  <c r="S550" i="10"/>
  <c r="S549" i="10"/>
  <c r="S547" i="10"/>
  <c r="S546" i="10"/>
  <c r="S545" i="10"/>
  <c r="S544" i="10"/>
  <c r="S543" i="10"/>
  <c r="S542" i="10"/>
  <c r="S541" i="10"/>
  <c r="S540" i="10"/>
  <c r="S539" i="10"/>
  <c r="S538" i="10"/>
  <c r="S537" i="10"/>
  <c r="S536" i="10"/>
  <c r="S535" i="10"/>
  <c r="S534" i="10"/>
  <c r="S533" i="10"/>
  <c r="S532" i="10"/>
  <c r="S531" i="10"/>
  <c r="S529" i="10"/>
  <c r="S528" i="10"/>
  <c r="S527" i="10"/>
  <c r="S526" i="10"/>
  <c r="S525" i="10"/>
  <c r="S523" i="10"/>
  <c r="S522" i="10" s="1"/>
  <c r="S521" i="10"/>
  <c r="S520" i="10"/>
  <c r="S519" i="10"/>
  <c r="S518" i="10"/>
  <c r="S517" i="10"/>
  <c r="S516" i="10"/>
  <c r="S514" i="10"/>
  <c r="S513" i="10"/>
  <c r="S512" i="10"/>
  <c r="S511" i="10"/>
  <c r="S510" i="10"/>
  <c r="S509" i="10"/>
  <c r="S508" i="10"/>
  <c r="S507" i="10"/>
  <c r="S506" i="10"/>
  <c r="S505" i="10"/>
  <c r="S504" i="10"/>
  <c r="S503" i="10"/>
  <c r="S502" i="10"/>
  <c r="S501" i="10"/>
  <c r="S500" i="10"/>
  <c r="S499" i="10"/>
  <c r="S498" i="10"/>
  <c r="S497" i="10"/>
  <c r="S496" i="10"/>
  <c r="S495" i="10"/>
  <c r="S494" i="10"/>
  <c r="S493" i="10"/>
  <c r="S491" i="10"/>
  <c r="S490" i="10"/>
  <c r="S489" i="10"/>
  <c r="S487" i="10"/>
  <c r="S486" i="10" s="1"/>
  <c r="S485" i="10"/>
  <c r="S484" i="10"/>
  <c r="S482" i="10"/>
  <c r="S481" i="10"/>
  <c r="S480" i="10"/>
  <c r="S479" i="10"/>
  <c r="S477" i="10"/>
  <c r="S476" i="10"/>
  <c r="S475" i="10"/>
  <c r="S474" i="10"/>
  <c r="S472" i="10"/>
  <c r="S471" i="10"/>
  <c r="S470" i="10"/>
  <c r="S469" i="10"/>
  <c r="S467" i="10"/>
  <c r="S466" i="10"/>
  <c r="S465" i="10"/>
  <c r="S464" i="10"/>
  <c r="S463" i="10"/>
  <c r="S462" i="10"/>
  <c r="S461" i="10"/>
  <c r="S460" i="10"/>
  <c r="S459" i="10"/>
  <c r="S458" i="10"/>
  <c r="S456" i="10"/>
  <c r="S455" i="10"/>
  <c r="S454" i="10"/>
  <c r="S453" i="10"/>
  <c r="S452" i="10"/>
  <c r="S450" i="10"/>
  <c r="S449" i="10"/>
  <c r="S448" i="10"/>
  <c r="S447" i="10"/>
  <c r="S446" i="10"/>
  <c r="S445" i="10"/>
  <c r="S444" i="10"/>
  <c r="S443" i="10"/>
  <c r="S442" i="10"/>
  <c r="S441" i="10"/>
  <c r="S440" i="10"/>
  <c r="S439" i="10"/>
  <c r="S438" i="10"/>
  <c r="S437" i="10"/>
  <c r="S436" i="10"/>
  <c r="S435" i="10"/>
  <c r="S434" i="10"/>
  <c r="S433" i="10"/>
  <c r="S431" i="10"/>
  <c r="S430" i="10"/>
  <c r="S429" i="10"/>
  <c r="S428" i="10"/>
  <c r="S427" i="10"/>
  <c r="S426" i="10"/>
  <c r="S424" i="10"/>
  <c r="S423" i="10"/>
  <c r="S422" i="10"/>
  <c r="S421" i="10"/>
  <c r="S420" i="10"/>
  <c r="S419" i="10"/>
  <c r="S418" i="10"/>
  <c r="S417" i="10"/>
  <c r="S416" i="10"/>
  <c r="S415" i="10"/>
  <c r="S414" i="10"/>
  <c r="S413" i="10"/>
  <c r="S412" i="10"/>
  <c r="S410" i="10"/>
  <c r="S409" i="10"/>
  <c r="S408" i="10"/>
  <c r="S407" i="10"/>
  <c r="S406" i="10"/>
  <c r="S403" i="10"/>
  <c r="S402" i="10"/>
  <c r="S401" i="10"/>
  <c r="S400" i="10"/>
  <c r="S399" i="10"/>
  <c r="S398" i="10"/>
  <c r="S397" i="10"/>
  <c r="S395" i="10"/>
  <c r="S394" i="10"/>
  <c r="S393" i="10"/>
  <c r="S392" i="10"/>
  <c r="S391" i="10"/>
  <c r="S390" i="10"/>
  <c r="S389" i="10"/>
  <c r="S388" i="10"/>
  <c r="S387" i="10"/>
  <c r="S386" i="10"/>
  <c r="S385" i="10"/>
  <c r="S384" i="10"/>
  <c r="S383" i="10"/>
  <c r="S382" i="10"/>
  <c r="S381" i="10"/>
  <c r="S380" i="10"/>
  <c r="S379" i="10"/>
  <c r="S378" i="10"/>
  <c r="S377" i="10"/>
  <c r="S376" i="10"/>
  <c r="S375" i="10"/>
  <c r="S374" i="10"/>
  <c r="S373" i="10"/>
  <c r="S372" i="10"/>
  <c r="S371" i="10"/>
  <c r="S370" i="10"/>
  <c r="S369" i="10"/>
  <c r="S368" i="10"/>
  <c r="S367" i="10"/>
  <c r="S366" i="10"/>
  <c r="S365" i="10"/>
  <c r="S364" i="10"/>
  <c r="S363" i="10"/>
  <c r="S362" i="10"/>
  <c r="S361" i="10"/>
  <c r="S360" i="10"/>
  <c r="S358" i="10"/>
  <c r="S357" i="10"/>
  <c r="S356" i="10"/>
  <c r="S355" i="10"/>
  <c r="S354" i="10"/>
  <c r="S353" i="10"/>
  <c r="S352" i="10"/>
  <c r="S351" i="10"/>
  <c r="S350" i="10"/>
  <c r="S349" i="10"/>
  <c r="S348" i="10"/>
  <c r="S347" i="10"/>
  <c r="S346" i="10"/>
  <c r="S345" i="10"/>
  <c r="S344" i="10"/>
  <c r="S343" i="10"/>
  <c r="S341" i="10"/>
  <c r="S340" i="10"/>
  <c r="S339" i="10"/>
  <c r="S338" i="10"/>
  <c r="S337" i="10"/>
  <c r="S336" i="10"/>
  <c r="S335" i="10"/>
  <c r="S333" i="10"/>
  <c r="S332" i="10"/>
  <c r="S331" i="10"/>
  <c r="S330" i="10"/>
  <c r="S328" i="10"/>
  <c r="S327" i="10"/>
  <c r="S325" i="10"/>
  <c r="S324" i="10"/>
  <c r="S323" i="10"/>
  <c r="S322" i="10"/>
  <c r="S321" i="10"/>
  <c r="S320" i="10"/>
  <c r="S319" i="10"/>
  <c r="S318" i="10"/>
  <c r="S317" i="10"/>
  <c r="S315" i="10"/>
  <c r="S314" i="10"/>
  <c r="S313" i="10"/>
  <c r="S312" i="10"/>
  <c r="S311" i="10"/>
  <c r="S309" i="10"/>
  <c r="S308" i="10"/>
  <c r="S307" i="10"/>
  <c r="S306" i="10"/>
  <c r="S305" i="10"/>
  <c r="S304" i="10"/>
  <c r="S303" i="10"/>
  <c r="S302" i="10"/>
  <c r="S301" i="10"/>
  <c r="S300" i="10"/>
  <c r="S299" i="10"/>
  <c r="S298" i="10"/>
  <c r="S297" i="10"/>
  <c r="S296" i="10"/>
  <c r="S295" i="10"/>
  <c r="S294" i="10"/>
  <c r="S293" i="10"/>
  <c r="S292" i="10"/>
  <c r="S291" i="10"/>
  <c r="S290" i="10"/>
  <c r="S289" i="10"/>
  <c r="S288" i="10"/>
  <c r="S287" i="10"/>
  <c r="S286" i="10"/>
  <c r="S285" i="10"/>
  <c r="S284" i="10"/>
  <c r="S283" i="10"/>
  <c r="S282" i="10"/>
  <c r="S281" i="10"/>
  <c r="S280" i="10"/>
  <c r="S279" i="10"/>
  <c r="S278" i="10"/>
  <c r="S277" i="10"/>
  <c r="S276" i="10"/>
  <c r="S275" i="10"/>
  <c r="S274" i="10"/>
  <c r="S273" i="10"/>
  <c r="S272" i="10"/>
  <c r="S270" i="10"/>
  <c r="S269" i="10"/>
  <c r="S268" i="10"/>
  <c r="S267" i="10"/>
  <c r="S266" i="10"/>
  <c r="S265" i="10"/>
  <c r="S264" i="10"/>
  <c r="S263" i="10"/>
  <c r="S261" i="10"/>
  <c r="S260" i="10"/>
  <c r="S259" i="10"/>
  <c r="S258" i="10"/>
  <c r="S257" i="10"/>
  <c r="S256" i="10"/>
  <c r="S255" i="10"/>
  <c r="S253" i="10"/>
  <c r="S252" i="10"/>
  <c r="S251" i="10"/>
  <c r="S250" i="10"/>
  <c r="S249" i="10"/>
  <c r="S248" i="10"/>
  <c r="S247" i="10"/>
  <c r="S246" i="10"/>
  <c r="S245" i="10"/>
  <c r="S244" i="10"/>
  <c r="S242" i="10"/>
  <c r="S241" i="10"/>
  <c r="S240" i="10"/>
  <c r="S239" i="10"/>
  <c r="S238" i="10"/>
  <c r="S237" i="10"/>
  <c r="S235" i="10"/>
  <c r="S234" i="10"/>
  <c r="S233" i="10"/>
  <c r="S231" i="10"/>
  <c r="S230" i="10"/>
  <c r="S229" i="10"/>
  <c r="S228" i="10"/>
  <c r="S227" i="10"/>
  <c r="S226" i="10"/>
  <c r="S225" i="10"/>
  <c r="S224" i="10"/>
  <c r="S223" i="10"/>
  <c r="S222" i="10"/>
  <c r="S221" i="10"/>
  <c r="S219" i="10"/>
  <c r="S218" i="10"/>
  <c r="S217" i="10"/>
  <c r="S215" i="10"/>
  <c r="S214" i="10"/>
  <c r="S213" i="10"/>
  <c r="S211" i="10"/>
  <c r="S210" i="10" s="1"/>
  <c r="S209" i="10"/>
  <c r="S208" i="10"/>
  <c r="S207" i="10"/>
  <c r="S205" i="10"/>
  <c r="S204" i="10"/>
  <c r="S203" i="10"/>
  <c r="S202" i="10"/>
  <c r="S201" i="10"/>
  <c r="S200" i="10"/>
  <c r="S199" i="10"/>
  <c r="S198" i="10"/>
  <c r="S197" i="10"/>
  <c r="S196" i="10"/>
  <c r="S195" i="10"/>
  <c r="S194" i="10"/>
  <c r="S193" i="10"/>
  <c r="S192" i="10"/>
  <c r="S190" i="10"/>
  <c r="S189" i="10"/>
  <c r="S188" i="10"/>
  <c r="S187" i="10"/>
  <c r="S185" i="10"/>
  <c r="S184" i="10" s="1"/>
  <c r="S183" i="10"/>
  <c r="S182" i="10"/>
  <c r="S181" i="10"/>
  <c r="S180" i="10"/>
  <c r="S179" i="10"/>
  <c r="S178" i="10"/>
  <c r="S177" i="10"/>
  <c r="S176" i="10"/>
  <c r="S175" i="10"/>
  <c r="S174" i="10"/>
  <c r="S173" i="10"/>
  <c r="S172" i="10"/>
  <c r="S171" i="10"/>
  <c r="S170" i="10"/>
  <c r="S169" i="10"/>
  <c r="S168" i="10"/>
  <c r="S167" i="10"/>
  <c r="S166" i="10"/>
  <c r="S164" i="10"/>
  <c r="S163" i="10"/>
  <c r="S162" i="10"/>
  <c r="S161" i="10"/>
  <c r="S160" i="10"/>
  <c r="S159" i="10"/>
  <c r="S158" i="10"/>
  <c r="S157" i="10"/>
  <c r="S156" i="10"/>
  <c r="S155" i="10"/>
  <c r="S154" i="10"/>
  <c r="S153" i="10"/>
  <c r="S152" i="10"/>
  <c r="S151" i="10"/>
  <c r="S150" i="10"/>
  <c r="S149" i="10"/>
  <c r="S148" i="10"/>
  <c r="S146" i="10"/>
  <c r="S145" i="10"/>
  <c r="S144" i="10"/>
  <c r="S143" i="10"/>
  <c r="S142" i="10"/>
  <c r="S141" i="10"/>
  <c r="S140" i="10"/>
  <c r="S139" i="10"/>
  <c r="S138" i="10"/>
  <c r="S137" i="10"/>
  <c r="S136" i="10"/>
  <c r="S135" i="10"/>
  <c r="S134" i="10"/>
  <c r="S133" i="10"/>
  <c r="S132" i="10"/>
  <c r="S131" i="10"/>
  <c r="S130" i="10"/>
  <c r="S128" i="10"/>
  <c r="S127" i="10" s="1"/>
  <c r="S126" i="10"/>
  <c r="S125" i="10"/>
  <c r="S124" i="10"/>
  <c r="S122" i="10"/>
  <c r="S121" i="10"/>
  <c r="S120" i="10"/>
  <c r="S119" i="10"/>
  <c r="S117" i="10"/>
  <c r="S116" i="10"/>
  <c r="S115" i="10"/>
  <c r="S114" i="10"/>
  <c r="S113" i="10"/>
  <c r="S111" i="10"/>
  <c r="S110" i="10"/>
  <c r="S109" i="10"/>
  <c r="S108" i="10"/>
  <c r="S107" i="10"/>
  <c r="S106" i="10"/>
  <c r="S104" i="10"/>
  <c r="S103" i="10"/>
  <c r="S102" i="10"/>
  <c r="S101" i="10"/>
  <c r="S100" i="10"/>
  <c r="S98" i="10"/>
  <c r="S97" i="10"/>
  <c r="S96" i="10"/>
  <c r="S95" i="10"/>
  <c r="S94" i="10"/>
  <c r="S93" i="10"/>
  <c r="S92" i="10"/>
  <c r="S91" i="10"/>
  <c r="S90" i="10"/>
  <c r="S89" i="10"/>
  <c r="S88" i="10"/>
  <c r="S87" i="10"/>
  <c r="S86" i="10"/>
  <c r="S85" i="10"/>
  <c r="S84" i="10"/>
  <c r="S82" i="10"/>
  <c r="S81" i="10"/>
  <c r="S80" i="10"/>
  <c r="S79" i="10"/>
  <c r="S78" i="10"/>
  <c r="S77" i="10"/>
  <c r="S76" i="10"/>
  <c r="S75" i="10"/>
  <c r="S73" i="10"/>
  <c r="S72" i="10"/>
  <c r="S70" i="10"/>
  <c r="S69" i="10"/>
  <c r="S68" i="10"/>
  <c r="S67" i="10"/>
  <c r="S66" i="10"/>
  <c r="S65" i="10"/>
  <c r="S64" i="10"/>
  <c r="S63" i="10"/>
  <c r="S62" i="10"/>
  <c r="S61" i="10"/>
  <c r="S60" i="10"/>
  <c r="S59" i="10"/>
  <c r="S58" i="10"/>
  <c r="S57" i="10"/>
  <c r="S56" i="10"/>
  <c r="S54" i="10"/>
  <c r="S53" i="10"/>
  <c r="S51" i="10"/>
  <c r="S50" i="10"/>
  <c r="S49" i="10"/>
  <c r="S47" i="10"/>
  <c r="S46" i="10"/>
  <c r="S45" i="10"/>
  <c r="S44" i="10"/>
  <c r="S43" i="10"/>
  <c r="S42" i="10"/>
  <c r="S40" i="10"/>
  <c r="S39" i="10"/>
  <c r="S38" i="10"/>
  <c r="S37" i="10"/>
  <c r="S36" i="10"/>
  <c r="S35" i="10"/>
  <c r="S33" i="10"/>
  <c r="S32" i="10"/>
  <c r="S31" i="10"/>
  <c r="S30" i="10"/>
  <c r="S29" i="10"/>
  <c r="S28" i="10"/>
  <c r="S26" i="10"/>
  <c r="S25" i="10"/>
  <c r="S23" i="10"/>
  <c r="S22" i="10"/>
  <c r="S21" i="10"/>
  <c r="S20" i="10"/>
  <c r="S18" i="10"/>
  <c r="S17" i="10"/>
  <c r="S55" i="10" l="1"/>
  <c r="S99" i="10"/>
  <c r="S118" i="10"/>
  <c r="S123" i="10"/>
  <c r="S129" i="10"/>
  <c r="S232" i="10"/>
  <c r="S310" i="10"/>
  <c r="S329" i="10"/>
  <c r="S334" i="10"/>
  <c r="S425" i="10"/>
  <c r="S451" i="10"/>
  <c r="S548" i="10"/>
  <c r="S585" i="10"/>
  <c r="S625" i="10"/>
  <c r="S778" i="10"/>
  <c r="S786" i="10"/>
  <c r="S791" i="10"/>
  <c r="S796" i="10"/>
  <c r="S854" i="10"/>
  <c r="S865" i="10"/>
  <c r="S938" i="10"/>
  <c r="S968" i="10"/>
  <c r="S980" i="10"/>
  <c r="S16" i="10"/>
  <c r="S558" i="10"/>
  <c r="S749" i="10"/>
  <c r="S52" i="10"/>
  <c r="S326" i="10"/>
  <c r="S862" i="10"/>
  <c r="S935" i="10"/>
  <c r="S983" i="10"/>
  <c r="F15" i="10"/>
  <c r="S805" i="10"/>
  <c r="S810" i="10"/>
  <c r="S876" i="10"/>
  <c r="S928" i="10"/>
  <c r="S945" i="10"/>
  <c r="S988" i="10"/>
  <c r="S147" i="10"/>
  <c r="S191" i="10"/>
  <c r="S316" i="10"/>
  <c r="S457" i="10"/>
  <c r="S640" i="10"/>
  <c r="S707" i="10"/>
  <c r="S698" i="10" s="1"/>
  <c r="W698" i="10"/>
  <c r="W404" i="10" s="1"/>
  <c r="W14" i="10" s="1"/>
  <c r="S755" i="10"/>
  <c r="S165" i="10"/>
  <c r="S216" i="10"/>
  <c r="S262" i="10"/>
  <c r="S271" i="10"/>
  <c r="S405" i="10"/>
  <c r="S432" i="10"/>
  <c r="S488" i="10"/>
  <c r="S524" i="10"/>
  <c r="S601" i="10"/>
  <c r="S650" i="10"/>
  <c r="S655" i="10"/>
  <c r="S741" i="10"/>
  <c r="S824" i="10"/>
  <c r="S837" i="10"/>
  <c r="S842" i="10"/>
  <c r="S899" i="10"/>
  <c r="S955" i="10"/>
  <c r="F785" i="10"/>
  <c r="S27" i="10"/>
  <c r="S41" i="10"/>
  <c r="S74" i="10"/>
  <c r="S83" i="10"/>
  <c r="S105" i="10"/>
  <c r="S186" i="10"/>
  <c r="S220" i="10"/>
  <c r="S243" i="10"/>
  <c r="S492" i="10"/>
  <c r="S591" i="10"/>
  <c r="S770" i="10"/>
  <c r="S19" i="10"/>
  <c r="S24" i="10"/>
  <c r="S34" i="10"/>
  <c r="S48" i="10"/>
  <c r="S71" i="10"/>
  <c r="S112" i="10"/>
  <c r="S206" i="10"/>
  <c r="S212" i="10"/>
  <c r="S236" i="10"/>
  <c r="S254" i="10"/>
  <c r="S342" i="10"/>
  <c r="S359" i="10"/>
  <c r="S396" i="10"/>
  <c r="S411" i="10"/>
  <c r="S468" i="10"/>
  <c r="S473" i="10"/>
  <c r="S478" i="10"/>
  <c r="S483" i="10"/>
  <c r="S515" i="10"/>
  <c r="S530" i="10"/>
  <c r="S561" i="10"/>
  <c r="S566" i="10"/>
  <c r="S571" i="10"/>
  <c r="S637" i="10"/>
  <c r="S665" i="10"/>
  <c r="S686" i="10"/>
  <c r="S695" i="10"/>
  <c r="S752" i="10"/>
  <c r="S873" i="10"/>
  <c r="S879" i="10"/>
  <c r="S913" i="10"/>
  <c r="S962" i="10"/>
  <c r="T404" i="10"/>
  <c r="T14" i="10" s="1"/>
  <c r="U404" i="10"/>
  <c r="U14" i="10" s="1"/>
  <c r="V404" i="10"/>
  <c r="V14" i="10" s="1"/>
  <c r="S714" i="10"/>
  <c r="S708" i="10" s="1"/>
  <c r="S15" i="10" l="1"/>
  <c r="S785" i="10"/>
  <c r="S404" i="10"/>
  <c r="S14" i="10" l="1"/>
  <c r="G990" i="17"/>
  <c r="F990" i="17"/>
  <c r="G988" i="17"/>
  <c r="F988" i="17"/>
  <c r="G987" i="17"/>
  <c r="F987" i="17"/>
  <c r="G985" i="17"/>
  <c r="F985" i="17"/>
  <c r="G984" i="17"/>
  <c r="F984" i="17"/>
  <c r="G982" i="17"/>
  <c r="G981" i="17" s="1"/>
  <c r="F982" i="17"/>
  <c r="F981" i="17" s="1"/>
  <c r="G980" i="17"/>
  <c r="F980" i="17"/>
  <c r="G978" i="17"/>
  <c r="G977" i="17" s="1"/>
  <c r="F978" i="17"/>
  <c r="F977" i="17" s="1"/>
  <c r="G976" i="17"/>
  <c r="F976" i="17"/>
  <c r="G975" i="17"/>
  <c r="F975" i="17"/>
  <c r="G974" i="17"/>
  <c r="F974" i="17"/>
  <c r="G973" i="17"/>
  <c r="F973" i="17"/>
  <c r="G972" i="17"/>
  <c r="F972" i="17"/>
  <c r="G970" i="17"/>
  <c r="F970" i="17"/>
  <c r="G969" i="17"/>
  <c r="F969" i="17"/>
  <c r="G968" i="17"/>
  <c r="F968" i="17"/>
  <c r="G967" i="17"/>
  <c r="F967" i="17"/>
  <c r="G966" i="17"/>
  <c r="F966" i="17"/>
  <c r="G964" i="17"/>
  <c r="F964" i="17"/>
  <c r="G962" i="17"/>
  <c r="F962" i="17"/>
  <c r="G961" i="17"/>
  <c r="F961" i="17"/>
  <c r="G960" i="17"/>
  <c r="F960" i="17"/>
  <c r="G959" i="17"/>
  <c r="F959" i="17"/>
  <c r="G957" i="17"/>
  <c r="F957" i="17"/>
  <c r="G956" i="17"/>
  <c r="F956" i="17"/>
  <c r="G955" i="17"/>
  <c r="F955" i="17"/>
  <c r="G954" i="17"/>
  <c r="F954" i="17"/>
  <c r="G953" i="17"/>
  <c r="F953" i="17"/>
  <c r="G952" i="17"/>
  <c r="F952" i="17"/>
  <c r="G951" i="17"/>
  <c r="F951" i="17"/>
  <c r="G950" i="17"/>
  <c r="F950" i="17"/>
  <c r="G949" i="17"/>
  <c r="F949" i="17"/>
  <c r="G947" i="17"/>
  <c r="F947" i="17"/>
  <c r="G945" i="17"/>
  <c r="F945" i="17"/>
  <c r="G944" i="17"/>
  <c r="F944" i="17"/>
  <c r="G943" i="17"/>
  <c r="F943" i="17"/>
  <c r="G942" i="17"/>
  <c r="F942" i="17"/>
  <c r="G940" i="17"/>
  <c r="F940" i="17"/>
  <c r="G939" i="17"/>
  <c r="F939" i="17"/>
  <c r="G937" i="17"/>
  <c r="G936" i="17" s="1"/>
  <c r="F937" i="17"/>
  <c r="F936" i="17" s="1"/>
  <c r="G935" i="17"/>
  <c r="F935" i="17"/>
  <c r="G934" i="17"/>
  <c r="F934" i="17"/>
  <c r="G933" i="17"/>
  <c r="F933" i="17"/>
  <c r="G932" i="17"/>
  <c r="F932" i="17"/>
  <c r="G930" i="17"/>
  <c r="F930" i="17"/>
  <c r="G929" i="17"/>
  <c r="F929" i="17"/>
  <c r="G928" i="17"/>
  <c r="F928" i="17"/>
  <c r="G927" i="17"/>
  <c r="F927" i="17"/>
  <c r="G926" i="17"/>
  <c r="F926" i="17"/>
  <c r="G925" i="17"/>
  <c r="F925" i="17"/>
  <c r="G924" i="17"/>
  <c r="F924" i="17"/>
  <c r="G923" i="17"/>
  <c r="F923" i="17"/>
  <c r="G922" i="17"/>
  <c r="F922" i="17"/>
  <c r="G921" i="17"/>
  <c r="F921" i="17"/>
  <c r="G920" i="17"/>
  <c r="F920" i="17"/>
  <c r="G919" i="17"/>
  <c r="F919" i="17"/>
  <c r="G918" i="17"/>
  <c r="F918" i="17"/>
  <c r="G917" i="17"/>
  <c r="F917" i="17"/>
  <c r="G915" i="17"/>
  <c r="F915" i="17"/>
  <c r="G914" i="17"/>
  <c r="F914" i="17"/>
  <c r="G913" i="17"/>
  <c r="F913" i="17"/>
  <c r="G912" i="17"/>
  <c r="F912" i="17"/>
  <c r="G911" i="17"/>
  <c r="F911" i="17"/>
  <c r="G910" i="17"/>
  <c r="F910" i="17"/>
  <c r="G909" i="17"/>
  <c r="F909" i="17"/>
  <c r="G908" i="17"/>
  <c r="F908" i="17"/>
  <c r="G907" i="17"/>
  <c r="F907" i="17"/>
  <c r="G906" i="17"/>
  <c r="F906" i="17"/>
  <c r="G905" i="17"/>
  <c r="F905" i="17"/>
  <c r="G904" i="17"/>
  <c r="F904" i="17"/>
  <c r="G903" i="17"/>
  <c r="F903" i="17"/>
  <c r="G901" i="17"/>
  <c r="F901" i="17"/>
  <c r="G900" i="17"/>
  <c r="F900" i="17"/>
  <c r="G899" i="17"/>
  <c r="F899" i="17"/>
  <c r="G898" i="17"/>
  <c r="F898" i="17"/>
  <c r="G897" i="17"/>
  <c r="F897" i="17"/>
  <c r="G896" i="17"/>
  <c r="F896" i="17"/>
  <c r="G895" i="17"/>
  <c r="F895" i="17"/>
  <c r="G894" i="17"/>
  <c r="F894" i="17"/>
  <c r="G893" i="17"/>
  <c r="F893" i="17"/>
  <c r="G892" i="17"/>
  <c r="F892" i="17"/>
  <c r="G891" i="17"/>
  <c r="F891" i="17"/>
  <c r="G890" i="17"/>
  <c r="F890" i="17"/>
  <c r="G889" i="17"/>
  <c r="F889" i="17"/>
  <c r="G888" i="17"/>
  <c r="F888" i="17"/>
  <c r="G887" i="17"/>
  <c r="F887" i="17"/>
  <c r="G886" i="17"/>
  <c r="F886" i="17"/>
  <c r="G885" i="17"/>
  <c r="F885" i="17"/>
  <c r="G884" i="17"/>
  <c r="F884" i="17"/>
  <c r="G883" i="17"/>
  <c r="F883" i="17"/>
  <c r="G881" i="17"/>
  <c r="F881" i="17"/>
  <c r="G880" i="17"/>
  <c r="F880" i="17"/>
  <c r="G878" i="17"/>
  <c r="F878" i="17"/>
  <c r="G877" i="17"/>
  <c r="F877" i="17"/>
  <c r="G875" i="17"/>
  <c r="F875" i="17"/>
  <c r="G874" i="17"/>
  <c r="F874" i="17"/>
  <c r="G873" i="17"/>
  <c r="F873" i="17"/>
  <c r="G872" i="17"/>
  <c r="F872" i="17"/>
  <c r="G871" i="17"/>
  <c r="F871" i="17"/>
  <c r="G870" i="17"/>
  <c r="F870" i="17"/>
  <c r="G869" i="17"/>
  <c r="F869" i="17"/>
  <c r="G867" i="17"/>
  <c r="F867" i="17"/>
  <c r="G866" i="17"/>
  <c r="F866" i="17"/>
  <c r="G864" i="17"/>
  <c r="G863" i="17" s="1"/>
  <c r="F864" i="17"/>
  <c r="F863" i="17" s="1"/>
  <c r="G862" i="17"/>
  <c r="F862" i="17"/>
  <c r="G861" i="17"/>
  <c r="F861" i="17"/>
  <c r="G860" i="17"/>
  <c r="F860" i="17"/>
  <c r="G859" i="17"/>
  <c r="F859" i="17"/>
  <c r="G858" i="17"/>
  <c r="F858" i="17"/>
  <c r="G856" i="17"/>
  <c r="G855" i="17" s="1"/>
  <c r="F856" i="17"/>
  <c r="F855" i="17" s="1"/>
  <c r="G854" i="17"/>
  <c r="F854" i="17"/>
  <c r="G853" i="17"/>
  <c r="F853" i="17"/>
  <c r="G852" i="17"/>
  <c r="F852" i="17"/>
  <c r="G851" i="17"/>
  <c r="F851" i="17"/>
  <c r="G850" i="17"/>
  <c r="F850" i="17"/>
  <c r="G849" i="17"/>
  <c r="F849" i="17"/>
  <c r="G848" i="17"/>
  <c r="F848" i="17"/>
  <c r="G847" i="17"/>
  <c r="F847" i="17"/>
  <c r="G846" i="17"/>
  <c r="F846" i="17"/>
  <c r="G844" i="17"/>
  <c r="F844" i="17"/>
  <c r="G843" i="17"/>
  <c r="F843" i="17"/>
  <c r="G842" i="17"/>
  <c r="F842" i="17"/>
  <c r="G841" i="17"/>
  <c r="F841" i="17"/>
  <c r="G839" i="17"/>
  <c r="G838" i="17" s="1"/>
  <c r="F839" i="17"/>
  <c r="F838" i="17" s="1"/>
  <c r="G837" i="17"/>
  <c r="F837" i="17"/>
  <c r="G835" i="17"/>
  <c r="G834" i="17" s="1"/>
  <c r="F835" i="17"/>
  <c r="F834" i="17" s="1"/>
  <c r="G833" i="17"/>
  <c r="F833" i="17"/>
  <c r="G831" i="17"/>
  <c r="F831" i="17"/>
  <c r="G830" i="17"/>
  <c r="F830" i="17"/>
  <c r="G829" i="17"/>
  <c r="F829" i="17"/>
  <c r="G828" i="17"/>
  <c r="F828" i="17"/>
  <c r="G826" i="17"/>
  <c r="F826" i="17"/>
  <c r="G825" i="17"/>
  <c r="F825" i="17"/>
  <c r="G824" i="17"/>
  <c r="F824" i="17"/>
  <c r="G823" i="17"/>
  <c r="F823" i="17"/>
  <c r="G822" i="17"/>
  <c r="F822" i="17"/>
  <c r="G821" i="17"/>
  <c r="F821" i="17"/>
  <c r="G820" i="17"/>
  <c r="F820" i="17"/>
  <c r="G819" i="17"/>
  <c r="F819" i="17"/>
  <c r="G818" i="17"/>
  <c r="F818" i="17"/>
  <c r="G817" i="17"/>
  <c r="F817" i="17"/>
  <c r="G816" i="17"/>
  <c r="F816" i="17"/>
  <c r="G815" i="17"/>
  <c r="F815" i="17"/>
  <c r="G814" i="17"/>
  <c r="F814" i="17"/>
  <c r="F813" i="17" s="1"/>
  <c r="G812" i="17"/>
  <c r="F812" i="17"/>
  <c r="G811" i="17"/>
  <c r="F811" i="17"/>
  <c r="G810" i="17"/>
  <c r="F810" i="17"/>
  <c r="G809" i="17"/>
  <c r="F809" i="17"/>
  <c r="F808" i="17" s="1"/>
  <c r="G807" i="17"/>
  <c r="F807" i="17"/>
  <c r="G805" i="17"/>
  <c r="G804" i="17" s="1"/>
  <c r="F805" i="17"/>
  <c r="F804" i="17" s="1"/>
  <c r="G803" i="17"/>
  <c r="F803" i="17"/>
  <c r="G801" i="17"/>
  <c r="F801" i="17"/>
  <c r="F799" i="17" s="1"/>
  <c r="G800" i="17"/>
  <c r="F800" i="17"/>
  <c r="G798" i="17"/>
  <c r="F798" i="17"/>
  <c r="G797" i="17"/>
  <c r="F797" i="17"/>
  <c r="G796" i="17"/>
  <c r="F796" i="17"/>
  <c r="F794" i="17" s="1"/>
  <c r="G795" i="17"/>
  <c r="F795" i="17"/>
  <c r="G793" i="17"/>
  <c r="F793" i="17"/>
  <c r="G792" i="17"/>
  <c r="F792" i="17"/>
  <c r="G791" i="17"/>
  <c r="F791" i="17"/>
  <c r="F789" i="17" s="1"/>
  <c r="G790" i="17"/>
  <c r="F790" i="17"/>
  <c r="G787" i="17"/>
  <c r="G786" i="17" s="1"/>
  <c r="F787" i="17"/>
  <c r="F786" i="17" s="1"/>
  <c r="G785" i="17"/>
  <c r="F785" i="17"/>
  <c r="G783" i="17"/>
  <c r="F783" i="17"/>
  <c r="F781" i="17" s="1"/>
  <c r="G782" i="17"/>
  <c r="F782" i="17"/>
  <c r="G780" i="17"/>
  <c r="F780" i="17"/>
  <c r="G779" i="17"/>
  <c r="F779" i="17"/>
  <c r="G778" i="17"/>
  <c r="F778" i="17"/>
  <c r="G777" i="17"/>
  <c r="F777" i="17"/>
  <c r="G776" i="17"/>
  <c r="F776" i="17"/>
  <c r="G775" i="17"/>
  <c r="F775" i="17"/>
  <c r="G774" i="17"/>
  <c r="F774" i="17"/>
  <c r="F773" i="17" s="1"/>
  <c r="G772" i="17"/>
  <c r="F772" i="17"/>
  <c r="G770" i="17"/>
  <c r="G769" i="17" s="1"/>
  <c r="F770" i="17"/>
  <c r="F769" i="17" s="1"/>
  <c r="G768" i="17"/>
  <c r="F768" i="17"/>
  <c r="G767" i="17"/>
  <c r="F767" i="17"/>
  <c r="G766" i="17"/>
  <c r="F766" i="17"/>
  <c r="G765" i="17"/>
  <c r="F765" i="17"/>
  <c r="G764" i="17"/>
  <c r="F764" i="17"/>
  <c r="G763" i="17"/>
  <c r="F763" i="17"/>
  <c r="G762" i="17"/>
  <c r="F762" i="17"/>
  <c r="G761" i="17"/>
  <c r="F761" i="17"/>
  <c r="G760" i="17"/>
  <c r="F760" i="17"/>
  <c r="G759" i="17"/>
  <c r="F759" i="17"/>
  <c r="F758" i="17" s="1"/>
  <c r="G757" i="17"/>
  <c r="F757" i="17"/>
  <c r="G756" i="17"/>
  <c r="F756" i="17"/>
  <c r="F755" i="17" s="1"/>
  <c r="G754" i="17"/>
  <c r="F754" i="17"/>
  <c r="G753" i="17"/>
  <c r="F753" i="17"/>
  <c r="F752" i="17" s="1"/>
  <c r="G751" i="17"/>
  <c r="F751" i="17"/>
  <c r="G750" i="17"/>
  <c r="F750" i="17"/>
  <c r="G749" i="17"/>
  <c r="F749" i="17"/>
  <c r="G748" i="17"/>
  <c r="F748" i="17"/>
  <c r="G747" i="17"/>
  <c r="F747" i="17"/>
  <c r="G746" i="17"/>
  <c r="F746" i="17"/>
  <c r="G745" i="17"/>
  <c r="F745" i="17"/>
  <c r="G743" i="17"/>
  <c r="F743" i="17"/>
  <c r="G742" i="17"/>
  <c r="F742" i="17"/>
  <c r="G741" i="17"/>
  <c r="F741" i="17"/>
  <c r="G740" i="17"/>
  <c r="F740" i="17"/>
  <c r="G739" i="17"/>
  <c r="F739" i="17"/>
  <c r="G738" i="17"/>
  <c r="F738" i="17"/>
  <c r="G737" i="17"/>
  <c r="F737" i="17"/>
  <c r="G736" i="17"/>
  <c r="F736" i="17"/>
  <c r="G735" i="17"/>
  <c r="F735" i="17"/>
  <c r="G734" i="17"/>
  <c r="F734" i="17"/>
  <c r="G733" i="17"/>
  <c r="F733" i="17"/>
  <c r="G732" i="17"/>
  <c r="F732" i="17"/>
  <c r="G731" i="17"/>
  <c r="F731" i="17"/>
  <c r="G730" i="17"/>
  <c r="F730" i="17"/>
  <c r="G729" i="17"/>
  <c r="F729" i="17"/>
  <c r="G728" i="17"/>
  <c r="F728" i="17"/>
  <c r="G727" i="17"/>
  <c r="F727" i="17"/>
  <c r="G726" i="17"/>
  <c r="F726" i="17"/>
  <c r="G725" i="17"/>
  <c r="F725" i="17"/>
  <c r="G724" i="17"/>
  <c r="F724" i="17"/>
  <c r="G723" i="17"/>
  <c r="F723" i="17"/>
  <c r="G722" i="17"/>
  <c r="F722" i="17"/>
  <c r="G721" i="17"/>
  <c r="F721" i="17"/>
  <c r="G720" i="17"/>
  <c r="F720" i="17"/>
  <c r="G719" i="17"/>
  <c r="F719" i="17"/>
  <c r="G718" i="17"/>
  <c r="F718" i="17"/>
  <c r="G717" i="17"/>
  <c r="F717" i="17"/>
  <c r="G716" i="17"/>
  <c r="F716" i="17"/>
  <c r="G715" i="17"/>
  <c r="F715" i="17"/>
  <c r="G714" i="17"/>
  <c r="F714" i="17"/>
  <c r="G713" i="17"/>
  <c r="F713" i="17"/>
  <c r="G712" i="17"/>
  <c r="F712" i="17"/>
  <c r="G710" i="17"/>
  <c r="F710" i="17"/>
  <c r="G709" i="17"/>
  <c r="F709" i="17"/>
  <c r="G708" i="17"/>
  <c r="F708" i="17"/>
  <c r="G707" i="17"/>
  <c r="F707" i="17"/>
  <c r="G706" i="17"/>
  <c r="F706" i="17"/>
  <c r="G705" i="17"/>
  <c r="F705" i="17"/>
  <c r="G704" i="17"/>
  <c r="F704" i="17"/>
  <c r="G703" i="17"/>
  <c r="F703" i="17"/>
  <c r="G702" i="17"/>
  <c r="F702" i="17"/>
  <c r="F701" i="17" s="1"/>
  <c r="G700" i="17"/>
  <c r="F700" i="17"/>
  <c r="G699" i="17"/>
  <c r="F699" i="17"/>
  <c r="F698" i="17" s="1"/>
  <c r="G697" i="17"/>
  <c r="F697" i="17"/>
  <c r="G696" i="17"/>
  <c r="F696" i="17"/>
  <c r="G695" i="17"/>
  <c r="F695" i="17"/>
  <c r="G694" i="17"/>
  <c r="F694" i="17"/>
  <c r="G693" i="17"/>
  <c r="F693" i="17"/>
  <c r="G692" i="17"/>
  <c r="F692" i="17"/>
  <c r="G691" i="17"/>
  <c r="F691" i="17"/>
  <c r="G690" i="17"/>
  <c r="F690" i="17"/>
  <c r="F689" i="17" s="1"/>
  <c r="G688" i="17"/>
  <c r="F688" i="17"/>
  <c r="G687" i="17"/>
  <c r="F687" i="17"/>
  <c r="G686" i="17"/>
  <c r="F686" i="17"/>
  <c r="G685" i="17"/>
  <c r="F685" i="17"/>
  <c r="G684" i="17"/>
  <c r="F684" i="17"/>
  <c r="G683" i="17"/>
  <c r="F683" i="17"/>
  <c r="G682" i="17"/>
  <c r="F682" i="17"/>
  <c r="G681" i="17"/>
  <c r="F681" i="17"/>
  <c r="G680" i="17"/>
  <c r="F680" i="17"/>
  <c r="G679" i="17"/>
  <c r="F679" i="17"/>
  <c r="G678" i="17"/>
  <c r="F678" i="17"/>
  <c r="G677" i="17"/>
  <c r="F677" i="17"/>
  <c r="G676" i="17"/>
  <c r="F676" i="17"/>
  <c r="G675" i="17"/>
  <c r="F675" i="17"/>
  <c r="G674" i="17"/>
  <c r="F674" i="17"/>
  <c r="G673" i="17"/>
  <c r="F673" i="17"/>
  <c r="G672" i="17"/>
  <c r="F672" i="17"/>
  <c r="G671" i="17"/>
  <c r="F671" i="17"/>
  <c r="G670" i="17"/>
  <c r="F670" i="17"/>
  <c r="G669" i="17"/>
  <c r="F669" i="17"/>
  <c r="F668" i="17" s="1"/>
  <c r="G667" i="17"/>
  <c r="F667" i="17"/>
  <c r="G666" i="17"/>
  <c r="F666" i="17"/>
  <c r="G665" i="17"/>
  <c r="F665" i="17"/>
  <c r="G664" i="17"/>
  <c r="F664" i="17"/>
  <c r="G663" i="17"/>
  <c r="F663" i="17"/>
  <c r="G662" i="17"/>
  <c r="F662" i="17"/>
  <c r="G661" i="17"/>
  <c r="F661" i="17"/>
  <c r="G660" i="17"/>
  <c r="F660" i="17"/>
  <c r="F658" i="17" s="1"/>
  <c r="G659" i="17"/>
  <c r="F659" i="17"/>
  <c r="G657" i="17"/>
  <c r="F657" i="17"/>
  <c r="G656" i="17"/>
  <c r="F656" i="17"/>
  <c r="G655" i="17"/>
  <c r="F655" i="17"/>
  <c r="F653" i="17" s="1"/>
  <c r="G654" i="17"/>
  <c r="F654" i="17"/>
  <c r="G652" i="17"/>
  <c r="F652" i="17"/>
  <c r="G651" i="17"/>
  <c r="F651" i="17"/>
  <c r="G650" i="17"/>
  <c r="F650" i="17"/>
  <c r="G649" i="17"/>
  <c r="F649" i="17"/>
  <c r="G648" i="17"/>
  <c r="F648" i="17"/>
  <c r="G647" i="17"/>
  <c r="F647" i="17"/>
  <c r="G646" i="17"/>
  <c r="F646" i="17"/>
  <c r="G645" i="17"/>
  <c r="F645" i="17"/>
  <c r="G644" i="17"/>
  <c r="F644" i="17"/>
  <c r="F643" i="17" s="1"/>
  <c r="G642" i="17"/>
  <c r="F642" i="17"/>
  <c r="G641" i="17"/>
  <c r="F641" i="17"/>
  <c r="F640" i="17" s="1"/>
  <c r="G639" i="17"/>
  <c r="F639" i="17"/>
  <c r="G638" i="17"/>
  <c r="F638" i="17"/>
  <c r="G637" i="17"/>
  <c r="F637" i="17"/>
  <c r="G636" i="17"/>
  <c r="F636" i="17"/>
  <c r="G635" i="17"/>
  <c r="F635" i="17"/>
  <c r="G634" i="17"/>
  <c r="F634" i="17"/>
  <c r="G633" i="17"/>
  <c r="F633" i="17"/>
  <c r="G632" i="17"/>
  <c r="F632" i="17"/>
  <c r="G631" i="17"/>
  <c r="F631" i="17"/>
  <c r="G630" i="17"/>
  <c r="F630" i="17"/>
  <c r="F628" i="17" s="1"/>
  <c r="G629" i="17"/>
  <c r="F629" i="17"/>
  <c r="G627" i="17"/>
  <c r="G626" i="17" s="1"/>
  <c r="F627" i="17"/>
  <c r="F626" i="17" s="1"/>
  <c r="G625" i="17"/>
  <c r="F625" i="17"/>
  <c r="G624" i="17"/>
  <c r="F624" i="17"/>
  <c r="G623" i="17"/>
  <c r="F623" i="17"/>
  <c r="G622" i="17"/>
  <c r="F622" i="17"/>
  <c r="G621" i="17"/>
  <c r="F621" i="17"/>
  <c r="G620" i="17"/>
  <c r="F620" i="17"/>
  <c r="G619" i="17"/>
  <c r="F619" i="17"/>
  <c r="G618" i="17"/>
  <c r="F618" i="17"/>
  <c r="G617" i="17"/>
  <c r="F617" i="17"/>
  <c r="G616" i="17"/>
  <c r="F616" i="17"/>
  <c r="G615" i="17"/>
  <c r="F615" i="17"/>
  <c r="G614" i="17"/>
  <c r="F614" i="17"/>
  <c r="G613" i="17"/>
  <c r="F613" i="17"/>
  <c r="G612" i="17"/>
  <c r="F612" i="17"/>
  <c r="G611" i="17"/>
  <c r="F611" i="17"/>
  <c r="G610" i="17"/>
  <c r="F610" i="17"/>
  <c r="G609" i="17"/>
  <c r="F609" i="17"/>
  <c r="G608" i="17"/>
  <c r="F608" i="17"/>
  <c r="G607" i="17"/>
  <c r="F607" i="17"/>
  <c r="G606" i="17"/>
  <c r="F606" i="17"/>
  <c r="G605" i="17"/>
  <c r="F605" i="17"/>
  <c r="G603" i="17"/>
  <c r="F603" i="17"/>
  <c r="G602" i="17"/>
  <c r="F602" i="17"/>
  <c r="G601" i="17"/>
  <c r="F601" i="17"/>
  <c r="G600" i="17"/>
  <c r="F600" i="17"/>
  <c r="G599" i="17"/>
  <c r="F599" i="17"/>
  <c r="G598" i="17"/>
  <c r="F598" i="17"/>
  <c r="G597" i="17"/>
  <c r="F597" i="17"/>
  <c r="G596" i="17"/>
  <c r="F596" i="17"/>
  <c r="G595" i="17"/>
  <c r="F595" i="17"/>
  <c r="F594" i="17" s="1"/>
  <c r="G593" i="17"/>
  <c r="F593" i="17"/>
  <c r="G592" i="17"/>
  <c r="F592" i="17"/>
  <c r="G591" i="17"/>
  <c r="F591" i="17"/>
  <c r="G590" i="17"/>
  <c r="F590" i="17"/>
  <c r="F588" i="17" s="1"/>
  <c r="G589" i="17"/>
  <c r="F589" i="17"/>
  <c r="G587" i="17"/>
  <c r="F587" i="17"/>
  <c r="G586" i="17"/>
  <c r="F586" i="17"/>
  <c r="G585" i="17"/>
  <c r="F585" i="17"/>
  <c r="G584" i="17"/>
  <c r="F584" i="17"/>
  <c r="G583" i="17"/>
  <c r="F583" i="17"/>
  <c r="G582" i="17"/>
  <c r="F582" i="17"/>
  <c r="G581" i="17"/>
  <c r="F581" i="17"/>
  <c r="G580" i="17"/>
  <c r="F580" i="17"/>
  <c r="G579" i="17"/>
  <c r="F579" i="17"/>
  <c r="G578" i="17"/>
  <c r="F578" i="17"/>
  <c r="G577" i="17"/>
  <c r="F577" i="17"/>
  <c r="G576" i="17"/>
  <c r="F576" i="17"/>
  <c r="G575" i="17"/>
  <c r="F575" i="17"/>
  <c r="F574" i="17" s="1"/>
  <c r="G573" i="17"/>
  <c r="F573" i="17"/>
  <c r="G572" i="17"/>
  <c r="F572" i="17"/>
  <c r="G571" i="17"/>
  <c r="F571" i="17"/>
  <c r="G570" i="17"/>
  <c r="F570" i="17"/>
  <c r="F569" i="17" s="1"/>
  <c r="G568" i="17"/>
  <c r="F568" i="17"/>
  <c r="G567" i="17"/>
  <c r="F567" i="17"/>
  <c r="G566" i="17"/>
  <c r="F566" i="17"/>
  <c r="G565" i="17"/>
  <c r="F565" i="17"/>
  <c r="F564" i="17" s="1"/>
  <c r="G563" i="17"/>
  <c r="F563" i="17"/>
  <c r="G562" i="17"/>
  <c r="F562" i="17"/>
  <c r="F561" i="17" s="1"/>
  <c r="G560" i="17"/>
  <c r="F560" i="17"/>
  <c r="G559" i="17"/>
  <c r="F559" i="17"/>
  <c r="G558" i="17"/>
  <c r="F558" i="17"/>
  <c r="G557" i="17"/>
  <c r="F557" i="17"/>
  <c r="G556" i="17"/>
  <c r="F556" i="17"/>
  <c r="G555" i="17"/>
  <c r="F555" i="17"/>
  <c r="G554" i="17"/>
  <c r="F554" i="17"/>
  <c r="G553" i="17"/>
  <c r="F553" i="17"/>
  <c r="F551" i="17" s="1"/>
  <c r="G552" i="17"/>
  <c r="F552" i="17"/>
  <c r="G550" i="17"/>
  <c r="F550" i="17"/>
  <c r="G549" i="17"/>
  <c r="F549" i="17"/>
  <c r="G548" i="17"/>
  <c r="F548" i="17"/>
  <c r="G547" i="17"/>
  <c r="F547" i="17"/>
  <c r="G546" i="17"/>
  <c r="F546" i="17"/>
  <c r="G545" i="17"/>
  <c r="F545" i="17"/>
  <c r="G544" i="17"/>
  <c r="F544" i="17"/>
  <c r="G543" i="17"/>
  <c r="F543" i="17"/>
  <c r="G542" i="17"/>
  <c r="F542" i="17"/>
  <c r="G541" i="17"/>
  <c r="F541" i="17"/>
  <c r="G540" i="17"/>
  <c r="F540" i="17"/>
  <c r="G539" i="17"/>
  <c r="F539" i="17"/>
  <c r="G538" i="17"/>
  <c r="F538" i="17"/>
  <c r="G537" i="17"/>
  <c r="F537" i="17"/>
  <c r="G536" i="17"/>
  <c r="F536" i="17"/>
  <c r="G535" i="17"/>
  <c r="F535" i="17"/>
  <c r="G534" i="17"/>
  <c r="F534" i="17"/>
  <c r="G532" i="17"/>
  <c r="F532" i="17"/>
  <c r="G531" i="17"/>
  <c r="F531" i="17"/>
  <c r="G530" i="17"/>
  <c r="F530" i="17"/>
  <c r="G529" i="17"/>
  <c r="F529" i="17"/>
  <c r="F527" i="17" s="1"/>
  <c r="G528" i="17"/>
  <c r="F528" i="17"/>
  <c r="G526" i="17"/>
  <c r="G525" i="17" s="1"/>
  <c r="F526" i="17"/>
  <c r="F525" i="17" s="1"/>
  <c r="G524" i="17"/>
  <c r="F524" i="17"/>
  <c r="G523" i="17"/>
  <c r="F523" i="17"/>
  <c r="G522" i="17"/>
  <c r="F522" i="17"/>
  <c r="G521" i="17"/>
  <c r="F521" i="17"/>
  <c r="G520" i="17"/>
  <c r="F520" i="17"/>
  <c r="G519" i="17"/>
  <c r="F519" i="17"/>
  <c r="F518" i="17" s="1"/>
  <c r="G517" i="17"/>
  <c r="F517" i="17"/>
  <c r="G516" i="17"/>
  <c r="F516" i="17"/>
  <c r="G515" i="17"/>
  <c r="F515" i="17"/>
  <c r="G514" i="17"/>
  <c r="F514" i="17"/>
  <c r="G513" i="17"/>
  <c r="F513" i="17"/>
  <c r="G512" i="17"/>
  <c r="F512" i="17"/>
  <c r="G511" i="17"/>
  <c r="F511" i="17"/>
  <c r="G510" i="17"/>
  <c r="F510" i="17"/>
  <c r="G509" i="17"/>
  <c r="F509" i="17"/>
  <c r="G508" i="17"/>
  <c r="F508" i="17"/>
  <c r="G507" i="17"/>
  <c r="F507" i="17"/>
  <c r="G506" i="17"/>
  <c r="F506" i="17"/>
  <c r="G505" i="17"/>
  <c r="F505" i="17"/>
  <c r="G504" i="17"/>
  <c r="F504" i="17"/>
  <c r="G503" i="17"/>
  <c r="F503" i="17"/>
  <c r="G502" i="17"/>
  <c r="F502" i="17"/>
  <c r="G501" i="17"/>
  <c r="F501" i="17"/>
  <c r="G500" i="17"/>
  <c r="F500" i="17"/>
  <c r="G499" i="17"/>
  <c r="F499" i="17"/>
  <c r="G498" i="17"/>
  <c r="F498" i="17"/>
  <c r="G497" i="17"/>
  <c r="F497" i="17"/>
  <c r="G496" i="17"/>
  <c r="F496" i="17"/>
  <c r="F495" i="17" s="1"/>
  <c r="G494" i="17"/>
  <c r="F494" i="17"/>
  <c r="G493" i="17"/>
  <c r="F493" i="17"/>
  <c r="F491" i="17" s="1"/>
  <c r="G492" i="17"/>
  <c r="F492" i="17"/>
  <c r="G490" i="17"/>
  <c r="G489" i="17" s="1"/>
  <c r="F490" i="17"/>
  <c r="F489" i="17" s="1"/>
  <c r="G488" i="17"/>
  <c r="F488" i="17"/>
  <c r="G487" i="17"/>
  <c r="F487" i="17"/>
  <c r="F486" i="17" s="1"/>
  <c r="G485" i="17"/>
  <c r="F485" i="17"/>
  <c r="G484" i="17"/>
  <c r="F484" i="17"/>
  <c r="G483" i="17"/>
  <c r="F483" i="17"/>
  <c r="G482" i="17"/>
  <c r="F482" i="17"/>
  <c r="F481" i="17" s="1"/>
  <c r="G480" i="17"/>
  <c r="F480" i="17"/>
  <c r="G479" i="17"/>
  <c r="F479" i="17"/>
  <c r="G478" i="17"/>
  <c r="F478" i="17"/>
  <c r="G477" i="17"/>
  <c r="F477" i="17"/>
  <c r="F476" i="17" s="1"/>
  <c r="G475" i="17"/>
  <c r="F475" i="17"/>
  <c r="G474" i="17"/>
  <c r="F474" i="17"/>
  <c r="G473" i="17"/>
  <c r="F473" i="17"/>
  <c r="G472" i="17"/>
  <c r="F472" i="17"/>
  <c r="F471" i="17" s="1"/>
  <c r="G470" i="17"/>
  <c r="F470" i="17"/>
  <c r="G469" i="17"/>
  <c r="F469" i="17"/>
  <c r="G468" i="17"/>
  <c r="F468" i="17"/>
  <c r="G467" i="17"/>
  <c r="F467" i="17"/>
  <c r="G466" i="17"/>
  <c r="F466" i="17"/>
  <c r="G465" i="17"/>
  <c r="F465" i="17"/>
  <c r="G464" i="17"/>
  <c r="F464" i="17"/>
  <c r="G463" i="17"/>
  <c r="F463" i="17"/>
  <c r="G462" i="17"/>
  <c r="F462" i="17"/>
  <c r="G461" i="17"/>
  <c r="F461" i="17"/>
  <c r="F460" i="17" s="1"/>
  <c r="G459" i="17"/>
  <c r="F459" i="17"/>
  <c r="G458" i="17"/>
  <c r="F458" i="17"/>
  <c r="G457" i="17"/>
  <c r="F457" i="17"/>
  <c r="G456" i="17"/>
  <c r="F456" i="17"/>
  <c r="F454" i="17" s="1"/>
  <c r="G455" i="17"/>
  <c r="F455" i="17"/>
  <c r="G453" i="17"/>
  <c r="F453" i="17"/>
  <c r="G452" i="17"/>
  <c r="F452" i="17"/>
  <c r="G451" i="17"/>
  <c r="F451" i="17"/>
  <c r="G450" i="17"/>
  <c r="F450" i="17"/>
  <c r="G449" i="17"/>
  <c r="F449" i="17"/>
  <c r="G448" i="17"/>
  <c r="F448" i="17"/>
  <c r="G447" i="17"/>
  <c r="F447" i="17"/>
  <c r="G446" i="17"/>
  <c r="F446" i="17"/>
  <c r="G445" i="17"/>
  <c r="F445" i="17"/>
  <c r="G444" i="17"/>
  <c r="F444" i="17"/>
  <c r="G443" i="17"/>
  <c r="F443" i="17"/>
  <c r="G442" i="17"/>
  <c r="F442" i="17"/>
  <c r="G441" i="17"/>
  <c r="F441" i="17"/>
  <c r="G440" i="17"/>
  <c r="F440" i="17"/>
  <c r="G439" i="17"/>
  <c r="F439" i="17"/>
  <c r="G438" i="17"/>
  <c r="F438" i="17"/>
  <c r="G437" i="17"/>
  <c r="F437" i="17"/>
  <c r="F435" i="17" s="1"/>
  <c r="G436" i="17"/>
  <c r="F436" i="17"/>
  <c r="G434" i="17"/>
  <c r="F434" i="17"/>
  <c r="G433" i="17"/>
  <c r="F433" i="17"/>
  <c r="G432" i="17"/>
  <c r="F432" i="17"/>
  <c r="G431" i="17"/>
  <c r="F431" i="17"/>
  <c r="G430" i="17"/>
  <c r="F430" i="17"/>
  <c r="F428" i="17" s="1"/>
  <c r="G429" i="17"/>
  <c r="F429" i="17"/>
  <c r="G427" i="17"/>
  <c r="F427" i="17"/>
  <c r="G426" i="17"/>
  <c r="F426" i="17"/>
  <c r="G425" i="17"/>
  <c r="F425" i="17"/>
  <c r="G424" i="17"/>
  <c r="F424" i="17"/>
  <c r="G423" i="17"/>
  <c r="F423" i="17"/>
  <c r="G422" i="17"/>
  <c r="F422" i="17"/>
  <c r="G421" i="17"/>
  <c r="F421" i="17"/>
  <c r="G420" i="17"/>
  <c r="F420" i="17"/>
  <c r="G419" i="17"/>
  <c r="F419" i="17"/>
  <c r="G418" i="17"/>
  <c r="F418" i="17"/>
  <c r="G417" i="17"/>
  <c r="F417" i="17"/>
  <c r="G416" i="17"/>
  <c r="F416" i="17"/>
  <c r="G415" i="17"/>
  <c r="F415" i="17"/>
  <c r="F414" i="17" s="1"/>
  <c r="G413" i="17"/>
  <c r="F413" i="17"/>
  <c r="G412" i="17"/>
  <c r="F412" i="17"/>
  <c r="G411" i="17"/>
  <c r="F411" i="17"/>
  <c r="G410" i="17"/>
  <c r="F410" i="17"/>
  <c r="G409" i="17"/>
  <c r="F409" i="17"/>
  <c r="G406" i="17"/>
  <c r="F406" i="17"/>
  <c r="G405" i="17"/>
  <c r="F405" i="17"/>
  <c r="G404" i="17"/>
  <c r="F404" i="17"/>
  <c r="G403" i="17"/>
  <c r="F403" i="17"/>
  <c r="G402" i="17"/>
  <c r="F402" i="17"/>
  <c r="G401" i="17"/>
  <c r="F401" i="17"/>
  <c r="G400" i="17"/>
  <c r="F400" i="17"/>
  <c r="F399" i="17" s="1"/>
  <c r="G398" i="17"/>
  <c r="F398" i="17"/>
  <c r="G397" i="17"/>
  <c r="F397" i="17"/>
  <c r="G396" i="17"/>
  <c r="F396" i="17"/>
  <c r="G395" i="17"/>
  <c r="F395" i="17"/>
  <c r="G394" i="17"/>
  <c r="F394" i="17"/>
  <c r="G393" i="17"/>
  <c r="F393" i="17"/>
  <c r="G392" i="17"/>
  <c r="F392" i="17"/>
  <c r="G391" i="17"/>
  <c r="F391" i="17"/>
  <c r="G390" i="17"/>
  <c r="F390" i="17"/>
  <c r="G389" i="17"/>
  <c r="F389" i="17"/>
  <c r="G388" i="17"/>
  <c r="F388" i="17"/>
  <c r="G387" i="17"/>
  <c r="F387" i="17"/>
  <c r="G386" i="17"/>
  <c r="F386" i="17"/>
  <c r="G385" i="17"/>
  <c r="F385" i="17"/>
  <c r="G384" i="17"/>
  <c r="F384" i="17"/>
  <c r="G383" i="17"/>
  <c r="F383" i="17"/>
  <c r="G382" i="17"/>
  <c r="F382" i="17"/>
  <c r="G381" i="17"/>
  <c r="F381" i="17"/>
  <c r="G380" i="17"/>
  <c r="F380" i="17"/>
  <c r="G379" i="17"/>
  <c r="F379" i="17"/>
  <c r="G378" i="17"/>
  <c r="F378" i="17"/>
  <c r="G377" i="17"/>
  <c r="F377" i="17"/>
  <c r="G376" i="17"/>
  <c r="F376" i="17"/>
  <c r="G375" i="17"/>
  <c r="F375" i="17"/>
  <c r="G374" i="17"/>
  <c r="F374" i="17"/>
  <c r="G373" i="17"/>
  <c r="F373" i="17"/>
  <c r="G372" i="17"/>
  <c r="F372" i="17"/>
  <c r="G371" i="17"/>
  <c r="F371" i="17"/>
  <c r="G370" i="17"/>
  <c r="F370" i="17"/>
  <c r="G369" i="17"/>
  <c r="F369" i="17"/>
  <c r="G368" i="17"/>
  <c r="F368" i="17"/>
  <c r="G367" i="17"/>
  <c r="F367" i="17"/>
  <c r="G366" i="17"/>
  <c r="F366" i="17"/>
  <c r="G365" i="17"/>
  <c r="F365" i="17"/>
  <c r="G364" i="17"/>
  <c r="F364" i="17"/>
  <c r="G363" i="17"/>
  <c r="F363" i="17"/>
  <c r="F362" i="17" s="1"/>
  <c r="G361" i="17"/>
  <c r="F361" i="17"/>
  <c r="G360" i="17"/>
  <c r="F360" i="17"/>
  <c r="G359" i="17"/>
  <c r="F359" i="17"/>
  <c r="G358" i="17"/>
  <c r="F358" i="17"/>
  <c r="G357" i="17"/>
  <c r="F357" i="17"/>
  <c r="G356" i="17"/>
  <c r="F356" i="17"/>
  <c r="G355" i="17"/>
  <c r="F355" i="17"/>
  <c r="G354" i="17"/>
  <c r="F354" i="17"/>
  <c r="G353" i="17"/>
  <c r="F353" i="17"/>
  <c r="G352" i="17"/>
  <c r="F352" i="17"/>
  <c r="G351" i="17"/>
  <c r="F351" i="17"/>
  <c r="G350" i="17"/>
  <c r="F350" i="17"/>
  <c r="G349" i="17"/>
  <c r="F349" i="17"/>
  <c r="G348" i="17"/>
  <c r="F348" i="17"/>
  <c r="G347" i="17"/>
  <c r="F347" i="17"/>
  <c r="G346" i="17"/>
  <c r="F346" i="17"/>
  <c r="F345" i="17" s="1"/>
  <c r="G344" i="17"/>
  <c r="F344" i="17"/>
  <c r="G343" i="17"/>
  <c r="F343" i="17"/>
  <c r="G342" i="17"/>
  <c r="F342" i="17"/>
  <c r="G341" i="17"/>
  <c r="F341" i="17"/>
  <c r="G340" i="17"/>
  <c r="F340" i="17"/>
  <c r="G339" i="17"/>
  <c r="F339" i="17"/>
  <c r="F337" i="17" s="1"/>
  <c r="G338" i="17"/>
  <c r="F338" i="17"/>
  <c r="G336" i="17"/>
  <c r="F336" i="17"/>
  <c r="G335" i="17"/>
  <c r="F335" i="17"/>
  <c r="G334" i="17"/>
  <c r="F334" i="17"/>
  <c r="F332" i="17" s="1"/>
  <c r="G333" i="17"/>
  <c r="F333" i="17"/>
  <c r="G331" i="17"/>
  <c r="F331" i="17"/>
  <c r="F329" i="17" s="1"/>
  <c r="G330" i="17"/>
  <c r="F330" i="17"/>
  <c r="G328" i="17"/>
  <c r="F328" i="17"/>
  <c r="G327" i="17"/>
  <c r="F327" i="17"/>
  <c r="G326" i="17"/>
  <c r="F326" i="17"/>
  <c r="G325" i="17"/>
  <c r="F325" i="17"/>
  <c r="G324" i="17"/>
  <c r="F324" i="17"/>
  <c r="G323" i="17"/>
  <c r="F323" i="17"/>
  <c r="G322" i="17"/>
  <c r="F322" i="17"/>
  <c r="G321" i="17"/>
  <c r="F321" i="17"/>
  <c r="G320" i="17"/>
  <c r="F320" i="17"/>
  <c r="F319" i="17" s="1"/>
  <c r="G318" i="17"/>
  <c r="F318" i="17"/>
  <c r="G317" i="17"/>
  <c r="F317" i="17"/>
  <c r="G316" i="17"/>
  <c r="F316" i="17"/>
  <c r="G315" i="17"/>
  <c r="F315" i="17"/>
  <c r="F313" i="17" s="1"/>
  <c r="G314" i="17"/>
  <c r="F314" i="17"/>
  <c r="G312" i="17"/>
  <c r="F312" i="17"/>
  <c r="G311" i="17"/>
  <c r="F311" i="17"/>
  <c r="G310" i="17"/>
  <c r="F310" i="17"/>
  <c r="G309" i="17"/>
  <c r="F309" i="17"/>
  <c r="G308" i="17"/>
  <c r="F308" i="17"/>
  <c r="G307" i="17"/>
  <c r="F307" i="17"/>
  <c r="G306" i="17"/>
  <c r="F306" i="17"/>
  <c r="G305" i="17"/>
  <c r="F305" i="17"/>
  <c r="G304" i="17"/>
  <c r="F304" i="17"/>
  <c r="G303" i="17"/>
  <c r="F303" i="17"/>
  <c r="G302" i="17"/>
  <c r="F302" i="17"/>
  <c r="G301" i="17"/>
  <c r="F301" i="17"/>
  <c r="G300" i="17"/>
  <c r="F300" i="17"/>
  <c r="G299" i="17"/>
  <c r="F299" i="17"/>
  <c r="G298" i="17"/>
  <c r="F298" i="17"/>
  <c r="G297" i="17"/>
  <c r="F297" i="17"/>
  <c r="G296" i="17"/>
  <c r="F296" i="17"/>
  <c r="G295" i="17"/>
  <c r="F295" i="17"/>
  <c r="G294" i="17"/>
  <c r="F294" i="17"/>
  <c r="G293" i="17"/>
  <c r="F293" i="17"/>
  <c r="G292" i="17"/>
  <c r="F292" i="17"/>
  <c r="G291" i="17"/>
  <c r="F291" i="17"/>
  <c r="G290" i="17"/>
  <c r="F290" i="17"/>
  <c r="G289" i="17"/>
  <c r="F289" i="17"/>
  <c r="G288" i="17"/>
  <c r="F288" i="17"/>
  <c r="G287" i="17"/>
  <c r="F287" i="17"/>
  <c r="G286" i="17"/>
  <c r="F286" i="17"/>
  <c r="G285" i="17"/>
  <c r="F285" i="17"/>
  <c r="G284" i="17"/>
  <c r="F284" i="17"/>
  <c r="G283" i="17"/>
  <c r="F283" i="17"/>
  <c r="G282" i="17"/>
  <c r="F282" i="17"/>
  <c r="G281" i="17"/>
  <c r="F281" i="17"/>
  <c r="G280" i="17"/>
  <c r="F280" i="17"/>
  <c r="G279" i="17"/>
  <c r="F279" i="17"/>
  <c r="G278" i="17"/>
  <c r="F278" i="17"/>
  <c r="G277" i="17"/>
  <c r="F277" i="17"/>
  <c r="G276" i="17"/>
  <c r="F276" i="17"/>
  <c r="F274" i="17" s="1"/>
  <c r="G275" i="17"/>
  <c r="F275" i="17"/>
  <c r="G273" i="17"/>
  <c r="F273" i="17"/>
  <c r="G272" i="17"/>
  <c r="F272" i="17"/>
  <c r="G271" i="17"/>
  <c r="F271" i="17"/>
  <c r="G270" i="17"/>
  <c r="F270" i="17"/>
  <c r="G269" i="17"/>
  <c r="F269" i="17"/>
  <c r="G268" i="17"/>
  <c r="F268" i="17"/>
  <c r="G267" i="17"/>
  <c r="F267" i="17"/>
  <c r="F265" i="17" s="1"/>
  <c r="G266" i="17"/>
  <c r="F266" i="17"/>
  <c r="G264" i="17"/>
  <c r="F264" i="17"/>
  <c r="G263" i="17"/>
  <c r="F263" i="17"/>
  <c r="G262" i="17"/>
  <c r="F262" i="17"/>
  <c r="G261" i="17"/>
  <c r="F261" i="17"/>
  <c r="G260" i="17"/>
  <c r="F260" i="17"/>
  <c r="G259" i="17"/>
  <c r="F259" i="17"/>
  <c r="G258" i="17"/>
  <c r="F258" i="17"/>
  <c r="F257" i="17" s="1"/>
  <c r="G256" i="17"/>
  <c r="F256" i="17"/>
  <c r="G255" i="17"/>
  <c r="F255" i="17"/>
  <c r="G254" i="17"/>
  <c r="F254" i="17"/>
  <c r="G253" i="17"/>
  <c r="F253" i="17"/>
  <c r="G252" i="17"/>
  <c r="F252" i="17"/>
  <c r="G251" i="17"/>
  <c r="F251" i="17"/>
  <c r="G250" i="17"/>
  <c r="F250" i="17"/>
  <c r="G249" i="17"/>
  <c r="F249" i="17"/>
  <c r="G248" i="17"/>
  <c r="F248" i="17"/>
  <c r="G247" i="17"/>
  <c r="F247" i="17"/>
  <c r="F246" i="17" s="1"/>
  <c r="G245" i="17"/>
  <c r="F245" i="17"/>
  <c r="G244" i="17"/>
  <c r="F244" i="17"/>
  <c r="G243" i="17"/>
  <c r="F243" i="17"/>
  <c r="G242" i="17"/>
  <c r="F242" i="17"/>
  <c r="G241" i="17"/>
  <c r="F241" i="17"/>
  <c r="G240" i="17"/>
  <c r="F240" i="17"/>
  <c r="F239" i="17" s="1"/>
  <c r="G238" i="17"/>
  <c r="F238" i="17"/>
  <c r="G237" i="17"/>
  <c r="F237" i="17"/>
  <c r="F235" i="17" s="1"/>
  <c r="G236" i="17"/>
  <c r="F236" i="17"/>
  <c r="G234" i="17"/>
  <c r="F234" i="17"/>
  <c r="G233" i="17"/>
  <c r="F233" i="17"/>
  <c r="G232" i="17"/>
  <c r="F232" i="17"/>
  <c r="G231" i="17"/>
  <c r="F231" i="17"/>
  <c r="G230" i="17"/>
  <c r="F230" i="17"/>
  <c r="G229" i="17"/>
  <c r="F229" i="17"/>
  <c r="G228" i="17"/>
  <c r="F228" i="17"/>
  <c r="G227" i="17"/>
  <c r="F227" i="17"/>
  <c r="G226" i="17"/>
  <c r="F226" i="17"/>
  <c r="G225" i="17"/>
  <c r="F225" i="17"/>
  <c r="G224" i="17"/>
  <c r="F224" i="17"/>
  <c r="F223" i="17" s="1"/>
  <c r="G222" i="17"/>
  <c r="F222" i="17"/>
  <c r="G221" i="17"/>
  <c r="F221" i="17"/>
  <c r="F219" i="17" s="1"/>
  <c r="G220" i="17"/>
  <c r="F220" i="17"/>
  <c r="G218" i="17"/>
  <c r="F218" i="17"/>
  <c r="G217" i="17"/>
  <c r="F217" i="17"/>
  <c r="G216" i="17"/>
  <c r="F216" i="17"/>
  <c r="F215" i="17" s="1"/>
  <c r="G214" i="17"/>
  <c r="F214" i="17"/>
  <c r="G212" i="17"/>
  <c r="F212" i="17"/>
  <c r="G211" i="17"/>
  <c r="F211" i="17"/>
  <c r="G210" i="17"/>
  <c r="F210" i="17"/>
  <c r="F209" i="17" s="1"/>
  <c r="G208" i="17"/>
  <c r="F208" i="17"/>
  <c r="G207" i="17"/>
  <c r="F207" i="17"/>
  <c r="G206" i="17"/>
  <c r="F206" i="17"/>
  <c r="G205" i="17"/>
  <c r="F205" i="17"/>
  <c r="G204" i="17"/>
  <c r="F204" i="17"/>
  <c r="G203" i="17"/>
  <c r="F203" i="17"/>
  <c r="G202" i="17"/>
  <c r="F202" i="17"/>
  <c r="G201" i="17"/>
  <c r="F201" i="17"/>
  <c r="G200" i="17"/>
  <c r="F200" i="17"/>
  <c r="G199" i="17"/>
  <c r="F199" i="17"/>
  <c r="G198" i="17"/>
  <c r="F198" i="17"/>
  <c r="G197" i="17"/>
  <c r="F197" i="17"/>
  <c r="G196" i="17"/>
  <c r="F196" i="17"/>
  <c r="G195" i="17"/>
  <c r="F195" i="17"/>
  <c r="F194" i="17" s="1"/>
  <c r="G193" i="17"/>
  <c r="F193" i="17"/>
  <c r="G192" i="17"/>
  <c r="F192" i="17"/>
  <c r="G191" i="17"/>
  <c r="F191" i="17"/>
  <c r="G190" i="17"/>
  <c r="F190" i="17"/>
  <c r="F189" i="17" s="1"/>
  <c r="G188" i="17"/>
  <c r="F188" i="17"/>
  <c r="G186" i="17"/>
  <c r="F186" i="17"/>
  <c r="G185" i="17"/>
  <c r="F185" i="17"/>
  <c r="G184" i="17"/>
  <c r="F184" i="17"/>
  <c r="G183" i="17"/>
  <c r="F183" i="17"/>
  <c r="G182" i="17"/>
  <c r="F182" i="17"/>
  <c r="G181" i="17"/>
  <c r="F181" i="17"/>
  <c r="G180" i="17"/>
  <c r="F180" i="17"/>
  <c r="G179" i="17"/>
  <c r="F179" i="17"/>
  <c r="G178" i="17"/>
  <c r="F178" i="17"/>
  <c r="G177" i="17"/>
  <c r="F177" i="17"/>
  <c r="G176" i="17"/>
  <c r="F176" i="17"/>
  <c r="G175" i="17"/>
  <c r="F175" i="17"/>
  <c r="G174" i="17"/>
  <c r="F174" i="17"/>
  <c r="G173" i="17"/>
  <c r="F173" i="17"/>
  <c r="G172" i="17"/>
  <c r="F172" i="17"/>
  <c r="G171" i="17"/>
  <c r="F171" i="17"/>
  <c r="G170" i="17"/>
  <c r="F170" i="17"/>
  <c r="F168" i="17" s="1"/>
  <c r="G169" i="17"/>
  <c r="F169" i="17"/>
  <c r="G167" i="17"/>
  <c r="F167" i="17"/>
  <c r="G166" i="17"/>
  <c r="F166" i="17"/>
  <c r="G165" i="17"/>
  <c r="F165" i="17"/>
  <c r="G164" i="17"/>
  <c r="F164" i="17"/>
  <c r="G163" i="17"/>
  <c r="F163" i="17"/>
  <c r="G162" i="17"/>
  <c r="F162" i="17"/>
  <c r="G161" i="17"/>
  <c r="F161" i="17"/>
  <c r="G160" i="17"/>
  <c r="F160" i="17"/>
  <c r="G159" i="17"/>
  <c r="F159" i="17"/>
  <c r="G158" i="17"/>
  <c r="F158" i="17"/>
  <c r="G157" i="17"/>
  <c r="F157" i="17"/>
  <c r="G156" i="17"/>
  <c r="F156" i="17"/>
  <c r="G155" i="17"/>
  <c r="F155" i="17"/>
  <c r="G154" i="17"/>
  <c r="F154" i="17"/>
  <c r="G153" i="17"/>
  <c r="F153" i="17"/>
  <c r="G152" i="17"/>
  <c r="F152" i="17"/>
  <c r="G151" i="17"/>
  <c r="F151" i="17"/>
  <c r="F150" i="17" s="1"/>
  <c r="G149" i="17"/>
  <c r="F149" i="17"/>
  <c r="G148" i="17"/>
  <c r="F148" i="17"/>
  <c r="G147" i="17"/>
  <c r="F147" i="17"/>
  <c r="G146" i="17"/>
  <c r="F146" i="17"/>
  <c r="G145" i="17"/>
  <c r="F145" i="17"/>
  <c r="G144" i="17"/>
  <c r="F144" i="17"/>
  <c r="G143" i="17"/>
  <c r="F143" i="17"/>
  <c r="G142" i="17"/>
  <c r="F142" i="17"/>
  <c r="G141" i="17"/>
  <c r="F141" i="17"/>
  <c r="G140" i="17"/>
  <c r="F140" i="17"/>
  <c r="G139" i="17"/>
  <c r="F139" i="17"/>
  <c r="G138" i="17"/>
  <c r="F138" i="17"/>
  <c r="G137" i="17"/>
  <c r="F137" i="17"/>
  <c r="G136" i="17"/>
  <c r="F136" i="17"/>
  <c r="G135" i="17"/>
  <c r="F135" i="17"/>
  <c r="G134" i="17"/>
  <c r="F134" i="17"/>
  <c r="F132" i="17" s="1"/>
  <c r="G133" i="17"/>
  <c r="F133" i="17"/>
  <c r="G131" i="17"/>
  <c r="G130" i="17" s="1"/>
  <c r="F131" i="17"/>
  <c r="F130" i="17" s="1"/>
  <c r="G129" i="17"/>
  <c r="F129" i="17"/>
  <c r="G128" i="17"/>
  <c r="F128" i="17"/>
  <c r="F126" i="17" s="1"/>
  <c r="G127" i="17"/>
  <c r="F127" i="17"/>
  <c r="G125" i="17"/>
  <c r="F125" i="17"/>
  <c r="G124" i="17"/>
  <c r="F124" i="17"/>
  <c r="G123" i="17"/>
  <c r="F123" i="17"/>
  <c r="F121" i="17" s="1"/>
  <c r="G122" i="17"/>
  <c r="F122" i="17"/>
  <c r="G120" i="17"/>
  <c r="F120" i="17"/>
  <c r="G119" i="17"/>
  <c r="F119" i="17"/>
  <c r="G118" i="17"/>
  <c r="F118" i="17"/>
  <c r="G117" i="17"/>
  <c r="F117" i="17"/>
  <c r="G116" i="17"/>
  <c r="F116" i="17"/>
  <c r="F115" i="17" s="1"/>
  <c r="G114" i="17"/>
  <c r="F114" i="17"/>
  <c r="G113" i="17"/>
  <c r="F113" i="17"/>
  <c r="G112" i="17"/>
  <c r="F112" i="17"/>
  <c r="G111" i="17"/>
  <c r="F111" i="17"/>
  <c r="G110" i="17"/>
  <c r="F110" i="17"/>
  <c r="G109" i="17"/>
  <c r="F109" i="17"/>
  <c r="F108" i="17" s="1"/>
  <c r="G107" i="17"/>
  <c r="F107" i="17"/>
  <c r="G106" i="17"/>
  <c r="F106" i="17"/>
  <c r="G105" i="17"/>
  <c r="F105" i="17"/>
  <c r="G104" i="17"/>
  <c r="F104" i="17"/>
  <c r="F102" i="17" s="1"/>
  <c r="G103" i="17"/>
  <c r="F103" i="17"/>
  <c r="G101" i="17"/>
  <c r="F101" i="17"/>
  <c r="G100" i="17"/>
  <c r="F100" i="17"/>
  <c r="G99" i="17"/>
  <c r="F99" i="17"/>
  <c r="G98" i="17"/>
  <c r="F98" i="17"/>
  <c r="G97" i="17"/>
  <c r="F97" i="17"/>
  <c r="G96" i="17"/>
  <c r="F96" i="17"/>
  <c r="G95" i="17"/>
  <c r="F95" i="17"/>
  <c r="G94" i="17"/>
  <c r="F94" i="17"/>
  <c r="G93" i="17"/>
  <c r="F93" i="17"/>
  <c r="G92" i="17"/>
  <c r="F92" i="17"/>
  <c r="G91" i="17"/>
  <c r="F91" i="17"/>
  <c r="G90" i="17"/>
  <c r="F90" i="17"/>
  <c r="G89" i="17"/>
  <c r="F89" i="17"/>
  <c r="G88" i="17"/>
  <c r="F88" i="17"/>
  <c r="G87" i="17"/>
  <c r="F87" i="17"/>
  <c r="F86" i="17" s="1"/>
  <c r="G85" i="17"/>
  <c r="F85" i="17"/>
  <c r="G84" i="17"/>
  <c r="F84" i="17"/>
  <c r="G83" i="17"/>
  <c r="F83" i="17"/>
  <c r="G82" i="17"/>
  <c r="F82" i="17"/>
  <c r="G81" i="17"/>
  <c r="F81" i="17"/>
  <c r="G80" i="17"/>
  <c r="F80" i="17"/>
  <c r="G79" i="17"/>
  <c r="F79" i="17"/>
  <c r="G78" i="17"/>
  <c r="F78" i="17"/>
  <c r="F77" i="17" s="1"/>
  <c r="G76" i="17"/>
  <c r="F76" i="17"/>
  <c r="G75" i="17"/>
  <c r="F75" i="17"/>
  <c r="F74" i="17" s="1"/>
  <c r="G73" i="17"/>
  <c r="F73" i="17"/>
  <c r="G72" i="17"/>
  <c r="F72" i="17"/>
  <c r="G71" i="17"/>
  <c r="F71" i="17"/>
  <c r="G70" i="17"/>
  <c r="F70" i="17"/>
  <c r="G69" i="17"/>
  <c r="F69" i="17"/>
  <c r="G68" i="17"/>
  <c r="F68" i="17"/>
  <c r="G67" i="17"/>
  <c r="F67" i="17"/>
  <c r="G66" i="17"/>
  <c r="F66" i="17"/>
  <c r="G65" i="17"/>
  <c r="F65" i="17"/>
  <c r="G64" i="17"/>
  <c r="F64" i="17"/>
  <c r="G63" i="17"/>
  <c r="F63" i="17"/>
  <c r="G62" i="17"/>
  <c r="F62" i="17"/>
  <c r="G61" i="17"/>
  <c r="F61" i="17"/>
  <c r="G60" i="17"/>
  <c r="F60" i="17"/>
  <c r="F58" i="17" s="1"/>
  <c r="G59" i="17"/>
  <c r="F59" i="17"/>
  <c r="G57" i="17"/>
  <c r="F57" i="17"/>
  <c r="F55" i="17" s="1"/>
  <c r="G56" i="17"/>
  <c r="F56" i="17"/>
  <c r="G54" i="17"/>
  <c r="F54" i="17"/>
  <c r="G53" i="17"/>
  <c r="F53" i="17"/>
  <c r="G52" i="17"/>
  <c r="F52" i="17"/>
  <c r="F51" i="17" s="1"/>
  <c r="G50" i="17"/>
  <c r="F50" i="17"/>
  <c r="G49" i="17"/>
  <c r="F49" i="17"/>
  <c r="G48" i="17"/>
  <c r="F48" i="17"/>
  <c r="G47" i="17"/>
  <c r="F47" i="17"/>
  <c r="G46" i="17"/>
  <c r="F46" i="17"/>
  <c r="G45" i="17"/>
  <c r="F45" i="17"/>
  <c r="F44" i="17" s="1"/>
  <c r="G43" i="17"/>
  <c r="F43" i="17"/>
  <c r="G42" i="17"/>
  <c r="F42" i="17"/>
  <c r="G41" i="17"/>
  <c r="F41" i="17"/>
  <c r="G40" i="17"/>
  <c r="F40" i="17"/>
  <c r="G39" i="17"/>
  <c r="F39" i="17"/>
  <c r="G38" i="17"/>
  <c r="F38" i="17"/>
  <c r="F37" i="17" s="1"/>
  <c r="G36" i="17"/>
  <c r="F36" i="17"/>
  <c r="G35" i="17"/>
  <c r="F35" i="17"/>
  <c r="G34" i="17"/>
  <c r="F34" i="17"/>
  <c r="G33" i="17"/>
  <c r="F33" i="17"/>
  <c r="G32" i="17"/>
  <c r="F32" i="17"/>
  <c r="G31" i="17"/>
  <c r="F31" i="17"/>
  <c r="F30" i="17" s="1"/>
  <c r="G29" i="17"/>
  <c r="F29" i="17"/>
  <c r="G28" i="17"/>
  <c r="F28" i="17"/>
  <c r="F27" i="17" s="1"/>
  <c r="G26" i="17"/>
  <c r="F26" i="17"/>
  <c r="G25" i="17"/>
  <c r="F25" i="17"/>
  <c r="G24" i="17"/>
  <c r="F24" i="17"/>
  <c r="G23" i="17"/>
  <c r="F23" i="17"/>
  <c r="F22" i="17" s="1"/>
  <c r="G21" i="17"/>
  <c r="F21" i="17"/>
  <c r="G20" i="17"/>
  <c r="F20" i="17"/>
  <c r="F19" i="17" s="1"/>
  <c r="M991" i="17"/>
  <c r="M989" i="17"/>
  <c r="M986" i="17"/>
  <c r="M983" i="17"/>
  <c r="M981" i="17"/>
  <c r="M979" i="17"/>
  <c r="M977" i="17"/>
  <c r="M971" i="17"/>
  <c r="M965" i="17"/>
  <c r="M963" i="17"/>
  <c r="M958" i="17"/>
  <c r="M948" i="17"/>
  <c r="M946" i="17"/>
  <c r="M941" i="17"/>
  <c r="M938" i="17"/>
  <c r="M936" i="17"/>
  <c r="M931" i="17"/>
  <c r="M916" i="17"/>
  <c r="M902" i="17"/>
  <c r="M882" i="17"/>
  <c r="M879" i="17"/>
  <c r="M876" i="17"/>
  <c r="M868" i="17"/>
  <c r="M865" i="17"/>
  <c r="M863" i="17"/>
  <c r="M857" i="17"/>
  <c r="M855" i="17"/>
  <c r="M845" i="17"/>
  <c r="M840" i="17"/>
  <c r="M838" i="17"/>
  <c r="M836" i="17"/>
  <c r="M834" i="17"/>
  <c r="M832" i="17"/>
  <c r="M827" i="17"/>
  <c r="M813" i="17"/>
  <c r="M808" i="17"/>
  <c r="M806" i="17"/>
  <c r="M804" i="17"/>
  <c r="M802" i="17"/>
  <c r="M799" i="17"/>
  <c r="M794" i="17"/>
  <c r="M789" i="17"/>
  <c r="M786" i="17"/>
  <c r="M784" i="17"/>
  <c r="M781" i="17"/>
  <c r="M773" i="17"/>
  <c r="M771" i="17"/>
  <c r="M769" i="17"/>
  <c r="M758" i="17"/>
  <c r="M755" i="17"/>
  <c r="M752" i="17"/>
  <c r="M744" i="17"/>
  <c r="M711" i="17"/>
  <c r="M701" i="17"/>
  <c r="M698" i="17"/>
  <c r="M689" i="17"/>
  <c r="M668" i="17"/>
  <c r="M658" i="17"/>
  <c r="M653" i="17"/>
  <c r="M643" i="17"/>
  <c r="M640" i="17"/>
  <c r="M628" i="17"/>
  <c r="M626" i="17"/>
  <c r="M604" i="17"/>
  <c r="M594" i="17"/>
  <c r="M588" i="17"/>
  <c r="M574" i="17"/>
  <c r="M569" i="17"/>
  <c r="M564" i="17"/>
  <c r="M561" i="17"/>
  <c r="M551" i="17"/>
  <c r="M533" i="17"/>
  <c r="M527" i="17"/>
  <c r="M525" i="17"/>
  <c r="M518" i="17"/>
  <c r="M495" i="17"/>
  <c r="M491" i="17"/>
  <c r="M489" i="17"/>
  <c r="M486" i="17"/>
  <c r="M481" i="17"/>
  <c r="M476" i="17"/>
  <c r="M471" i="17"/>
  <c r="M460" i="17"/>
  <c r="M454" i="17"/>
  <c r="M435" i="17"/>
  <c r="M428" i="17"/>
  <c r="M414" i="17"/>
  <c r="M408" i="17"/>
  <c r="M399" i="17"/>
  <c r="M362" i="17"/>
  <c r="M345" i="17"/>
  <c r="M337" i="17"/>
  <c r="M332" i="17"/>
  <c r="M329" i="17"/>
  <c r="M319" i="17"/>
  <c r="M313" i="17"/>
  <c r="M274" i="17"/>
  <c r="M265" i="17"/>
  <c r="M257" i="17"/>
  <c r="M246" i="17"/>
  <c r="M239" i="17"/>
  <c r="M235" i="17"/>
  <c r="M223" i="17"/>
  <c r="M219" i="17"/>
  <c r="M215" i="17"/>
  <c r="M213" i="17"/>
  <c r="M209" i="17"/>
  <c r="M194" i="17"/>
  <c r="M189" i="17"/>
  <c r="M187" i="17"/>
  <c r="M168" i="17"/>
  <c r="M150" i="17"/>
  <c r="M132" i="17"/>
  <c r="M130" i="17"/>
  <c r="M126" i="17"/>
  <c r="M121" i="17"/>
  <c r="M115" i="17"/>
  <c r="M108" i="17"/>
  <c r="M102" i="17"/>
  <c r="M86" i="17"/>
  <c r="M77" i="17"/>
  <c r="M74" i="17"/>
  <c r="M58" i="17"/>
  <c r="M55" i="17"/>
  <c r="M51" i="17"/>
  <c r="M44" i="17"/>
  <c r="M37" i="17"/>
  <c r="M30" i="17"/>
  <c r="M27" i="17"/>
  <c r="M22" i="17"/>
  <c r="M19" i="17"/>
  <c r="L991" i="17"/>
  <c r="L989" i="17"/>
  <c r="L986" i="17"/>
  <c r="L983" i="17"/>
  <c r="L981" i="17"/>
  <c r="L979" i="17"/>
  <c r="L977" i="17"/>
  <c r="L971" i="17"/>
  <c r="L965" i="17"/>
  <c r="L963" i="17"/>
  <c r="L958" i="17"/>
  <c r="L948" i="17"/>
  <c r="L946" i="17"/>
  <c r="L941" i="17"/>
  <c r="L938" i="17"/>
  <c r="L936" i="17"/>
  <c r="L931" i="17"/>
  <c r="L916" i="17"/>
  <c r="L902" i="17"/>
  <c r="L882" i="17"/>
  <c r="L879" i="17"/>
  <c r="L876" i="17"/>
  <c r="L868" i="17"/>
  <c r="L865" i="17"/>
  <c r="L863" i="17"/>
  <c r="L857" i="17"/>
  <c r="L855" i="17"/>
  <c r="L845" i="17"/>
  <c r="L840" i="17"/>
  <c r="L838" i="17"/>
  <c r="L836" i="17"/>
  <c r="L834" i="17"/>
  <c r="L832" i="17"/>
  <c r="L827" i="17"/>
  <c r="L813" i="17"/>
  <c r="L808" i="17"/>
  <c r="L806" i="17"/>
  <c r="L804" i="17"/>
  <c r="L802" i="17"/>
  <c r="L799" i="17"/>
  <c r="L794" i="17"/>
  <c r="L789" i="17"/>
  <c r="L786" i="17"/>
  <c r="L784" i="17"/>
  <c r="L781" i="17"/>
  <c r="L773" i="17"/>
  <c r="L771" i="17"/>
  <c r="L769" i="17"/>
  <c r="L758" i="17"/>
  <c r="L755" i="17"/>
  <c r="L752" i="17"/>
  <c r="L744" i="17"/>
  <c r="L711" i="17"/>
  <c r="L701" i="17"/>
  <c r="L698" i="17"/>
  <c r="L689" i="17"/>
  <c r="L668" i="17"/>
  <c r="L658" i="17"/>
  <c r="L653" i="17"/>
  <c r="L643" i="17"/>
  <c r="L640" i="17"/>
  <c r="L628" i="17"/>
  <c r="L626" i="17"/>
  <c r="L604" i="17"/>
  <c r="L594" i="17"/>
  <c r="L588" i="17"/>
  <c r="L574" i="17"/>
  <c r="L569" i="17"/>
  <c r="L564" i="17"/>
  <c r="L561" i="17"/>
  <c r="L551" i="17"/>
  <c r="L533" i="17"/>
  <c r="L527" i="17"/>
  <c r="L525" i="17"/>
  <c r="L518" i="17"/>
  <c r="L495" i="17"/>
  <c r="L491" i="17"/>
  <c r="L489" i="17"/>
  <c r="L486" i="17"/>
  <c r="L481" i="17"/>
  <c r="L476" i="17"/>
  <c r="L471" i="17"/>
  <c r="L460" i="17"/>
  <c r="L454" i="17"/>
  <c r="L435" i="17"/>
  <c r="L428" i="17"/>
  <c r="L414" i="17"/>
  <c r="L408" i="17"/>
  <c r="L399" i="17"/>
  <c r="L362" i="17"/>
  <c r="L345" i="17"/>
  <c r="L337" i="17"/>
  <c r="L332" i="17"/>
  <c r="L329" i="17"/>
  <c r="L319" i="17"/>
  <c r="L313" i="17"/>
  <c r="L274" i="17"/>
  <c r="L265" i="17"/>
  <c r="L257" i="17"/>
  <c r="L246" i="17"/>
  <c r="L239" i="17"/>
  <c r="L235" i="17"/>
  <c r="L223" i="17"/>
  <c r="L219" i="17"/>
  <c r="L215" i="17"/>
  <c r="L213" i="17"/>
  <c r="L209" i="17"/>
  <c r="L194" i="17"/>
  <c r="L189" i="17"/>
  <c r="L187" i="17"/>
  <c r="L168" i="17"/>
  <c r="L150" i="17"/>
  <c r="L132" i="17"/>
  <c r="L130" i="17"/>
  <c r="L126" i="17"/>
  <c r="L121" i="17"/>
  <c r="L115" i="17"/>
  <c r="L108" i="17"/>
  <c r="L102" i="17"/>
  <c r="L86" i="17"/>
  <c r="L77" i="17"/>
  <c r="L74" i="17"/>
  <c r="L58" i="17"/>
  <c r="L55" i="17"/>
  <c r="L51" i="17"/>
  <c r="L44" i="17"/>
  <c r="L37" i="17"/>
  <c r="L30" i="17"/>
  <c r="L27" i="17"/>
  <c r="L22" i="17"/>
  <c r="L19" i="17"/>
  <c r="W991" i="17"/>
  <c r="V991" i="17"/>
  <c r="U991" i="17"/>
  <c r="T991" i="17"/>
  <c r="S991" i="17"/>
  <c r="R991" i="17"/>
  <c r="Q991" i="17"/>
  <c r="P991" i="17"/>
  <c r="O991" i="17"/>
  <c r="N991" i="17"/>
  <c r="K991" i="17"/>
  <c r="J991" i="17"/>
  <c r="I991" i="17"/>
  <c r="H991" i="17"/>
  <c r="G991" i="17"/>
  <c r="F991" i="17"/>
  <c r="W989" i="17"/>
  <c r="V989" i="17"/>
  <c r="U989" i="17"/>
  <c r="T989" i="17"/>
  <c r="S989" i="17"/>
  <c r="R989" i="17"/>
  <c r="Q989" i="17"/>
  <c r="P989" i="17"/>
  <c r="O989" i="17"/>
  <c r="N989" i="17"/>
  <c r="K989" i="17"/>
  <c r="J989" i="17"/>
  <c r="I989" i="17"/>
  <c r="H989" i="17"/>
  <c r="G989" i="17"/>
  <c r="F989" i="17"/>
  <c r="W986" i="17"/>
  <c r="V986" i="17"/>
  <c r="U986" i="17"/>
  <c r="T986" i="17"/>
  <c r="S986" i="17"/>
  <c r="R986" i="17"/>
  <c r="Q986" i="17"/>
  <c r="P986" i="17"/>
  <c r="O986" i="17"/>
  <c r="N986" i="17"/>
  <c r="K986" i="17"/>
  <c r="J986" i="17"/>
  <c r="I986" i="17"/>
  <c r="H986" i="17"/>
  <c r="W983" i="17"/>
  <c r="V983" i="17"/>
  <c r="U983" i="17"/>
  <c r="T983" i="17"/>
  <c r="S983" i="17"/>
  <c r="R983" i="17"/>
  <c r="Q983" i="17"/>
  <c r="P983" i="17"/>
  <c r="O983" i="17"/>
  <c r="N983" i="17"/>
  <c r="K983" i="17"/>
  <c r="J983" i="17"/>
  <c r="I983" i="17"/>
  <c r="H983" i="17"/>
  <c r="W981" i="17"/>
  <c r="V981" i="17"/>
  <c r="U981" i="17"/>
  <c r="T981" i="17"/>
  <c r="S981" i="17"/>
  <c r="R981" i="17"/>
  <c r="Q981" i="17"/>
  <c r="P981" i="17"/>
  <c r="O981" i="17"/>
  <c r="N981" i="17"/>
  <c r="K981" i="17"/>
  <c r="J981" i="17"/>
  <c r="I981" i="17"/>
  <c r="H981" i="17"/>
  <c r="W979" i="17"/>
  <c r="V979" i="17"/>
  <c r="U979" i="17"/>
  <c r="T979" i="17"/>
  <c r="S979" i="17"/>
  <c r="R979" i="17"/>
  <c r="Q979" i="17"/>
  <c r="P979" i="17"/>
  <c r="O979" i="17"/>
  <c r="N979" i="17"/>
  <c r="K979" i="17"/>
  <c r="J979" i="17"/>
  <c r="I979" i="17"/>
  <c r="H979" i="17"/>
  <c r="G979" i="17"/>
  <c r="F979" i="17"/>
  <c r="W977" i="17"/>
  <c r="V977" i="17"/>
  <c r="U977" i="17"/>
  <c r="T977" i="17"/>
  <c r="S977" i="17"/>
  <c r="R977" i="17"/>
  <c r="Q977" i="17"/>
  <c r="P977" i="17"/>
  <c r="O977" i="17"/>
  <c r="N977" i="17"/>
  <c r="K977" i="17"/>
  <c r="J977" i="17"/>
  <c r="I977" i="17"/>
  <c r="H977" i="17"/>
  <c r="W971" i="17"/>
  <c r="V971" i="17"/>
  <c r="U971" i="17"/>
  <c r="T971" i="17"/>
  <c r="S971" i="17"/>
  <c r="R971" i="17"/>
  <c r="Q971" i="17"/>
  <c r="P971" i="17"/>
  <c r="O971" i="17"/>
  <c r="N971" i="17"/>
  <c r="K971" i="17"/>
  <c r="J971" i="17"/>
  <c r="I971" i="17"/>
  <c r="H971" i="17"/>
  <c r="W965" i="17"/>
  <c r="V965" i="17"/>
  <c r="U965" i="17"/>
  <c r="T965" i="17"/>
  <c r="S965" i="17"/>
  <c r="R965" i="17"/>
  <c r="Q965" i="17"/>
  <c r="P965" i="17"/>
  <c r="O965" i="17"/>
  <c r="N965" i="17"/>
  <c r="K965" i="17"/>
  <c r="J965" i="17"/>
  <c r="I965" i="17"/>
  <c r="H965" i="17"/>
  <c r="W963" i="17"/>
  <c r="V963" i="17"/>
  <c r="U963" i="17"/>
  <c r="T963" i="17"/>
  <c r="S963" i="17"/>
  <c r="R963" i="17"/>
  <c r="Q963" i="17"/>
  <c r="P963" i="17"/>
  <c r="O963" i="17"/>
  <c r="N963" i="17"/>
  <c r="K963" i="17"/>
  <c r="J963" i="17"/>
  <c r="I963" i="17"/>
  <c r="H963" i="17"/>
  <c r="G963" i="17"/>
  <c r="F963" i="17"/>
  <c r="W958" i="17"/>
  <c r="V958" i="17"/>
  <c r="U958" i="17"/>
  <c r="T958" i="17"/>
  <c r="S958" i="17"/>
  <c r="R958" i="17"/>
  <c r="Q958" i="17"/>
  <c r="P958" i="17"/>
  <c r="O958" i="17"/>
  <c r="N958" i="17"/>
  <c r="K958" i="17"/>
  <c r="J958" i="17"/>
  <c r="I958" i="17"/>
  <c r="H958" i="17"/>
  <c r="W948" i="17"/>
  <c r="V948" i="17"/>
  <c r="U948" i="17"/>
  <c r="T948" i="17"/>
  <c r="S948" i="17"/>
  <c r="R948" i="17"/>
  <c r="Q948" i="17"/>
  <c r="P948" i="17"/>
  <c r="O948" i="17"/>
  <c r="N948" i="17"/>
  <c r="K948" i="17"/>
  <c r="J948" i="17"/>
  <c r="I948" i="17"/>
  <c r="H948" i="17"/>
  <c r="W946" i="17"/>
  <c r="V946" i="17"/>
  <c r="U946" i="17"/>
  <c r="T946" i="17"/>
  <c r="S946" i="17"/>
  <c r="R946" i="17"/>
  <c r="Q946" i="17"/>
  <c r="P946" i="17"/>
  <c r="O946" i="17"/>
  <c r="N946" i="17"/>
  <c r="K946" i="17"/>
  <c r="J946" i="17"/>
  <c r="I946" i="17"/>
  <c r="H946" i="17"/>
  <c r="G946" i="17"/>
  <c r="F946" i="17"/>
  <c r="W941" i="17"/>
  <c r="V941" i="17"/>
  <c r="U941" i="17"/>
  <c r="T941" i="17"/>
  <c r="S941" i="17"/>
  <c r="R941" i="17"/>
  <c r="Q941" i="17"/>
  <c r="P941" i="17"/>
  <c r="O941" i="17"/>
  <c r="N941" i="17"/>
  <c r="K941" i="17"/>
  <c r="J941" i="17"/>
  <c r="I941" i="17"/>
  <c r="H941" i="17"/>
  <c r="W938" i="17"/>
  <c r="V938" i="17"/>
  <c r="U938" i="17"/>
  <c r="T938" i="17"/>
  <c r="S938" i="17"/>
  <c r="R938" i="17"/>
  <c r="Q938" i="17"/>
  <c r="P938" i="17"/>
  <c r="O938" i="17"/>
  <c r="N938" i="17"/>
  <c r="K938" i="17"/>
  <c r="J938" i="17"/>
  <c r="I938" i="17"/>
  <c r="H938" i="17"/>
  <c r="W936" i="17"/>
  <c r="V936" i="17"/>
  <c r="U936" i="17"/>
  <c r="T936" i="17"/>
  <c r="S936" i="17"/>
  <c r="R936" i="17"/>
  <c r="Q936" i="17"/>
  <c r="P936" i="17"/>
  <c r="O936" i="17"/>
  <c r="N936" i="17"/>
  <c r="K936" i="17"/>
  <c r="J936" i="17"/>
  <c r="I936" i="17"/>
  <c r="H936" i="17"/>
  <c r="W931" i="17"/>
  <c r="V931" i="17"/>
  <c r="U931" i="17"/>
  <c r="T931" i="17"/>
  <c r="S931" i="17"/>
  <c r="R931" i="17"/>
  <c r="Q931" i="17"/>
  <c r="P931" i="17"/>
  <c r="O931" i="17"/>
  <c r="N931" i="17"/>
  <c r="K931" i="17"/>
  <c r="J931" i="17"/>
  <c r="I931" i="17"/>
  <c r="H931" i="17"/>
  <c r="W916" i="17"/>
  <c r="V916" i="17"/>
  <c r="U916" i="17"/>
  <c r="T916" i="17"/>
  <c r="S916" i="17"/>
  <c r="R916" i="17"/>
  <c r="Q916" i="17"/>
  <c r="P916" i="17"/>
  <c r="O916" i="17"/>
  <c r="N916" i="17"/>
  <c r="K916" i="17"/>
  <c r="J916" i="17"/>
  <c r="I916" i="17"/>
  <c r="H916" i="17"/>
  <c r="W902" i="17"/>
  <c r="V902" i="17"/>
  <c r="U902" i="17"/>
  <c r="T902" i="17"/>
  <c r="S902" i="17"/>
  <c r="R902" i="17"/>
  <c r="Q902" i="17"/>
  <c r="P902" i="17"/>
  <c r="O902" i="17"/>
  <c r="N902" i="17"/>
  <c r="K902" i="17"/>
  <c r="J902" i="17"/>
  <c r="I902" i="17"/>
  <c r="H902" i="17"/>
  <c r="W882" i="17"/>
  <c r="V882" i="17"/>
  <c r="U882" i="17"/>
  <c r="T882" i="17"/>
  <c r="S882" i="17"/>
  <c r="R882" i="17"/>
  <c r="Q882" i="17"/>
  <c r="P882" i="17"/>
  <c r="O882" i="17"/>
  <c r="N882" i="17"/>
  <c r="K882" i="17"/>
  <c r="J882" i="17"/>
  <c r="I882" i="17"/>
  <c r="H882" i="17"/>
  <c r="W879" i="17"/>
  <c r="V879" i="17"/>
  <c r="U879" i="17"/>
  <c r="T879" i="17"/>
  <c r="S879" i="17"/>
  <c r="R879" i="17"/>
  <c r="Q879" i="17"/>
  <c r="P879" i="17"/>
  <c r="O879" i="17"/>
  <c r="N879" i="17"/>
  <c r="K879" i="17"/>
  <c r="J879" i="17"/>
  <c r="I879" i="17"/>
  <c r="H879" i="17"/>
  <c r="W876" i="17"/>
  <c r="V876" i="17"/>
  <c r="U876" i="17"/>
  <c r="T876" i="17"/>
  <c r="S876" i="17"/>
  <c r="R876" i="17"/>
  <c r="Q876" i="17"/>
  <c r="P876" i="17"/>
  <c r="O876" i="17"/>
  <c r="N876" i="17"/>
  <c r="K876" i="17"/>
  <c r="J876" i="17"/>
  <c r="I876" i="17"/>
  <c r="H876" i="17"/>
  <c r="W868" i="17"/>
  <c r="V868" i="17"/>
  <c r="U868" i="17"/>
  <c r="T868" i="17"/>
  <c r="S868" i="17"/>
  <c r="R868" i="17"/>
  <c r="Q868" i="17"/>
  <c r="P868" i="17"/>
  <c r="O868" i="17"/>
  <c r="N868" i="17"/>
  <c r="K868" i="17"/>
  <c r="J868" i="17"/>
  <c r="I868" i="17"/>
  <c r="H868" i="17"/>
  <c r="W865" i="17"/>
  <c r="V865" i="17"/>
  <c r="U865" i="17"/>
  <c r="T865" i="17"/>
  <c r="S865" i="17"/>
  <c r="R865" i="17"/>
  <c r="Q865" i="17"/>
  <c r="P865" i="17"/>
  <c r="O865" i="17"/>
  <c r="N865" i="17"/>
  <c r="K865" i="17"/>
  <c r="J865" i="17"/>
  <c r="I865" i="17"/>
  <c r="H865" i="17"/>
  <c r="W863" i="17"/>
  <c r="V863" i="17"/>
  <c r="U863" i="17"/>
  <c r="T863" i="17"/>
  <c r="S863" i="17"/>
  <c r="R863" i="17"/>
  <c r="Q863" i="17"/>
  <c r="P863" i="17"/>
  <c r="O863" i="17"/>
  <c r="N863" i="17"/>
  <c r="K863" i="17"/>
  <c r="J863" i="17"/>
  <c r="I863" i="17"/>
  <c r="H863" i="17"/>
  <c r="W857" i="17"/>
  <c r="V857" i="17"/>
  <c r="U857" i="17"/>
  <c r="T857" i="17"/>
  <c r="S857" i="17"/>
  <c r="R857" i="17"/>
  <c r="Q857" i="17"/>
  <c r="P857" i="17"/>
  <c r="O857" i="17"/>
  <c r="N857" i="17"/>
  <c r="K857" i="17"/>
  <c r="J857" i="17"/>
  <c r="I857" i="17"/>
  <c r="H857" i="17"/>
  <c r="W855" i="17"/>
  <c r="V855" i="17"/>
  <c r="U855" i="17"/>
  <c r="T855" i="17"/>
  <c r="S855" i="17"/>
  <c r="R855" i="17"/>
  <c r="Q855" i="17"/>
  <c r="P855" i="17"/>
  <c r="O855" i="17"/>
  <c r="N855" i="17"/>
  <c r="K855" i="17"/>
  <c r="J855" i="17"/>
  <c r="I855" i="17"/>
  <c r="H855" i="17"/>
  <c r="W845" i="17"/>
  <c r="V845" i="17"/>
  <c r="U845" i="17"/>
  <c r="T845" i="17"/>
  <c r="S845" i="17"/>
  <c r="R845" i="17"/>
  <c r="Q845" i="17"/>
  <c r="P845" i="17"/>
  <c r="O845" i="17"/>
  <c r="N845" i="17"/>
  <c r="K845" i="17"/>
  <c r="J845" i="17"/>
  <c r="I845" i="17"/>
  <c r="H845" i="17"/>
  <c r="W840" i="17"/>
  <c r="V840" i="17"/>
  <c r="U840" i="17"/>
  <c r="T840" i="17"/>
  <c r="S840" i="17"/>
  <c r="R840" i="17"/>
  <c r="Q840" i="17"/>
  <c r="P840" i="17"/>
  <c r="O840" i="17"/>
  <c r="N840" i="17"/>
  <c r="K840" i="17"/>
  <c r="J840" i="17"/>
  <c r="I840" i="17"/>
  <c r="H840" i="17"/>
  <c r="W838" i="17"/>
  <c r="V838" i="17"/>
  <c r="U838" i="17"/>
  <c r="T838" i="17"/>
  <c r="S838" i="17"/>
  <c r="R838" i="17"/>
  <c r="Q838" i="17"/>
  <c r="P838" i="17"/>
  <c r="O838" i="17"/>
  <c r="N838" i="17"/>
  <c r="K838" i="17"/>
  <c r="J838" i="17"/>
  <c r="I838" i="17"/>
  <c r="H838" i="17"/>
  <c r="W836" i="17"/>
  <c r="V836" i="17"/>
  <c r="U836" i="17"/>
  <c r="T836" i="17"/>
  <c r="S836" i="17"/>
  <c r="R836" i="17"/>
  <c r="Q836" i="17"/>
  <c r="P836" i="17"/>
  <c r="O836" i="17"/>
  <c r="N836" i="17"/>
  <c r="K836" i="17"/>
  <c r="J836" i="17"/>
  <c r="I836" i="17"/>
  <c r="H836" i="17"/>
  <c r="G836" i="17"/>
  <c r="F836" i="17"/>
  <c r="W834" i="17"/>
  <c r="V834" i="17"/>
  <c r="U834" i="17"/>
  <c r="T834" i="17"/>
  <c r="S834" i="17"/>
  <c r="R834" i="17"/>
  <c r="Q834" i="17"/>
  <c r="P834" i="17"/>
  <c r="O834" i="17"/>
  <c r="N834" i="17"/>
  <c r="K834" i="17"/>
  <c r="J834" i="17"/>
  <c r="I834" i="17"/>
  <c r="H834" i="17"/>
  <c r="W832" i="17"/>
  <c r="V832" i="17"/>
  <c r="U832" i="17"/>
  <c r="T832" i="17"/>
  <c r="S832" i="17"/>
  <c r="R832" i="17"/>
  <c r="Q832" i="17"/>
  <c r="P832" i="17"/>
  <c r="O832" i="17"/>
  <c r="N832" i="17"/>
  <c r="K832" i="17"/>
  <c r="J832" i="17"/>
  <c r="I832" i="17"/>
  <c r="H832" i="17"/>
  <c r="G832" i="17"/>
  <c r="F832" i="17"/>
  <c r="W827" i="17"/>
  <c r="V827" i="17"/>
  <c r="U827" i="17"/>
  <c r="T827" i="17"/>
  <c r="S827" i="17"/>
  <c r="R827" i="17"/>
  <c r="Q827" i="17"/>
  <c r="P827" i="17"/>
  <c r="O827" i="17"/>
  <c r="N827" i="17"/>
  <c r="K827" i="17"/>
  <c r="J827" i="17"/>
  <c r="I827" i="17"/>
  <c r="H827" i="17"/>
  <c r="W813" i="17"/>
  <c r="V813" i="17"/>
  <c r="U813" i="17"/>
  <c r="T813" i="17"/>
  <c r="S813" i="17"/>
  <c r="R813" i="17"/>
  <c r="Q813" i="17"/>
  <c r="P813" i="17"/>
  <c r="O813" i="17"/>
  <c r="N813" i="17"/>
  <c r="K813" i="17"/>
  <c r="J813" i="17"/>
  <c r="I813" i="17"/>
  <c r="H813" i="17"/>
  <c r="W808" i="17"/>
  <c r="V808" i="17"/>
  <c r="U808" i="17"/>
  <c r="T808" i="17"/>
  <c r="S808" i="17"/>
  <c r="R808" i="17"/>
  <c r="Q808" i="17"/>
  <c r="P808" i="17"/>
  <c r="O808" i="17"/>
  <c r="N808" i="17"/>
  <c r="K808" i="17"/>
  <c r="J808" i="17"/>
  <c r="I808" i="17"/>
  <c r="H808" i="17"/>
  <c r="W806" i="17"/>
  <c r="V806" i="17"/>
  <c r="U806" i="17"/>
  <c r="T806" i="17"/>
  <c r="S806" i="17"/>
  <c r="R806" i="17"/>
  <c r="Q806" i="17"/>
  <c r="P806" i="17"/>
  <c r="O806" i="17"/>
  <c r="N806" i="17"/>
  <c r="K806" i="17"/>
  <c r="J806" i="17"/>
  <c r="I806" i="17"/>
  <c r="H806" i="17"/>
  <c r="G806" i="17"/>
  <c r="F806" i="17"/>
  <c r="W804" i="17"/>
  <c r="V804" i="17"/>
  <c r="U804" i="17"/>
  <c r="T804" i="17"/>
  <c r="S804" i="17"/>
  <c r="R804" i="17"/>
  <c r="Q804" i="17"/>
  <c r="P804" i="17"/>
  <c r="O804" i="17"/>
  <c r="N804" i="17"/>
  <c r="K804" i="17"/>
  <c r="J804" i="17"/>
  <c r="I804" i="17"/>
  <c r="H804" i="17"/>
  <c r="W802" i="17"/>
  <c r="V802" i="17"/>
  <c r="U802" i="17"/>
  <c r="T802" i="17"/>
  <c r="S802" i="17"/>
  <c r="R802" i="17"/>
  <c r="Q802" i="17"/>
  <c r="P802" i="17"/>
  <c r="O802" i="17"/>
  <c r="N802" i="17"/>
  <c r="K802" i="17"/>
  <c r="J802" i="17"/>
  <c r="I802" i="17"/>
  <c r="H802" i="17"/>
  <c r="G802" i="17"/>
  <c r="F802" i="17"/>
  <c r="W799" i="17"/>
  <c r="V799" i="17"/>
  <c r="U799" i="17"/>
  <c r="T799" i="17"/>
  <c r="S799" i="17"/>
  <c r="R799" i="17"/>
  <c r="Q799" i="17"/>
  <c r="P799" i="17"/>
  <c r="O799" i="17"/>
  <c r="N799" i="17"/>
  <c r="K799" i="17"/>
  <c r="J799" i="17"/>
  <c r="I799" i="17"/>
  <c r="H799" i="17"/>
  <c r="W794" i="17"/>
  <c r="V794" i="17"/>
  <c r="U794" i="17"/>
  <c r="T794" i="17"/>
  <c r="S794" i="17"/>
  <c r="R794" i="17"/>
  <c r="Q794" i="17"/>
  <c r="P794" i="17"/>
  <c r="O794" i="17"/>
  <c r="N794" i="17"/>
  <c r="K794" i="17"/>
  <c r="J794" i="17"/>
  <c r="I794" i="17"/>
  <c r="H794" i="17"/>
  <c r="W789" i="17"/>
  <c r="V789" i="17"/>
  <c r="U789" i="17"/>
  <c r="T789" i="17"/>
  <c r="S789" i="17"/>
  <c r="R789" i="17"/>
  <c r="Q789" i="17"/>
  <c r="P789" i="17"/>
  <c r="O789" i="17"/>
  <c r="N789" i="17"/>
  <c r="K789" i="17"/>
  <c r="J789" i="17"/>
  <c r="I789" i="17"/>
  <c r="H789" i="17"/>
  <c r="W786" i="17"/>
  <c r="V786" i="17"/>
  <c r="U786" i="17"/>
  <c r="T786" i="17"/>
  <c r="S786" i="17"/>
  <c r="R786" i="17"/>
  <c r="Q786" i="17"/>
  <c r="P786" i="17"/>
  <c r="O786" i="17"/>
  <c r="N786" i="17"/>
  <c r="K786" i="17"/>
  <c r="J786" i="17"/>
  <c r="I786" i="17"/>
  <c r="H786" i="17"/>
  <c r="W784" i="17"/>
  <c r="V784" i="17"/>
  <c r="U784" i="17"/>
  <c r="T784" i="17"/>
  <c r="S784" i="17"/>
  <c r="R784" i="17"/>
  <c r="Q784" i="17"/>
  <c r="P784" i="17"/>
  <c r="O784" i="17"/>
  <c r="N784" i="17"/>
  <c r="K784" i="17"/>
  <c r="J784" i="17"/>
  <c r="I784" i="17"/>
  <c r="H784" i="17"/>
  <c r="G784" i="17"/>
  <c r="F784" i="17"/>
  <c r="W781" i="17"/>
  <c r="V781" i="17"/>
  <c r="U781" i="17"/>
  <c r="T781" i="17"/>
  <c r="S781" i="17"/>
  <c r="R781" i="17"/>
  <c r="Q781" i="17"/>
  <c r="P781" i="17"/>
  <c r="O781" i="17"/>
  <c r="N781" i="17"/>
  <c r="K781" i="17"/>
  <c r="J781" i="17"/>
  <c r="I781" i="17"/>
  <c r="H781" i="17"/>
  <c r="W773" i="17"/>
  <c r="V773" i="17"/>
  <c r="U773" i="17"/>
  <c r="T773" i="17"/>
  <c r="S773" i="17"/>
  <c r="R773" i="17"/>
  <c r="Q773" i="17"/>
  <c r="P773" i="17"/>
  <c r="O773" i="17"/>
  <c r="N773" i="17"/>
  <c r="K773" i="17"/>
  <c r="J773" i="17"/>
  <c r="I773" i="17"/>
  <c r="H773" i="17"/>
  <c r="W771" i="17"/>
  <c r="V771" i="17"/>
  <c r="U771" i="17"/>
  <c r="T771" i="17"/>
  <c r="S771" i="17"/>
  <c r="R771" i="17"/>
  <c r="Q771" i="17"/>
  <c r="P771" i="17"/>
  <c r="O771" i="17"/>
  <c r="N771" i="17"/>
  <c r="K771" i="17"/>
  <c r="J771" i="17"/>
  <c r="I771" i="17"/>
  <c r="H771" i="17"/>
  <c r="G771" i="17"/>
  <c r="F771" i="17"/>
  <c r="W769" i="17"/>
  <c r="V769" i="17"/>
  <c r="U769" i="17"/>
  <c r="T769" i="17"/>
  <c r="S769" i="17"/>
  <c r="R769" i="17"/>
  <c r="Q769" i="17"/>
  <c r="P769" i="17"/>
  <c r="O769" i="17"/>
  <c r="N769" i="17"/>
  <c r="K769" i="17"/>
  <c r="J769" i="17"/>
  <c r="I769" i="17"/>
  <c r="H769" i="17"/>
  <c r="W758" i="17"/>
  <c r="V758" i="17"/>
  <c r="U758" i="17"/>
  <c r="T758" i="17"/>
  <c r="S758" i="17"/>
  <c r="R758" i="17"/>
  <c r="Q758" i="17"/>
  <c r="P758" i="17"/>
  <c r="O758" i="17"/>
  <c r="N758" i="17"/>
  <c r="K758" i="17"/>
  <c r="J758" i="17"/>
  <c r="I758" i="17"/>
  <c r="H758" i="17"/>
  <c r="W755" i="17"/>
  <c r="V755" i="17"/>
  <c r="U755" i="17"/>
  <c r="T755" i="17"/>
  <c r="S755" i="17"/>
  <c r="R755" i="17"/>
  <c r="Q755" i="17"/>
  <c r="P755" i="17"/>
  <c r="O755" i="17"/>
  <c r="N755" i="17"/>
  <c r="K755" i="17"/>
  <c r="J755" i="17"/>
  <c r="I755" i="17"/>
  <c r="H755" i="17"/>
  <c r="W752" i="17"/>
  <c r="V752" i="17"/>
  <c r="U752" i="17"/>
  <c r="T752" i="17"/>
  <c r="S752" i="17"/>
  <c r="R752" i="17"/>
  <c r="Q752" i="17"/>
  <c r="P752" i="17"/>
  <c r="O752" i="17"/>
  <c r="N752" i="17"/>
  <c r="K752" i="17"/>
  <c r="J752" i="17"/>
  <c r="I752" i="17"/>
  <c r="H752" i="17"/>
  <c r="W744" i="17"/>
  <c r="V744" i="17"/>
  <c r="U744" i="17"/>
  <c r="T744" i="17"/>
  <c r="S744" i="17"/>
  <c r="R744" i="17"/>
  <c r="Q744" i="17"/>
  <c r="P744" i="17"/>
  <c r="O744" i="17"/>
  <c r="N744" i="17"/>
  <c r="K744" i="17"/>
  <c r="J744" i="17"/>
  <c r="I744" i="17"/>
  <c r="H744" i="17"/>
  <c r="W711" i="17"/>
  <c r="V711" i="17"/>
  <c r="U711" i="17"/>
  <c r="T711" i="17"/>
  <c r="S711" i="17"/>
  <c r="R711" i="17"/>
  <c r="Q711" i="17"/>
  <c r="P711" i="17"/>
  <c r="O711" i="17"/>
  <c r="N711" i="17"/>
  <c r="K711" i="17"/>
  <c r="J711" i="17"/>
  <c r="I711" i="17"/>
  <c r="H711" i="17"/>
  <c r="W701" i="17"/>
  <c r="V701" i="17"/>
  <c r="U701" i="17"/>
  <c r="T701" i="17"/>
  <c r="S701" i="17"/>
  <c r="R701" i="17"/>
  <c r="Q701" i="17"/>
  <c r="P701" i="17"/>
  <c r="O701" i="17"/>
  <c r="N701" i="17"/>
  <c r="K701" i="17"/>
  <c r="J701" i="17"/>
  <c r="I701" i="17"/>
  <c r="H701" i="17"/>
  <c r="W698" i="17"/>
  <c r="V698" i="17"/>
  <c r="U698" i="17"/>
  <c r="T698" i="17"/>
  <c r="S698" i="17"/>
  <c r="R698" i="17"/>
  <c r="Q698" i="17"/>
  <c r="P698" i="17"/>
  <c r="O698" i="17"/>
  <c r="N698" i="17"/>
  <c r="K698" i="17"/>
  <c r="J698" i="17"/>
  <c r="I698" i="17"/>
  <c r="H698" i="17"/>
  <c r="W689" i="17"/>
  <c r="V689" i="17"/>
  <c r="U689" i="17"/>
  <c r="T689" i="17"/>
  <c r="S689" i="17"/>
  <c r="R689" i="17"/>
  <c r="Q689" i="17"/>
  <c r="P689" i="17"/>
  <c r="O689" i="17"/>
  <c r="N689" i="17"/>
  <c r="K689" i="17"/>
  <c r="J689" i="17"/>
  <c r="I689" i="17"/>
  <c r="H689" i="17"/>
  <c r="W668" i="17"/>
  <c r="V668" i="17"/>
  <c r="U668" i="17"/>
  <c r="T668" i="17"/>
  <c r="S668" i="17"/>
  <c r="R668" i="17"/>
  <c r="Q668" i="17"/>
  <c r="P668" i="17"/>
  <c r="O668" i="17"/>
  <c r="N668" i="17"/>
  <c r="K668" i="17"/>
  <c r="J668" i="17"/>
  <c r="I668" i="17"/>
  <c r="H668" i="17"/>
  <c r="W658" i="17"/>
  <c r="V658" i="17"/>
  <c r="U658" i="17"/>
  <c r="T658" i="17"/>
  <c r="S658" i="17"/>
  <c r="R658" i="17"/>
  <c r="Q658" i="17"/>
  <c r="P658" i="17"/>
  <c r="O658" i="17"/>
  <c r="N658" i="17"/>
  <c r="K658" i="17"/>
  <c r="J658" i="17"/>
  <c r="I658" i="17"/>
  <c r="H658" i="17"/>
  <c r="W653" i="17"/>
  <c r="V653" i="17"/>
  <c r="U653" i="17"/>
  <c r="T653" i="17"/>
  <c r="S653" i="17"/>
  <c r="R653" i="17"/>
  <c r="Q653" i="17"/>
  <c r="P653" i="17"/>
  <c r="O653" i="17"/>
  <c r="N653" i="17"/>
  <c r="K653" i="17"/>
  <c r="J653" i="17"/>
  <c r="I653" i="17"/>
  <c r="H653" i="17"/>
  <c r="W643" i="17"/>
  <c r="V643" i="17"/>
  <c r="U643" i="17"/>
  <c r="T643" i="17"/>
  <c r="S643" i="17"/>
  <c r="R643" i="17"/>
  <c r="Q643" i="17"/>
  <c r="P643" i="17"/>
  <c r="O643" i="17"/>
  <c r="N643" i="17"/>
  <c r="K643" i="17"/>
  <c r="J643" i="17"/>
  <c r="I643" i="17"/>
  <c r="H643" i="17"/>
  <c r="W640" i="17"/>
  <c r="V640" i="17"/>
  <c r="U640" i="17"/>
  <c r="T640" i="17"/>
  <c r="S640" i="17"/>
  <c r="R640" i="17"/>
  <c r="Q640" i="17"/>
  <c r="P640" i="17"/>
  <c r="O640" i="17"/>
  <c r="N640" i="17"/>
  <c r="K640" i="17"/>
  <c r="J640" i="17"/>
  <c r="I640" i="17"/>
  <c r="H640" i="17"/>
  <c r="W628" i="17"/>
  <c r="V628" i="17"/>
  <c r="U628" i="17"/>
  <c r="T628" i="17"/>
  <c r="S628" i="17"/>
  <c r="R628" i="17"/>
  <c r="Q628" i="17"/>
  <c r="P628" i="17"/>
  <c r="O628" i="17"/>
  <c r="N628" i="17"/>
  <c r="K628" i="17"/>
  <c r="J628" i="17"/>
  <c r="I628" i="17"/>
  <c r="H628" i="17"/>
  <c r="W626" i="17"/>
  <c r="V626" i="17"/>
  <c r="U626" i="17"/>
  <c r="T626" i="17"/>
  <c r="S626" i="17"/>
  <c r="R626" i="17"/>
  <c r="Q626" i="17"/>
  <c r="P626" i="17"/>
  <c r="O626" i="17"/>
  <c r="N626" i="17"/>
  <c r="K626" i="17"/>
  <c r="J626" i="17"/>
  <c r="I626" i="17"/>
  <c r="H626" i="17"/>
  <c r="W604" i="17"/>
  <c r="V604" i="17"/>
  <c r="U604" i="17"/>
  <c r="T604" i="17"/>
  <c r="S604" i="17"/>
  <c r="R604" i="17"/>
  <c r="Q604" i="17"/>
  <c r="P604" i="17"/>
  <c r="O604" i="17"/>
  <c r="N604" i="17"/>
  <c r="K604" i="17"/>
  <c r="J604" i="17"/>
  <c r="I604" i="17"/>
  <c r="H604" i="17"/>
  <c r="W594" i="17"/>
  <c r="V594" i="17"/>
  <c r="U594" i="17"/>
  <c r="T594" i="17"/>
  <c r="S594" i="17"/>
  <c r="R594" i="17"/>
  <c r="Q594" i="17"/>
  <c r="P594" i="17"/>
  <c r="O594" i="17"/>
  <c r="N594" i="17"/>
  <c r="K594" i="17"/>
  <c r="J594" i="17"/>
  <c r="I594" i="17"/>
  <c r="H594" i="17"/>
  <c r="W588" i="17"/>
  <c r="V588" i="17"/>
  <c r="U588" i="17"/>
  <c r="T588" i="17"/>
  <c r="S588" i="17"/>
  <c r="R588" i="17"/>
  <c r="Q588" i="17"/>
  <c r="P588" i="17"/>
  <c r="O588" i="17"/>
  <c r="N588" i="17"/>
  <c r="K588" i="17"/>
  <c r="J588" i="17"/>
  <c r="I588" i="17"/>
  <c r="H588" i="17"/>
  <c r="W574" i="17"/>
  <c r="V574" i="17"/>
  <c r="U574" i="17"/>
  <c r="T574" i="17"/>
  <c r="S574" i="17"/>
  <c r="R574" i="17"/>
  <c r="Q574" i="17"/>
  <c r="P574" i="17"/>
  <c r="O574" i="17"/>
  <c r="N574" i="17"/>
  <c r="K574" i="17"/>
  <c r="J574" i="17"/>
  <c r="I574" i="17"/>
  <c r="H574" i="17"/>
  <c r="W569" i="17"/>
  <c r="V569" i="17"/>
  <c r="U569" i="17"/>
  <c r="T569" i="17"/>
  <c r="S569" i="17"/>
  <c r="R569" i="17"/>
  <c r="Q569" i="17"/>
  <c r="P569" i="17"/>
  <c r="O569" i="17"/>
  <c r="N569" i="17"/>
  <c r="K569" i="17"/>
  <c r="J569" i="17"/>
  <c r="I569" i="17"/>
  <c r="H569" i="17"/>
  <c r="W564" i="17"/>
  <c r="V564" i="17"/>
  <c r="U564" i="17"/>
  <c r="T564" i="17"/>
  <c r="S564" i="17"/>
  <c r="R564" i="17"/>
  <c r="Q564" i="17"/>
  <c r="P564" i="17"/>
  <c r="O564" i="17"/>
  <c r="N564" i="17"/>
  <c r="K564" i="17"/>
  <c r="J564" i="17"/>
  <c r="I564" i="17"/>
  <c r="H564" i="17"/>
  <c r="W561" i="17"/>
  <c r="V561" i="17"/>
  <c r="U561" i="17"/>
  <c r="T561" i="17"/>
  <c r="S561" i="17"/>
  <c r="R561" i="17"/>
  <c r="Q561" i="17"/>
  <c r="P561" i="17"/>
  <c r="O561" i="17"/>
  <c r="N561" i="17"/>
  <c r="K561" i="17"/>
  <c r="J561" i="17"/>
  <c r="I561" i="17"/>
  <c r="H561" i="17"/>
  <c r="W551" i="17"/>
  <c r="V551" i="17"/>
  <c r="U551" i="17"/>
  <c r="T551" i="17"/>
  <c r="S551" i="17"/>
  <c r="R551" i="17"/>
  <c r="Q551" i="17"/>
  <c r="P551" i="17"/>
  <c r="O551" i="17"/>
  <c r="N551" i="17"/>
  <c r="K551" i="17"/>
  <c r="J551" i="17"/>
  <c r="I551" i="17"/>
  <c r="H551" i="17"/>
  <c r="W533" i="17"/>
  <c r="V533" i="17"/>
  <c r="U533" i="17"/>
  <c r="T533" i="17"/>
  <c r="S533" i="17"/>
  <c r="R533" i="17"/>
  <c r="Q533" i="17"/>
  <c r="P533" i="17"/>
  <c r="O533" i="17"/>
  <c r="N533" i="17"/>
  <c r="K533" i="17"/>
  <c r="J533" i="17"/>
  <c r="I533" i="17"/>
  <c r="H533" i="17"/>
  <c r="F533" i="17"/>
  <c r="W527" i="17"/>
  <c r="V527" i="17"/>
  <c r="U527" i="17"/>
  <c r="T527" i="17"/>
  <c r="S527" i="17"/>
  <c r="R527" i="17"/>
  <c r="Q527" i="17"/>
  <c r="P527" i="17"/>
  <c r="O527" i="17"/>
  <c r="N527" i="17"/>
  <c r="K527" i="17"/>
  <c r="J527" i="17"/>
  <c r="I527" i="17"/>
  <c r="H527" i="17"/>
  <c r="W525" i="17"/>
  <c r="V525" i="17"/>
  <c r="U525" i="17"/>
  <c r="T525" i="17"/>
  <c r="S525" i="17"/>
  <c r="R525" i="17"/>
  <c r="Q525" i="17"/>
  <c r="P525" i="17"/>
  <c r="O525" i="17"/>
  <c r="N525" i="17"/>
  <c r="K525" i="17"/>
  <c r="J525" i="17"/>
  <c r="I525" i="17"/>
  <c r="H525" i="17"/>
  <c r="W518" i="17"/>
  <c r="V518" i="17"/>
  <c r="U518" i="17"/>
  <c r="T518" i="17"/>
  <c r="S518" i="17"/>
  <c r="R518" i="17"/>
  <c r="Q518" i="17"/>
  <c r="P518" i="17"/>
  <c r="O518" i="17"/>
  <c r="N518" i="17"/>
  <c r="K518" i="17"/>
  <c r="J518" i="17"/>
  <c r="I518" i="17"/>
  <c r="H518" i="17"/>
  <c r="W495" i="17"/>
  <c r="V495" i="17"/>
  <c r="U495" i="17"/>
  <c r="T495" i="17"/>
  <c r="S495" i="17"/>
  <c r="R495" i="17"/>
  <c r="Q495" i="17"/>
  <c r="P495" i="17"/>
  <c r="O495" i="17"/>
  <c r="N495" i="17"/>
  <c r="K495" i="17"/>
  <c r="J495" i="17"/>
  <c r="I495" i="17"/>
  <c r="H495" i="17"/>
  <c r="W491" i="17"/>
  <c r="V491" i="17"/>
  <c r="U491" i="17"/>
  <c r="T491" i="17"/>
  <c r="S491" i="17"/>
  <c r="R491" i="17"/>
  <c r="Q491" i="17"/>
  <c r="P491" i="17"/>
  <c r="O491" i="17"/>
  <c r="N491" i="17"/>
  <c r="K491" i="17"/>
  <c r="J491" i="17"/>
  <c r="I491" i="17"/>
  <c r="H491" i="17"/>
  <c r="W489" i="17"/>
  <c r="V489" i="17"/>
  <c r="U489" i="17"/>
  <c r="T489" i="17"/>
  <c r="S489" i="17"/>
  <c r="R489" i="17"/>
  <c r="Q489" i="17"/>
  <c r="P489" i="17"/>
  <c r="O489" i="17"/>
  <c r="N489" i="17"/>
  <c r="K489" i="17"/>
  <c r="J489" i="17"/>
  <c r="I489" i="17"/>
  <c r="H489" i="17"/>
  <c r="W486" i="17"/>
  <c r="V486" i="17"/>
  <c r="U486" i="17"/>
  <c r="T486" i="17"/>
  <c r="S486" i="17"/>
  <c r="R486" i="17"/>
  <c r="Q486" i="17"/>
  <c r="P486" i="17"/>
  <c r="O486" i="17"/>
  <c r="N486" i="17"/>
  <c r="K486" i="17"/>
  <c r="J486" i="17"/>
  <c r="I486" i="17"/>
  <c r="H486" i="17"/>
  <c r="W481" i="17"/>
  <c r="V481" i="17"/>
  <c r="U481" i="17"/>
  <c r="T481" i="17"/>
  <c r="S481" i="17"/>
  <c r="R481" i="17"/>
  <c r="Q481" i="17"/>
  <c r="P481" i="17"/>
  <c r="O481" i="17"/>
  <c r="N481" i="17"/>
  <c r="K481" i="17"/>
  <c r="J481" i="17"/>
  <c r="I481" i="17"/>
  <c r="H481" i="17"/>
  <c r="W476" i="17"/>
  <c r="V476" i="17"/>
  <c r="U476" i="17"/>
  <c r="T476" i="17"/>
  <c r="S476" i="17"/>
  <c r="R476" i="17"/>
  <c r="Q476" i="17"/>
  <c r="P476" i="17"/>
  <c r="O476" i="17"/>
  <c r="N476" i="17"/>
  <c r="K476" i="17"/>
  <c r="J476" i="17"/>
  <c r="I476" i="17"/>
  <c r="H476" i="17"/>
  <c r="W471" i="17"/>
  <c r="V471" i="17"/>
  <c r="U471" i="17"/>
  <c r="T471" i="17"/>
  <c r="S471" i="17"/>
  <c r="R471" i="17"/>
  <c r="Q471" i="17"/>
  <c r="P471" i="17"/>
  <c r="O471" i="17"/>
  <c r="N471" i="17"/>
  <c r="K471" i="17"/>
  <c r="J471" i="17"/>
  <c r="I471" i="17"/>
  <c r="H471" i="17"/>
  <c r="W460" i="17"/>
  <c r="V460" i="17"/>
  <c r="U460" i="17"/>
  <c r="T460" i="17"/>
  <c r="S460" i="17"/>
  <c r="R460" i="17"/>
  <c r="Q460" i="17"/>
  <c r="P460" i="17"/>
  <c r="O460" i="17"/>
  <c r="N460" i="17"/>
  <c r="K460" i="17"/>
  <c r="J460" i="17"/>
  <c r="I460" i="17"/>
  <c r="H460" i="17"/>
  <c r="W454" i="17"/>
  <c r="V454" i="17"/>
  <c r="U454" i="17"/>
  <c r="T454" i="17"/>
  <c r="S454" i="17"/>
  <c r="R454" i="17"/>
  <c r="Q454" i="17"/>
  <c r="P454" i="17"/>
  <c r="O454" i="17"/>
  <c r="N454" i="17"/>
  <c r="K454" i="17"/>
  <c r="J454" i="17"/>
  <c r="I454" i="17"/>
  <c r="H454" i="17"/>
  <c r="W435" i="17"/>
  <c r="V435" i="17"/>
  <c r="U435" i="17"/>
  <c r="T435" i="17"/>
  <c r="S435" i="17"/>
  <c r="R435" i="17"/>
  <c r="Q435" i="17"/>
  <c r="P435" i="17"/>
  <c r="O435" i="17"/>
  <c r="N435" i="17"/>
  <c r="K435" i="17"/>
  <c r="J435" i="17"/>
  <c r="I435" i="17"/>
  <c r="H435" i="17"/>
  <c r="W428" i="17"/>
  <c r="V428" i="17"/>
  <c r="U428" i="17"/>
  <c r="T428" i="17"/>
  <c r="S428" i="17"/>
  <c r="R428" i="17"/>
  <c r="Q428" i="17"/>
  <c r="P428" i="17"/>
  <c r="O428" i="17"/>
  <c r="N428" i="17"/>
  <c r="K428" i="17"/>
  <c r="J428" i="17"/>
  <c r="I428" i="17"/>
  <c r="H428" i="17"/>
  <c r="W414" i="17"/>
  <c r="V414" i="17"/>
  <c r="U414" i="17"/>
  <c r="T414" i="17"/>
  <c r="S414" i="17"/>
  <c r="R414" i="17"/>
  <c r="Q414" i="17"/>
  <c r="P414" i="17"/>
  <c r="O414" i="17"/>
  <c r="N414" i="17"/>
  <c r="K414" i="17"/>
  <c r="J414" i="17"/>
  <c r="I414" i="17"/>
  <c r="H414" i="17"/>
  <c r="W408" i="17"/>
  <c r="V408" i="17"/>
  <c r="U408" i="17"/>
  <c r="T408" i="17"/>
  <c r="S408" i="17"/>
  <c r="R408" i="17"/>
  <c r="Q408" i="17"/>
  <c r="P408" i="17"/>
  <c r="O408" i="17"/>
  <c r="N408" i="17"/>
  <c r="K408" i="17"/>
  <c r="J408" i="17"/>
  <c r="I408" i="17"/>
  <c r="H408" i="17"/>
  <c r="F408" i="17"/>
  <c r="W399" i="17"/>
  <c r="V399" i="17"/>
  <c r="U399" i="17"/>
  <c r="T399" i="17"/>
  <c r="S399" i="17"/>
  <c r="R399" i="17"/>
  <c r="Q399" i="17"/>
  <c r="P399" i="17"/>
  <c r="O399" i="17"/>
  <c r="N399" i="17"/>
  <c r="K399" i="17"/>
  <c r="J399" i="17"/>
  <c r="I399" i="17"/>
  <c r="H399" i="17"/>
  <c r="G399" i="17"/>
  <c r="W362" i="17"/>
  <c r="V362" i="17"/>
  <c r="U362" i="17"/>
  <c r="T362" i="17"/>
  <c r="S362" i="17"/>
  <c r="R362" i="17"/>
  <c r="Q362" i="17"/>
  <c r="P362" i="17"/>
  <c r="O362" i="17"/>
  <c r="N362" i="17"/>
  <c r="K362" i="17"/>
  <c r="J362" i="17"/>
  <c r="I362" i="17"/>
  <c r="H362" i="17"/>
  <c r="G362" i="17"/>
  <c r="W345" i="17"/>
  <c r="V345" i="17"/>
  <c r="U345" i="17"/>
  <c r="T345" i="17"/>
  <c r="S345" i="17"/>
  <c r="R345" i="17"/>
  <c r="Q345" i="17"/>
  <c r="P345" i="17"/>
  <c r="O345" i="17"/>
  <c r="N345" i="17"/>
  <c r="K345" i="17"/>
  <c r="J345" i="17"/>
  <c r="I345" i="17"/>
  <c r="H345" i="17"/>
  <c r="W337" i="17"/>
  <c r="V337" i="17"/>
  <c r="U337" i="17"/>
  <c r="T337" i="17"/>
  <c r="S337" i="17"/>
  <c r="R337" i="17"/>
  <c r="Q337" i="17"/>
  <c r="P337" i="17"/>
  <c r="O337" i="17"/>
  <c r="N337" i="17"/>
  <c r="K337" i="17"/>
  <c r="J337" i="17"/>
  <c r="I337" i="17"/>
  <c r="H337" i="17"/>
  <c r="W332" i="17"/>
  <c r="V332" i="17"/>
  <c r="U332" i="17"/>
  <c r="T332" i="17"/>
  <c r="S332" i="17"/>
  <c r="R332" i="17"/>
  <c r="Q332" i="17"/>
  <c r="P332" i="17"/>
  <c r="O332" i="17"/>
  <c r="N332" i="17"/>
  <c r="K332" i="17"/>
  <c r="J332" i="17"/>
  <c r="I332" i="17"/>
  <c r="H332" i="17"/>
  <c r="G332" i="17"/>
  <c r="W329" i="17"/>
  <c r="V329" i="17"/>
  <c r="U329" i="17"/>
  <c r="T329" i="17"/>
  <c r="S329" i="17"/>
  <c r="R329" i="17"/>
  <c r="Q329" i="17"/>
  <c r="P329" i="17"/>
  <c r="O329" i="17"/>
  <c r="N329" i="17"/>
  <c r="K329" i="17"/>
  <c r="J329" i="17"/>
  <c r="I329" i="17"/>
  <c r="H329" i="17"/>
  <c r="G329" i="17"/>
  <c r="W319" i="17"/>
  <c r="V319" i="17"/>
  <c r="U319" i="17"/>
  <c r="T319" i="17"/>
  <c r="S319" i="17"/>
  <c r="R319" i="17"/>
  <c r="Q319" i="17"/>
  <c r="P319" i="17"/>
  <c r="O319" i="17"/>
  <c r="N319" i="17"/>
  <c r="K319" i="17"/>
  <c r="J319" i="17"/>
  <c r="I319" i="17"/>
  <c r="H319" i="17"/>
  <c r="W313" i="17"/>
  <c r="V313" i="17"/>
  <c r="U313" i="17"/>
  <c r="T313" i="17"/>
  <c r="S313" i="17"/>
  <c r="R313" i="17"/>
  <c r="Q313" i="17"/>
  <c r="P313" i="17"/>
  <c r="O313" i="17"/>
  <c r="N313" i="17"/>
  <c r="K313" i="17"/>
  <c r="J313" i="17"/>
  <c r="I313" i="17"/>
  <c r="H313" i="17"/>
  <c r="W274" i="17"/>
  <c r="V274" i="17"/>
  <c r="U274" i="17"/>
  <c r="T274" i="17"/>
  <c r="S274" i="17"/>
  <c r="R274" i="17"/>
  <c r="Q274" i="17"/>
  <c r="P274" i="17"/>
  <c r="O274" i="17"/>
  <c r="N274" i="17"/>
  <c r="K274" i="17"/>
  <c r="J274" i="17"/>
  <c r="I274" i="17"/>
  <c r="H274" i="17"/>
  <c r="G274" i="17"/>
  <c r="W265" i="17"/>
  <c r="V265" i="17"/>
  <c r="U265" i="17"/>
  <c r="T265" i="17"/>
  <c r="S265" i="17"/>
  <c r="R265" i="17"/>
  <c r="Q265" i="17"/>
  <c r="P265" i="17"/>
  <c r="O265" i="17"/>
  <c r="N265" i="17"/>
  <c r="K265" i="17"/>
  <c r="J265" i="17"/>
  <c r="I265" i="17"/>
  <c r="H265" i="17"/>
  <c r="G265" i="17"/>
  <c r="W257" i="17"/>
  <c r="V257" i="17"/>
  <c r="U257" i="17"/>
  <c r="T257" i="17"/>
  <c r="S257" i="17"/>
  <c r="R257" i="17"/>
  <c r="Q257" i="17"/>
  <c r="P257" i="17"/>
  <c r="O257" i="17"/>
  <c r="N257" i="17"/>
  <c r="K257" i="17"/>
  <c r="J257" i="17"/>
  <c r="I257" i="17"/>
  <c r="H257" i="17"/>
  <c r="W246" i="17"/>
  <c r="V246" i="17"/>
  <c r="U246" i="17"/>
  <c r="T246" i="17"/>
  <c r="S246" i="17"/>
  <c r="R246" i="17"/>
  <c r="Q246" i="17"/>
  <c r="P246" i="17"/>
  <c r="O246" i="17"/>
  <c r="N246" i="17"/>
  <c r="K246" i="17"/>
  <c r="J246" i="17"/>
  <c r="I246" i="17"/>
  <c r="H246" i="17"/>
  <c r="W239" i="17"/>
  <c r="V239" i="17"/>
  <c r="U239" i="17"/>
  <c r="T239" i="17"/>
  <c r="S239" i="17"/>
  <c r="R239" i="17"/>
  <c r="Q239" i="17"/>
  <c r="P239" i="17"/>
  <c r="O239" i="17"/>
  <c r="N239" i="17"/>
  <c r="K239" i="17"/>
  <c r="J239" i="17"/>
  <c r="I239" i="17"/>
  <c r="H239" i="17"/>
  <c r="G239" i="17"/>
  <c r="W235" i="17"/>
  <c r="V235" i="17"/>
  <c r="U235" i="17"/>
  <c r="T235" i="17"/>
  <c r="S235" i="17"/>
  <c r="R235" i="17"/>
  <c r="Q235" i="17"/>
  <c r="P235" i="17"/>
  <c r="O235" i="17"/>
  <c r="N235" i="17"/>
  <c r="K235" i="17"/>
  <c r="J235" i="17"/>
  <c r="I235" i="17"/>
  <c r="H235" i="17"/>
  <c r="G235" i="17"/>
  <c r="W223" i="17"/>
  <c r="V223" i="17"/>
  <c r="U223" i="17"/>
  <c r="T223" i="17"/>
  <c r="S223" i="17"/>
  <c r="R223" i="17"/>
  <c r="Q223" i="17"/>
  <c r="P223" i="17"/>
  <c r="O223" i="17"/>
  <c r="N223" i="17"/>
  <c r="K223" i="17"/>
  <c r="J223" i="17"/>
  <c r="I223" i="17"/>
  <c r="H223" i="17"/>
  <c r="W219" i="17"/>
  <c r="V219" i="17"/>
  <c r="U219" i="17"/>
  <c r="T219" i="17"/>
  <c r="S219" i="17"/>
  <c r="R219" i="17"/>
  <c r="Q219" i="17"/>
  <c r="P219" i="17"/>
  <c r="O219" i="17"/>
  <c r="N219" i="17"/>
  <c r="K219" i="17"/>
  <c r="J219" i="17"/>
  <c r="I219" i="17"/>
  <c r="H219" i="17"/>
  <c r="W215" i="17"/>
  <c r="V215" i="17"/>
  <c r="U215" i="17"/>
  <c r="T215" i="17"/>
  <c r="S215" i="17"/>
  <c r="R215" i="17"/>
  <c r="Q215" i="17"/>
  <c r="P215" i="17"/>
  <c r="O215" i="17"/>
  <c r="N215" i="17"/>
  <c r="K215" i="17"/>
  <c r="J215" i="17"/>
  <c r="I215" i="17"/>
  <c r="H215" i="17"/>
  <c r="G215" i="17"/>
  <c r="W213" i="17"/>
  <c r="V213" i="17"/>
  <c r="U213" i="17"/>
  <c r="T213" i="17"/>
  <c r="S213" i="17"/>
  <c r="R213" i="17"/>
  <c r="Q213" i="17"/>
  <c r="P213" i="17"/>
  <c r="O213" i="17"/>
  <c r="N213" i="17"/>
  <c r="K213" i="17"/>
  <c r="J213" i="17"/>
  <c r="I213" i="17"/>
  <c r="H213" i="17"/>
  <c r="G213" i="17"/>
  <c r="F213" i="17"/>
  <c r="W209" i="17"/>
  <c r="V209" i="17"/>
  <c r="U209" i="17"/>
  <c r="T209" i="17"/>
  <c r="S209" i="17"/>
  <c r="R209" i="17"/>
  <c r="Q209" i="17"/>
  <c r="P209" i="17"/>
  <c r="O209" i="17"/>
  <c r="N209" i="17"/>
  <c r="K209" i="17"/>
  <c r="J209" i="17"/>
  <c r="I209" i="17"/>
  <c r="H209" i="17"/>
  <c r="G209" i="17"/>
  <c r="W194" i="17"/>
  <c r="V194" i="17"/>
  <c r="U194" i="17"/>
  <c r="T194" i="17"/>
  <c r="S194" i="17"/>
  <c r="R194" i="17"/>
  <c r="Q194" i="17"/>
  <c r="P194" i="17"/>
  <c r="O194" i="17"/>
  <c r="N194" i="17"/>
  <c r="K194" i="17"/>
  <c r="J194" i="17"/>
  <c r="I194" i="17"/>
  <c r="H194" i="17"/>
  <c r="W189" i="17"/>
  <c r="V189" i="17"/>
  <c r="U189" i="17"/>
  <c r="T189" i="17"/>
  <c r="S189" i="17"/>
  <c r="R189" i="17"/>
  <c r="Q189" i="17"/>
  <c r="P189" i="17"/>
  <c r="O189" i="17"/>
  <c r="N189" i="17"/>
  <c r="K189" i="17"/>
  <c r="J189" i="17"/>
  <c r="I189" i="17"/>
  <c r="H189" i="17"/>
  <c r="W187" i="17"/>
  <c r="V187" i="17"/>
  <c r="U187" i="17"/>
  <c r="T187" i="17"/>
  <c r="S187" i="17"/>
  <c r="R187" i="17"/>
  <c r="Q187" i="17"/>
  <c r="P187" i="17"/>
  <c r="O187" i="17"/>
  <c r="N187" i="17"/>
  <c r="K187" i="17"/>
  <c r="J187" i="17"/>
  <c r="I187" i="17"/>
  <c r="H187" i="17"/>
  <c r="G187" i="17"/>
  <c r="F187" i="17"/>
  <c r="W168" i="17"/>
  <c r="V168" i="17"/>
  <c r="U168" i="17"/>
  <c r="T168" i="17"/>
  <c r="S168" i="17"/>
  <c r="R168" i="17"/>
  <c r="Q168" i="17"/>
  <c r="P168" i="17"/>
  <c r="O168" i="17"/>
  <c r="N168" i="17"/>
  <c r="K168" i="17"/>
  <c r="J168" i="17"/>
  <c r="I168" i="17"/>
  <c r="H168" i="17"/>
  <c r="G168" i="17"/>
  <c r="W150" i="17"/>
  <c r="V150" i="17"/>
  <c r="U150" i="17"/>
  <c r="T150" i="17"/>
  <c r="S150" i="17"/>
  <c r="R150" i="17"/>
  <c r="Q150" i="17"/>
  <c r="P150" i="17"/>
  <c r="O150" i="17"/>
  <c r="N150" i="17"/>
  <c r="K150" i="17"/>
  <c r="J150" i="17"/>
  <c r="I150" i="17"/>
  <c r="H150" i="17"/>
  <c r="G150" i="17"/>
  <c r="W132" i="17"/>
  <c r="V132" i="17"/>
  <c r="U132" i="17"/>
  <c r="T132" i="17"/>
  <c r="S132" i="17"/>
  <c r="R132" i="17"/>
  <c r="Q132" i="17"/>
  <c r="P132" i="17"/>
  <c r="O132" i="17"/>
  <c r="N132" i="17"/>
  <c r="K132" i="17"/>
  <c r="J132" i="17"/>
  <c r="I132" i="17"/>
  <c r="H132" i="17"/>
  <c r="W130" i="17"/>
  <c r="V130" i="17"/>
  <c r="U130" i="17"/>
  <c r="T130" i="17"/>
  <c r="S130" i="17"/>
  <c r="R130" i="17"/>
  <c r="Q130" i="17"/>
  <c r="P130" i="17"/>
  <c r="O130" i="17"/>
  <c r="N130" i="17"/>
  <c r="K130" i="17"/>
  <c r="J130" i="17"/>
  <c r="I130" i="17"/>
  <c r="H130" i="17"/>
  <c r="W126" i="17"/>
  <c r="V126" i="17"/>
  <c r="U126" i="17"/>
  <c r="T126" i="17"/>
  <c r="S126" i="17"/>
  <c r="R126" i="17"/>
  <c r="Q126" i="17"/>
  <c r="P126" i="17"/>
  <c r="O126" i="17"/>
  <c r="N126" i="17"/>
  <c r="K126" i="17"/>
  <c r="J126" i="17"/>
  <c r="I126" i="17"/>
  <c r="H126" i="17"/>
  <c r="G126" i="17"/>
  <c r="W121" i="17"/>
  <c r="V121" i="17"/>
  <c r="U121" i="17"/>
  <c r="T121" i="17"/>
  <c r="S121" i="17"/>
  <c r="R121" i="17"/>
  <c r="Q121" i="17"/>
  <c r="P121" i="17"/>
  <c r="O121" i="17"/>
  <c r="N121" i="17"/>
  <c r="K121" i="17"/>
  <c r="J121" i="17"/>
  <c r="I121" i="17"/>
  <c r="H121" i="17"/>
  <c r="G121" i="17"/>
  <c r="W115" i="17"/>
  <c r="V115" i="17"/>
  <c r="U115" i="17"/>
  <c r="T115" i="17"/>
  <c r="S115" i="17"/>
  <c r="R115" i="17"/>
  <c r="Q115" i="17"/>
  <c r="P115" i="17"/>
  <c r="O115" i="17"/>
  <c r="N115" i="17"/>
  <c r="K115" i="17"/>
  <c r="J115" i="17"/>
  <c r="I115" i="17"/>
  <c r="H115" i="17"/>
  <c r="W108" i="17"/>
  <c r="V108" i="17"/>
  <c r="U108" i="17"/>
  <c r="T108" i="17"/>
  <c r="S108" i="17"/>
  <c r="R108" i="17"/>
  <c r="Q108" i="17"/>
  <c r="P108" i="17"/>
  <c r="O108" i="17"/>
  <c r="N108" i="17"/>
  <c r="K108" i="17"/>
  <c r="J108" i="17"/>
  <c r="I108" i="17"/>
  <c r="H108" i="17"/>
  <c r="W102" i="17"/>
  <c r="V102" i="17"/>
  <c r="U102" i="17"/>
  <c r="T102" i="17"/>
  <c r="S102" i="17"/>
  <c r="R102" i="17"/>
  <c r="Q102" i="17"/>
  <c r="P102" i="17"/>
  <c r="O102" i="17"/>
  <c r="N102" i="17"/>
  <c r="K102" i="17"/>
  <c r="J102" i="17"/>
  <c r="I102" i="17"/>
  <c r="H102" i="17"/>
  <c r="G102" i="17"/>
  <c r="W86" i="17"/>
  <c r="V86" i="17"/>
  <c r="U86" i="17"/>
  <c r="T86" i="17"/>
  <c r="S86" i="17"/>
  <c r="R86" i="17"/>
  <c r="Q86" i="17"/>
  <c r="P86" i="17"/>
  <c r="O86" i="17"/>
  <c r="N86" i="17"/>
  <c r="K86" i="17"/>
  <c r="J86" i="17"/>
  <c r="I86" i="17"/>
  <c r="H86" i="17"/>
  <c r="G86" i="17"/>
  <c r="W77" i="17"/>
  <c r="V77" i="17"/>
  <c r="U77" i="17"/>
  <c r="T77" i="17"/>
  <c r="S77" i="17"/>
  <c r="R77" i="17"/>
  <c r="Q77" i="17"/>
  <c r="P77" i="17"/>
  <c r="O77" i="17"/>
  <c r="N77" i="17"/>
  <c r="K77" i="17"/>
  <c r="J77" i="17"/>
  <c r="I77" i="17"/>
  <c r="H77" i="17"/>
  <c r="W74" i="17"/>
  <c r="V74" i="17"/>
  <c r="U74" i="17"/>
  <c r="T74" i="17"/>
  <c r="S74" i="17"/>
  <c r="R74" i="17"/>
  <c r="Q74" i="17"/>
  <c r="P74" i="17"/>
  <c r="O74" i="17"/>
  <c r="N74" i="17"/>
  <c r="K74" i="17"/>
  <c r="J74" i="17"/>
  <c r="I74" i="17"/>
  <c r="H74" i="17"/>
  <c r="W58" i="17"/>
  <c r="V58" i="17"/>
  <c r="U58" i="17"/>
  <c r="T58" i="17"/>
  <c r="S58" i="17"/>
  <c r="R58" i="17"/>
  <c r="Q58" i="17"/>
  <c r="P58" i="17"/>
  <c r="O58" i="17"/>
  <c r="N58" i="17"/>
  <c r="K58" i="17"/>
  <c r="J58" i="17"/>
  <c r="I58" i="17"/>
  <c r="H58" i="17"/>
  <c r="G58" i="17"/>
  <c r="W55" i="17"/>
  <c r="V55" i="17"/>
  <c r="U55" i="17"/>
  <c r="T55" i="17"/>
  <c r="S55" i="17"/>
  <c r="R55" i="17"/>
  <c r="Q55" i="17"/>
  <c r="P55" i="17"/>
  <c r="O55" i="17"/>
  <c r="N55" i="17"/>
  <c r="K55" i="17"/>
  <c r="J55" i="17"/>
  <c r="I55" i="17"/>
  <c r="H55" i="17"/>
  <c r="G55" i="17"/>
  <c r="W51" i="17"/>
  <c r="V51" i="17"/>
  <c r="U51" i="17"/>
  <c r="T51" i="17"/>
  <c r="S51" i="17"/>
  <c r="R51" i="17"/>
  <c r="Q51" i="17"/>
  <c r="P51" i="17"/>
  <c r="O51" i="17"/>
  <c r="N51" i="17"/>
  <c r="K51" i="17"/>
  <c r="J51" i="17"/>
  <c r="I51" i="17"/>
  <c r="H51" i="17"/>
  <c r="W44" i="17"/>
  <c r="V44" i="17"/>
  <c r="U44" i="17"/>
  <c r="T44" i="17"/>
  <c r="S44" i="17"/>
  <c r="R44" i="17"/>
  <c r="Q44" i="17"/>
  <c r="P44" i="17"/>
  <c r="O44" i="17"/>
  <c r="N44" i="17"/>
  <c r="K44" i="17"/>
  <c r="J44" i="17"/>
  <c r="I44" i="17"/>
  <c r="H44" i="17"/>
  <c r="W37" i="17"/>
  <c r="V37" i="17"/>
  <c r="U37" i="17"/>
  <c r="T37" i="17"/>
  <c r="S37" i="17"/>
  <c r="R37" i="17"/>
  <c r="Q37" i="17"/>
  <c r="P37" i="17"/>
  <c r="O37" i="17"/>
  <c r="N37" i="17"/>
  <c r="K37" i="17"/>
  <c r="J37" i="17"/>
  <c r="I37" i="17"/>
  <c r="H37" i="17"/>
  <c r="G37" i="17"/>
  <c r="W30" i="17"/>
  <c r="V30" i="17"/>
  <c r="U30" i="17"/>
  <c r="T30" i="17"/>
  <c r="S30" i="17"/>
  <c r="R30" i="17"/>
  <c r="Q30" i="17"/>
  <c r="P30" i="17"/>
  <c r="O30" i="17"/>
  <c r="N30" i="17"/>
  <c r="K30" i="17"/>
  <c r="J30" i="17"/>
  <c r="I30" i="17"/>
  <c r="H30" i="17"/>
  <c r="G30" i="17"/>
  <c r="W27" i="17"/>
  <c r="V27" i="17"/>
  <c r="U27" i="17"/>
  <c r="T27" i="17"/>
  <c r="S27" i="17"/>
  <c r="R27" i="17"/>
  <c r="Q27" i="17"/>
  <c r="P27" i="17"/>
  <c r="O27" i="17"/>
  <c r="N27" i="17"/>
  <c r="K27" i="17"/>
  <c r="J27" i="17"/>
  <c r="I27" i="17"/>
  <c r="H27" i="17"/>
  <c r="W22" i="17"/>
  <c r="V22" i="17"/>
  <c r="U22" i="17"/>
  <c r="T22" i="17"/>
  <c r="S22" i="17"/>
  <c r="R22" i="17"/>
  <c r="Q22" i="17"/>
  <c r="P22" i="17"/>
  <c r="O22" i="17"/>
  <c r="N22" i="17"/>
  <c r="K22" i="17"/>
  <c r="J22" i="17"/>
  <c r="I22" i="17"/>
  <c r="H22" i="17"/>
  <c r="W19" i="17"/>
  <c r="V19" i="17"/>
  <c r="U19" i="17"/>
  <c r="T19" i="17"/>
  <c r="S19" i="17"/>
  <c r="R19" i="17"/>
  <c r="Q19" i="17"/>
  <c r="P19" i="17"/>
  <c r="O19" i="17"/>
  <c r="N19" i="17"/>
  <c r="K19" i="17"/>
  <c r="J19" i="17"/>
  <c r="I19" i="17"/>
  <c r="H19" i="17"/>
  <c r="G19" i="17"/>
  <c r="D19" i="2"/>
  <c r="D20" i="2"/>
  <c r="D21" i="2"/>
  <c r="D18" i="2"/>
  <c r="H18" i="2"/>
  <c r="R987" i="10"/>
  <c r="R986" i="10" s="1"/>
  <c r="Q987" i="10"/>
  <c r="Q986" i="10" s="1"/>
  <c r="P987" i="10"/>
  <c r="P986" i="10" s="1"/>
  <c r="O987" i="10"/>
  <c r="O986" i="10" s="1"/>
  <c r="N987" i="10"/>
  <c r="N986" i="10" s="1"/>
  <c r="R985" i="10"/>
  <c r="Q985" i="10"/>
  <c r="P985" i="10"/>
  <c r="O985" i="10"/>
  <c r="N985" i="10"/>
  <c r="R984" i="10"/>
  <c r="Q984" i="10"/>
  <c r="P984" i="10"/>
  <c r="O984" i="10"/>
  <c r="N984" i="10"/>
  <c r="R982" i="10"/>
  <c r="Q982" i="10"/>
  <c r="P982" i="10"/>
  <c r="O982" i="10"/>
  <c r="N982" i="10"/>
  <c r="R981" i="10"/>
  <c r="Q981" i="10"/>
  <c r="P981" i="10"/>
  <c r="O981" i="10"/>
  <c r="N981" i="10"/>
  <c r="R979" i="10"/>
  <c r="R978" i="10" s="1"/>
  <c r="Q979" i="10"/>
  <c r="Q978" i="10" s="1"/>
  <c r="P979" i="10"/>
  <c r="P978" i="10" s="1"/>
  <c r="O979" i="10"/>
  <c r="O978" i="10" s="1"/>
  <c r="N979" i="10"/>
  <c r="N978" i="10" s="1"/>
  <c r="R977" i="10"/>
  <c r="R976" i="10" s="1"/>
  <c r="Q977" i="10"/>
  <c r="Q976" i="10" s="1"/>
  <c r="P977" i="10"/>
  <c r="P976" i="10" s="1"/>
  <c r="O977" i="10"/>
  <c r="O976" i="10" s="1"/>
  <c r="N977" i="10"/>
  <c r="N976" i="10" s="1"/>
  <c r="R975" i="10"/>
  <c r="R974" i="10" s="1"/>
  <c r="Q975" i="10"/>
  <c r="Q974" i="10" s="1"/>
  <c r="P975" i="10"/>
  <c r="P974" i="10" s="1"/>
  <c r="O975" i="10"/>
  <c r="O974" i="10" s="1"/>
  <c r="N975" i="10"/>
  <c r="N974" i="10" s="1"/>
  <c r="R973" i="10"/>
  <c r="Q973" i="10"/>
  <c r="P973" i="10"/>
  <c r="O973" i="10"/>
  <c r="N973" i="10"/>
  <c r="R972" i="10"/>
  <c r="Q972" i="10"/>
  <c r="P972" i="10"/>
  <c r="O972" i="10"/>
  <c r="N972" i="10"/>
  <c r="R971" i="10"/>
  <c r="Q971" i="10"/>
  <c r="P971" i="10"/>
  <c r="O971" i="10"/>
  <c r="N971" i="10"/>
  <c r="R970" i="10"/>
  <c r="Q970" i="10"/>
  <c r="P970" i="10"/>
  <c r="O970" i="10"/>
  <c r="N970" i="10"/>
  <c r="R969" i="10"/>
  <c r="Q969" i="10"/>
  <c r="P969" i="10"/>
  <c r="O969" i="10"/>
  <c r="N969" i="10"/>
  <c r="R967" i="10"/>
  <c r="Q967" i="10"/>
  <c r="P967" i="10"/>
  <c r="O967" i="10"/>
  <c r="N967" i="10"/>
  <c r="R966" i="10"/>
  <c r="Q966" i="10"/>
  <c r="P966" i="10"/>
  <c r="O966" i="10"/>
  <c r="N966" i="10"/>
  <c r="R965" i="10"/>
  <c r="Q965" i="10"/>
  <c r="P965" i="10"/>
  <c r="O965" i="10"/>
  <c r="N965" i="10"/>
  <c r="R964" i="10"/>
  <c r="Q964" i="10"/>
  <c r="P964" i="10"/>
  <c r="O964" i="10"/>
  <c r="N964" i="10"/>
  <c r="R963" i="10"/>
  <c r="Q963" i="10"/>
  <c r="P963" i="10"/>
  <c r="O963" i="10"/>
  <c r="N963" i="10"/>
  <c r="R961" i="10"/>
  <c r="R960" i="10" s="1"/>
  <c r="Q961" i="10"/>
  <c r="Q960" i="10" s="1"/>
  <c r="P961" i="10"/>
  <c r="P960" i="10" s="1"/>
  <c r="O961" i="10"/>
  <c r="O960" i="10" s="1"/>
  <c r="N961" i="10"/>
  <c r="N960" i="10" s="1"/>
  <c r="R959" i="10"/>
  <c r="Q959" i="10"/>
  <c r="P959" i="10"/>
  <c r="O959" i="10"/>
  <c r="N959" i="10"/>
  <c r="R958" i="10"/>
  <c r="Q958" i="10"/>
  <c r="P958" i="10"/>
  <c r="O958" i="10"/>
  <c r="N958" i="10"/>
  <c r="R957" i="10"/>
  <c r="Q957" i="10"/>
  <c r="P957" i="10"/>
  <c r="O957" i="10"/>
  <c r="N957" i="10"/>
  <c r="R956" i="10"/>
  <c r="Q956" i="10"/>
  <c r="P956" i="10"/>
  <c r="O956" i="10"/>
  <c r="N956" i="10"/>
  <c r="R954" i="10"/>
  <c r="Q954" i="10"/>
  <c r="P954" i="10"/>
  <c r="O954" i="10"/>
  <c r="N954" i="10"/>
  <c r="R953" i="10"/>
  <c r="Q953" i="10"/>
  <c r="P953" i="10"/>
  <c r="O953" i="10"/>
  <c r="N953" i="10"/>
  <c r="R952" i="10"/>
  <c r="Q952" i="10"/>
  <c r="P952" i="10"/>
  <c r="O952" i="10"/>
  <c r="N952" i="10"/>
  <c r="R951" i="10"/>
  <c r="Q951" i="10"/>
  <c r="P951" i="10"/>
  <c r="O951" i="10"/>
  <c r="N951" i="10"/>
  <c r="R950" i="10"/>
  <c r="Q950" i="10"/>
  <c r="P950" i="10"/>
  <c r="O950" i="10"/>
  <c r="N950" i="10"/>
  <c r="R949" i="10"/>
  <c r="Q949" i="10"/>
  <c r="P949" i="10"/>
  <c r="O949" i="10"/>
  <c r="N949" i="10"/>
  <c r="R948" i="10"/>
  <c r="Q948" i="10"/>
  <c r="P948" i="10"/>
  <c r="O948" i="10"/>
  <c r="N948" i="10"/>
  <c r="R947" i="10"/>
  <c r="Q947" i="10"/>
  <c r="P947" i="10"/>
  <c r="O947" i="10"/>
  <c r="N947" i="10"/>
  <c r="R946" i="10"/>
  <c r="Q946" i="10"/>
  <c r="P946" i="10"/>
  <c r="O946" i="10"/>
  <c r="N946" i="10"/>
  <c r="R944" i="10"/>
  <c r="R943" i="10" s="1"/>
  <c r="Q944" i="10"/>
  <c r="Q943" i="10" s="1"/>
  <c r="P944" i="10"/>
  <c r="P943" i="10" s="1"/>
  <c r="O944" i="10"/>
  <c r="O943" i="10" s="1"/>
  <c r="N944" i="10"/>
  <c r="N943" i="10" s="1"/>
  <c r="R942" i="10"/>
  <c r="Q942" i="10"/>
  <c r="P942" i="10"/>
  <c r="O942" i="10"/>
  <c r="N942" i="10"/>
  <c r="R941" i="10"/>
  <c r="Q941" i="10"/>
  <c r="P941" i="10"/>
  <c r="O941" i="10"/>
  <c r="N941" i="10"/>
  <c r="R940" i="10"/>
  <c r="Q940" i="10"/>
  <c r="P940" i="10"/>
  <c r="O940" i="10"/>
  <c r="N940" i="10"/>
  <c r="R939" i="10"/>
  <c r="Q939" i="10"/>
  <c r="P939" i="10"/>
  <c r="O939" i="10"/>
  <c r="N939" i="10"/>
  <c r="R937" i="10"/>
  <c r="Q937" i="10"/>
  <c r="P937" i="10"/>
  <c r="O937" i="10"/>
  <c r="N937" i="10"/>
  <c r="R936" i="10"/>
  <c r="Q936" i="10"/>
  <c r="P936" i="10"/>
  <c r="P935" i="10" s="1"/>
  <c r="O936" i="10"/>
  <c r="N936" i="10"/>
  <c r="R934" i="10"/>
  <c r="R933" i="10" s="1"/>
  <c r="Q934" i="10"/>
  <c r="Q933" i="10" s="1"/>
  <c r="P934" i="10"/>
  <c r="P933" i="10" s="1"/>
  <c r="O934" i="10"/>
  <c r="O933" i="10" s="1"/>
  <c r="N934" i="10"/>
  <c r="N933" i="10" s="1"/>
  <c r="R932" i="10"/>
  <c r="Q932" i="10"/>
  <c r="P932" i="10"/>
  <c r="O932" i="10"/>
  <c r="N932" i="10"/>
  <c r="R931" i="10"/>
  <c r="Q931" i="10"/>
  <c r="P931" i="10"/>
  <c r="O931" i="10"/>
  <c r="N931" i="10"/>
  <c r="R930" i="10"/>
  <c r="Q930" i="10"/>
  <c r="P930" i="10"/>
  <c r="O930" i="10"/>
  <c r="N930" i="10"/>
  <c r="R929" i="10"/>
  <c r="Q929" i="10"/>
  <c r="P929" i="10"/>
  <c r="O929" i="10"/>
  <c r="N929" i="10"/>
  <c r="R927" i="10"/>
  <c r="Q927" i="10"/>
  <c r="P927" i="10"/>
  <c r="O927" i="10"/>
  <c r="N927" i="10"/>
  <c r="R926" i="10"/>
  <c r="Q926" i="10"/>
  <c r="P926" i="10"/>
  <c r="O926" i="10"/>
  <c r="N926" i="10"/>
  <c r="R925" i="10"/>
  <c r="Q925" i="10"/>
  <c r="P925" i="10"/>
  <c r="O925" i="10"/>
  <c r="N925" i="10"/>
  <c r="R924" i="10"/>
  <c r="Q924" i="10"/>
  <c r="P924" i="10"/>
  <c r="O924" i="10"/>
  <c r="N924" i="10"/>
  <c r="R923" i="10"/>
  <c r="Q923" i="10"/>
  <c r="P923" i="10"/>
  <c r="O923" i="10"/>
  <c r="N923" i="10"/>
  <c r="R922" i="10"/>
  <c r="Q922" i="10"/>
  <c r="P922" i="10"/>
  <c r="O922" i="10"/>
  <c r="N922" i="10"/>
  <c r="R921" i="10"/>
  <c r="Q921" i="10"/>
  <c r="P921" i="10"/>
  <c r="O921" i="10"/>
  <c r="N921" i="10"/>
  <c r="R920" i="10"/>
  <c r="Q920" i="10"/>
  <c r="P920" i="10"/>
  <c r="O920" i="10"/>
  <c r="N920" i="10"/>
  <c r="R919" i="10"/>
  <c r="Q919" i="10"/>
  <c r="P919" i="10"/>
  <c r="O919" i="10"/>
  <c r="N919" i="10"/>
  <c r="R918" i="10"/>
  <c r="Q918" i="10"/>
  <c r="P918" i="10"/>
  <c r="O918" i="10"/>
  <c r="N918" i="10"/>
  <c r="R917" i="10"/>
  <c r="Q917" i="10"/>
  <c r="P917" i="10"/>
  <c r="O917" i="10"/>
  <c r="N917" i="10"/>
  <c r="R916" i="10"/>
  <c r="Q916" i="10"/>
  <c r="P916" i="10"/>
  <c r="O916" i="10"/>
  <c r="N916" i="10"/>
  <c r="R915" i="10"/>
  <c r="Q915" i="10"/>
  <c r="P915" i="10"/>
  <c r="O915" i="10"/>
  <c r="N915" i="10"/>
  <c r="R914" i="10"/>
  <c r="Q914" i="10"/>
  <c r="P914" i="10"/>
  <c r="O914" i="10"/>
  <c r="N914" i="10"/>
  <c r="R912" i="10"/>
  <c r="Q912" i="10"/>
  <c r="P912" i="10"/>
  <c r="O912" i="10"/>
  <c r="N912" i="10"/>
  <c r="R911" i="10"/>
  <c r="Q911" i="10"/>
  <c r="P911" i="10"/>
  <c r="O911" i="10"/>
  <c r="N911" i="10"/>
  <c r="R910" i="10"/>
  <c r="Q910" i="10"/>
  <c r="P910" i="10"/>
  <c r="O910" i="10"/>
  <c r="N910" i="10"/>
  <c r="R909" i="10"/>
  <c r="Q909" i="10"/>
  <c r="P909" i="10"/>
  <c r="O909" i="10"/>
  <c r="N909" i="10"/>
  <c r="R908" i="10"/>
  <c r="Q908" i="10"/>
  <c r="P908" i="10"/>
  <c r="O908" i="10"/>
  <c r="N908" i="10"/>
  <c r="R907" i="10"/>
  <c r="Q907" i="10"/>
  <c r="P907" i="10"/>
  <c r="O907" i="10"/>
  <c r="N907" i="10"/>
  <c r="R906" i="10"/>
  <c r="Q906" i="10"/>
  <c r="P906" i="10"/>
  <c r="O906" i="10"/>
  <c r="N906" i="10"/>
  <c r="R905" i="10"/>
  <c r="Q905" i="10"/>
  <c r="P905" i="10"/>
  <c r="O905" i="10"/>
  <c r="N905" i="10"/>
  <c r="R904" i="10"/>
  <c r="Q904" i="10"/>
  <c r="P904" i="10"/>
  <c r="O904" i="10"/>
  <c r="N904" i="10"/>
  <c r="R903" i="10"/>
  <c r="Q903" i="10"/>
  <c r="P903" i="10"/>
  <c r="O903" i="10"/>
  <c r="N903" i="10"/>
  <c r="R902" i="10"/>
  <c r="Q902" i="10"/>
  <c r="P902" i="10"/>
  <c r="O902" i="10"/>
  <c r="N902" i="10"/>
  <c r="R901" i="10"/>
  <c r="Q901" i="10"/>
  <c r="P901" i="10"/>
  <c r="O901" i="10"/>
  <c r="N901" i="10"/>
  <c r="R900" i="10"/>
  <c r="Q900" i="10"/>
  <c r="P900" i="10"/>
  <c r="O900" i="10"/>
  <c r="N900" i="10"/>
  <c r="R898" i="10"/>
  <c r="Q898" i="10"/>
  <c r="P898" i="10"/>
  <c r="O898" i="10"/>
  <c r="N898" i="10"/>
  <c r="R897" i="10"/>
  <c r="Q897" i="10"/>
  <c r="P897" i="10"/>
  <c r="O897" i="10"/>
  <c r="N897" i="10"/>
  <c r="R896" i="10"/>
  <c r="Q896" i="10"/>
  <c r="P896" i="10"/>
  <c r="O896" i="10"/>
  <c r="N896" i="10"/>
  <c r="R895" i="10"/>
  <c r="Q895" i="10"/>
  <c r="P895" i="10"/>
  <c r="O895" i="10"/>
  <c r="N895" i="10"/>
  <c r="R894" i="10"/>
  <c r="Q894" i="10"/>
  <c r="P894" i="10"/>
  <c r="O894" i="10"/>
  <c r="N894" i="10"/>
  <c r="R893" i="10"/>
  <c r="Q893" i="10"/>
  <c r="P893" i="10"/>
  <c r="O893" i="10"/>
  <c r="N893" i="10"/>
  <c r="R892" i="10"/>
  <c r="Q892" i="10"/>
  <c r="P892" i="10"/>
  <c r="O892" i="10"/>
  <c r="N892" i="10"/>
  <c r="R891" i="10"/>
  <c r="Q891" i="10"/>
  <c r="P891" i="10"/>
  <c r="O891" i="10"/>
  <c r="N891" i="10"/>
  <c r="R890" i="10"/>
  <c r="Q890" i="10"/>
  <c r="P890" i="10"/>
  <c r="O890" i="10"/>
  <c r="N890" i="10"/>
  <c r="R889" i="10"/>
  <c r="Q889" i="10"/>
  <c r="P889" i="10"/>
  <c r="O889" i="10"/>
  <c r="N889" i="10"/>
  <c r="R888" i="10"/>
  <c r="Q888" i="10"/>
  <c r="P888" i="10"/>
  <c r="O888" i="10"/>
  <c r="N888" i="10"/>
  <c r="R887" i="10"/>
  <c r="Q887" i="10"/>
  <c r="P887" i="10"/>
  <c r="O887" i="10"/>
  <c r="N887" i="10"/>
  <c r="R886" i="10"/>
  <c r="Q886" i="10"/>
  <c r="P886" i="10"/>
  <c r="O886" i="10"/>
  <c r="N886" i="10"/>
  <c r="R885" i="10"/>
  <c r="Q885" i="10"/>
  <c r="P885" i="10"/>
  <c r="O885" i="10"/>
  <c r="N885" i="10"/>
  <c r="R884" i="10"/>
  <c r="Q884" i="10"/>
  <c r="P884" i="10"/>
  <c r="O884" i="10"/>
  <c r="N884" i="10"/>
  <c r="R883" i="10"/>
  <c r="Q883" i="10"/>
  <c r="P883" i="10"/>
  <c r="O883" i="10"/>
  <c r="N883" i="10"/>
  <c r="R882" i="10"/>
  <c r="Q882" i="10"/>
  <c r="P882" i="10"/>
  <c r="O882" i="10"/>
  <c r="N882" i="10"/>
  <c r="R881" i="10"/>
  <c r="Q881" i="10"/>
  <c r="P881" i="10"/>
  <c r="O881" i="10"/>
  <c r="N881" i="10"/>
  <c r="R880" i="10"/>
  <c r="Q880" i="10"/>
  <c r="P880" i="10"/>
  <c r="O880" i="10"/>
  <c r="N880" i="10"/>
  <c r="R878" i="10"/>
  <c r="Q878" i="10"/>
  <c r="P878" i="10"/>
  <c r="O878" i="10"/>
  <c r="N878" i="10"/>
  <c r="R877" i="10"/>
  <c r="Q877" i="10"/>
  <c r="Q876" i="10" s="1"/>
  <c r="P877" i="10"/>
  <c r="O877" i="10"/>
  <c r="N877" i="10"/>
  <c r="R875" i="10"/>
  <c r="Q875" i="10"/>
  <c r="P875" i="10"/>
  <c r="O875" i="10"/>
  <c r="N875" i="10"/>
  <c r="R874" i="10"/>
  <c r="Q874" i="10"/>
  <c r="P874" i="10"/>
  <c r="O874" i="10"/>
  <c r="O873" i="10" s="1"/>
  <c r="N874" i="10"/>
  <c r="R872" i="10"/>
  <c r="Q872" i="10"/>
  <c r="P872" i="10"/>
  <c r="O872" i="10"/>
  <c r="N872" i="10"/>
  <c r="R871" i="10"/>
  <c r="Q871" i="10"/>
  <c r="P871" i="10"/>
  <c r="O871" i="10"/>
  <c r="N871" i="10"/>
  <c r="R870" i="10"/>
  <c r="Q870" i="10"/>
  <c r="P870" i="10"/>
  <c r="O870" i="10"/>
  <c r="N870" i="10"/>
  <c r="R869" i="10"/>
  <c r="Q869" i="10"/>
  <c r="P869" i="10"/>
  <c r="O869" i="10"/>
  <c r="N869" i="10"/>
  <c r="R868" i="10"/>
  <c r="Q868" i="10"/>
  <c r="P868" i="10"/>
  <c r="O868" i="10"/>
  <c r="N868" i="10"/>
  <c r="R867" i="10"/>
  <c r="Q867" i="10"/>
  <c r="P867" i="10"/>
  <c r="O867" i="10"/>
  <c r="N867" i="10"/>
  <c r="R866" i="10"/>
  <c r="Q866" i="10"/>
  <c r="P866" i="10"/>
  <c r="O866" i="10"/>
  <c r="N866" i="10"/>
  <c r="R864" i="10"/>
  <c r="Q864" i="10"/>
  <c r="P864" i="10"/>
  <c r="O864" i="10"/>
  <c r="N864" i="10"/>
  <c r="R863" i="10"/>
  <c r="Q863" i="10"/>
  <c r="P863" i="10"/>
  <c r="P862" i="10" s="1"/>
  <c r="O863" i="10"/>
  <c r="N863" i="10"/>
  <c r="R861" i="10"/>
  <c r="R860" i="10" s="1"/>
  <c r="Q861" i="10"/>
  <c r="Q860" i="10" s="1"/>
  <c r="P861" i="10"/>
  <c r="P860" i="10" s="1"/>
  <c r="O861" i="10"/>
  <c r="O860" i="10" s="1"/>
  <c r="N861" i="10"/>
  <c r="N860" i="10" s="1"/>
  <c r="R859" i="10"/>
  <c r="Q859" i="10"/>
  <c r="P859" i="10"/>
  <c r="O859" i="10"/>
  <c r="N859" i="10"/>
  <c r="R858" i="10"/>
  <c r="Q858" i="10"/>
  <c r="P858" i="10"/>
  <c r="O858" i="10"/>
  <c r="N858" i="10"/>
  <c r="R857" i="10"/>
  <c r="Q857" i="10"/>
  <c r="P857" i="10"/>
  <c r="O857" i="10"/>
  <c r="N857" i="10"/>
  <c r="R856" i="10"/>
  <c r="Q856" i="10"/>
  <c r="P856" i="10"/>
  <c r="O856" i="10"/>
  <c r="N856" i="10"/>
  <c r="R855" i="10"/>
  <c r="Q855" i="10"/>
  <c r="P855" i="10"/>
  <c r="O855" i="10"/>
  <c r="N855" i="10"/>
  <c r="R853" i="10"/>
  <c r="R852" i="10" s="1"/>
  <c r="Q853" i="10"/>
  <c r="Q852" i="10" s="1"/>
  <c r="P853" i="10"/>
  <c r="P852" i="10" s="1"/>
  <c r="O853" i="10"/>
  <c r="O852" i="10" s="1"/>
  <c r="N853" i="10"/>
  <c r="N852" i="10" s="1"/>
  <c r="R851" i="10"/>
  <c r="Q851" i="10"/>
  <c r="P851" i="10"/>
  <c r="O851" i="10"/>
  <c r="N851" i="10"/>
  <c r="R850" i="10"/>
  <c r="Q850" i="10"/>
  <c r="P850" i="10"/>
  <c r="O850" i="10"/>
  <c r="N850" i="10"/>
  <c r="R849" i="10"/>
  <c r="Q849" i="10"/>
  <c r="P849" i="10"/>
  <c r="O849" i="10"/>
  <c r="N849" i="10"/>
  <c r="R848" i="10"/>
  <c r="Q848" i="10"/>
  <c r="P848" i="10"/>
  <c r="O848" i="10"/>
  <c r="N848" i="10"/>
  <c r="R847" i="10"/>
  <c r="Q847" i="10"/>
  <c r="P847" i="10"/>
  <c r="O847" i="10"/>
  <c r="N847" i="10"/>
  <c r="R846" i="10"/>
  <c r="Q846" i="10"/>
  <c r="P846" i="10"/>
  <c r="O846" i="10"/>
  <c r="N846" i="10"/>
  <c r="R845" i="10"/>
  <c r="Q845" i="10"/>
  <c r="P845" i="10"/>
  <c r="O845" i="10"/>
  <c r="N845" i="10"/>
  <c r="R844" i="10"/>
  <c r="Q844" i="10"/>
  <c r="P844" i="10"/>
  <c r="O844" i="10"/>
  <c r="N844" i="10"/>
  <c r="R843" i="10"/>
  <c r="Q843" i="10"/>
  <c r="P843" i="10"/>
  <c r="O843" i="10"/>
  <c r="N843" i="10"/>
  <c r="R841" i="10"/>
  <c r="Q841" i="10"/>
  <c r="P841" i="10"/>
  <c r="O841" i="10"/>
  <c r="N841" i="10"/>
  <c r="R840" i="10"/>
  <c r="Q840" i="10"/>
  <c r="P840" i="10"/>
  <c r="O840" i="10"/>
  <c r="N840" i="10"/>
  <c r="R839" i="10"/>
  <c r="Q839" i="10"/>
  <c r="P839" i="10"/>
  <c r="O839" i="10"/>
  <c r="N839" i="10"/>
  <c r="R838" i="10"/>
  <c r="Q838" i="10"/>
  <c r="P838" i="10"/>
  <c r="O838" i="10"/>
  <c r="N838" i="10"/>
  <c r="R836" i="10"/>
  <c r="R835" i="10" s="1"/>
  <c r="Q836" i="10"/>
  <c r="Q835" i="10" s="1"/>
  <c r="P836" i="10"/>
  <c r="P835" i="10" s="1"/>
  <c r="O836" i="10"/>
  <c r="O835" i="10" s="1"/>
  <c r="N836" i="10"/>
  <c r="N835" i="10" s="1"/>
  <c r="R834" i="10"/>
  <c r="R833" i="10" s="1"/>
  <c r="Q834" i="10"/>
  <c r="Q833" i="10" s="1"/>
  <c r="P834" i="10"/>
  <c r="P833" i="10" s="1"/>
  <c r="O834" i="10"/>
  <c r="O833" i="10" s="1"/>
  <c r="N834" i="10"/>
  <c r="N833" i="10" s="1"/>
  <c r="R832" i="10"/>
  <c r="R831" i="10" s="1"/>
  <c r="Q832" i="10"/>
  <c r="Q831" i="10" s="1"/>
  <c r="P832" i="10"/>
  <c r="P831" i="10" s="1"/>
  <c r="O832" i="10"/>
  <c r="O831" i="10" s="1"/>
  <c r="N832" i="10"/>
  <c r="N831" i="10" s="1"/>
  <c r="R830" i="10"/>
  <c r="R829" i="10" s="1"/>
  <c r="Q830" i="10"/>
  <c r="Q829" i="10" s="1"/>
  <c r="P830" i="10"/>
  <c r="P829" i="10" s="1"/>
  <c r="O830" i="10"/>
  <c r="O829" i="10" s="1"/>
  <c r="N830" i="10"/>
  <c r="N829" i="10" s="1"/>
  <c r="R828" i="10"/>
  <c r="Q828" i="10"/>
  <c r="P828" i="10"/>
  <c r="O828" i="10"/>
  <c r="N828" i="10"/>
  <c r="R827" i="10"/>
  <c r="Q827" i="10"/>
  <c r="P827" i="10"/>
  <c r="O827" i="10"/>
  <c r="N827" i="10"/>
  <c r="R826" i="10"/>
  <c r="Q826" i="10"/>
  <c r="P826" i="10"/>
  <c r="O826" i="10"/>
  <c r="N826" i="10"/>
  <c r="R825" i="10"/>
  <c r="Q825" i="10"/>
  <c r="P825" i="10"/>
  <c r="O825" i="10"/>
  <c r="N825" i="10"/>
  <c r="R823" i="10"/>
  <c r="Q823" i="10"/>
  <c r="P823" i="10"/>
  <c r="O823" i="10"/>
  <c r="N823" i="10"/>
  <c r="R822" i="10"/>
  <c r="Q822" i="10"/>
  <c r="P822" i="10"/>
  <c r="O822" i="10"/>
  <c r="N822" i="10"/>
  <c r="R821" i="10"/>
  <c r="Q821" i="10"/>
  <c r="P821" i="10"/>
  <c r="O821" i="10"/>
  <c r="N821" i="10"/>
  <c r="R820" i="10"/>
  <c r="Q820" i="10"/>
  <c r="P820" i="10"/>
  <c r="O820" i="10"/>
  <c r="N820" i="10"/>
  <c r="R819" i="10"/>
  <c r="Q819" i="10"/>
  <c r="P819" i="10"/>
  <c r="O819" i="10"/>
  <c r="N819" i="10"/>
  <c r="R818" i="10"/>
  <c r="Q818" i="10"/>
  <c r="P818" i="10"/>
  <c r="O818" i="10"/>
  <c r="N818" i="10"/>
  <c r="R817" i="10"/>
  <c r="Q817" i="10"/>
  <c r="P817" i="10"/>
  <c r="O817" i="10"/>
  <c r="N817" i="10"/>
  <c r="R816" i="10"/>
  <c r="Q816" i="10"/>
  <c r="P816" i="10"/>
  <c r="O816" i="10"/>
  <c r="N816" i="10"/>
  <c r="R815" i="10"/>
  <c r="Q815" i="10"/>
  <c r="P815" i="10"/>
  <c r="O815" i="10"/>
  <c r="N815" i="10"/>
  <c r="R814" i="10"/>
  <c r="Q814" i="10"/>
  <c r="P814" i="10"/>
  <c r="O814" i="10"/>
  <c r="N814" i="10"/>
  <c r="R813" i="10"/>
  <c r="Q813" i="10"/>
  <c r="P813" i="10"/>
  <c r="O813" i="10"/>
  <c r="N813" i="10"/>
  <c r="R812" i="10"/>
  <c r="Q812" i="10"/>
  <c r="P812" i="10"/>
  <c r="O812" i="10"/>
  <c r="N812" i="10"/>
  <c r="R811" i="10"/>
  <c r="Q811" i="10"/>
  <c r="P811" i="10"/>
  <c r="O811" i="10"/>
  <c r="N811" i="10"/>
  <c r="R809" i="10"/>
  <c r="Q809" i="10"/>
  <c r="P809" i="10"/>
  <c r="O809" i="10"/>
  <c r="N809" i="10"/>
  <c r="R808" i="10"/>
  <c r="Q808" i="10"/>
  <c r="P808" i="10"/>
  <c r="O808" i="10"/>
  <c r="N808" i="10"/>
  <c r="R807" i="10"/>
  <c r="Q807" i="10"/>
  <c r="P807" i="10"/>
  <c r="O807" i="10"/>
  <c r="N807" i="10"/>
  <c r="R806" i="10"/>
  <c r="Q806" i="10"/>
  <c r="P806" i="10"/>
  <c r="O806" i="10"/>
  <c r="N806" i="10"/>
  <c r="R804" i="10"/>
  <c r="R803" i="10" s="1"/>
  <c r="Q804" i="10"/>
  <c r="Q803" i="10" s="1"/>
  <c r="P804" i="10"/>
  <c r="P803" i="10" s="1"/>
  <c r="O804" i="10"/>
  <c r="O803" i="10" s="1"/>
  <c r="N804" i="10"/>
  <c r="N803" i="10" s="1"/>
  <c r="R802" i="10"/>
  <c r="R801" i="10" s="1"/>
  <c r="Q802" i="10"/>
  <c r="Q801" i="10" s="1"/>
  <c r="P802" i="10"/>
  <c r="P801" i="10" s="1"/>
  <c r="O802" i="10"/>
  <c r="O801" i="10" s="1"/>
  <c r="N802" i="10"/>
  <c r="N801" i="10" s="1"/>
  <c r="R800" i="10"/>
  <c r="R799" i="10" s="1"/>
  <c r="Q800" i="10"/>
  <c r="Q799" i="10" s="1"/>
  <c r="P800" i="10"/>
  <c r="P799" i="10" s="1"/>
  <c r="O800" i="10"/>
  <c r="O799" i="10" s="1"/>
  <c r="N800" i="10"/>
  <c r="N799" i="10" s="1"/>
  <c r="R798" i="10"/>
  <c r="Q798" i="10"/>
  <c r="P798" i="10"/>
  <c r="O798" i="10"/>
  <c r="N798" i="10"/>
  <c r="R797" i="10"/>
  <c r="R796" i="10" s="1"/>
  <c r="Q797" i="10"/>
  <c r="P797" i="10"/>
  <c r="O797" i="10"/>
  <c r="N797" i="10"/>
  <c r="N796" i="10" s="1"/>
  <c r="R795" i="10"/>
  <c r="Q795" i="10"/>
  <c r="P795" i="10"/>
  <c r="O795" i="10"/>
  <c r="N795" i="10"/>
  <c r="R794" i="10"/>
  <c r="Q794" i="10"/>
  <c r="P794" i="10"/>
  <c r="O794" i="10"/>
  <c r="N794" i="10"/>
  <c r="R793" i="10"/>
  <c r="Q793" i="10"/>
  <c r="P793" i="10"/>
  <c r="O793" i="10"/>
  <c r="N793" i="10"/>
  <c r="R792" i="10"/>
  <c r="Q792" i="10"/>
  <c r="P792" i="10"/>
  <c r="O792" i="10"/>
  <c r="N792" i="10"/>
  <c r="R790" i="10"/>
  <c r="Q790" i="10"/>
  <c r="P790" i="10"/>
  <c r="O790" i="10"/>
  <c r="N790" i="10"/>
  <c r="R789" i="10"/>
  <c r="Q789" i="10"/>
  <c r="P789" i="10"/>
  <c r="O789" i="10"/>
  <c r="N789" i="10"/>
  <c r="R788" i="10"/>
  <c r="Q788" i="10"/>
  <c r="P788" i="10"/>
  <c r="O788" i="10"/>
  <c r="N788" i="10"/>
  <c r="R787" i="10"/>
  <c r="Q787" i="10"/>
  <c r="P787" i="10"/>
  <c r="O787" i="10"/>
  <c r="N787" i="10"/>
  <c r="R784" i="10"/>
  <c r="R783" i="10" s="1"/>
  <c r="Q784" i="10"/>
  <c r="Q783" i="10" s="1"/>
  <c r="P784" i="10"/>
  <c r="P783" i="10" s="1"/>
  <c r="O784" i="10"/>
  <c r="O783" i="10" s="1"/>
  <c r="N784" i="10"/>
  <c r="N783" i="10" s="1"/>
  <c r="R782" i="10"/>
  <c r="R781" i="10" s="1"/>
  <c r="Q782" i="10"/>
  <c r="Q781" i="10" s="1"/>
  <c r="P782" i="10"/>
  <c r="P781" i="10" s="1"/>
  <c r="O782" i="10"/>
  <c r="O781" i="10" s="1"/>
  <c r="N782" i="10"/>
  <c r="N781" i="10" s="1"/>
  <c r="R780" i="10"/>
  <c r="Q780" i="10"/>
  <c r="P780" i="10"/>
  <c r="O780" i="10"/>
  <c r="N780" i="10"/>
  <c r="R779" i="10"/>
  <c r="R778" i="10" s="1"/>
  <c r="Q779" i="10"/>
  <c r="P779" i="10"/>
  <c r="O779" i="10"/>
  <c r="N779" i="10"/>
  <c r="N778" i="10" s="1"/>
  <c r="R777" i="10"/>
  <c r="Q777" i="10"/>
  <c r="P777" i="10"/>
  <c r="O777" i="10"/>
  <c r="N777" i="10"/>
  <c r="R776" i="10"/>
  <c r="Q776" i="10"/>
  <c r="P776" i="10"/>
  <c r="O776" i="10"/>
  <c r="N776" i="10"/>
  <c r="R775" i="10"/>
  <c r="Q775" i="10"/>
  <c r="P775" i="10"/>
  <c r="O775" i="10"/>
  <c r="N775" i="10"/>
  <c r="R774" i="10"/>
  <c r="Q774" i="10"/>
  <c r="P774" i="10"/>
  <c r="O774" i="10"/>
  <c r="N774" i="10"/>
  <c r="R773" i="10"/>
  <c r="Q773" i="10"/>
  <c r="P773" i="10"/>
  <c r="O773" i="10"/>
  <c r="N773" i="10"/>
  <c r="R772" i="10"/>
  <c r="Q772" i="10"/>
  <c r="P772" i="10"/>
  <c r="O772" i="10"/>
  <c r="N772" i="10"/>
  <c r="R771" i="10"/>
  <c r="Q771" i="10"/>
  <c r="P771" i="10"/>
  <c r="O771" i="10"/>
  <c r="N771" i="10"/>
  <c r="R769" i="10"/>
  <c r="R768" i="10" s="1"/>
  <c r="Q769" i="10"/>
  <c r="Q768" i="10" s="1"/>
  <c r="P769" i="10"/>
  <c r="P768" i="10" s="1"/>
  <c r="O769" i="10"/>
  <c r="O768" i="10" s="1"/>
  <c r="N769" i="10"/>
  <c r="N768" i="10" s="1"/>
  <c r="R767" i="10"/>
  <c r="R766" i="10" s="1"/>
  <c r="Q767" i="10"/>
  <c r="Q766" i="10" s="1"/>
  <c r="P767" i="10"/>
  <c r="P766" i="10" s="1"/>
  <c r="O767" i="10"/>
  <c r="O766" i="10" s="1"/>
  <c r="N767" i="10"/>
  <c r="N766" i="10" s="1"/>
  <c r="R765" i="10"/>
  <c r="Q765" i="10"/>
  <c r="P765" i="10"/>
  <c r="O765" i="10"/>
  <c r="N765" i="10"/>
  <c r="R764" i="10"/>
  <c r="Q764" i="10"/>
  <c r="P764" i="10"/>
  <c r="O764" i="10"/>
  <c r="N764" i="10"/>
  <c r="R763" i="10"/>
  <c r="Q763" i="10"/>
  <c r="P763" i="10"/>
  <c r="O763" i="10"/>
  <c r="N763" i="10"/>
  <c r="R762" i="10"/>
  <c r="Q762" i="10"/>
  <c r="P762" i="10"/>
  <c r="O762" i="10"/>
  <c r="N762" i="10"/>
  <c r="R761" i="10"/>
  <c r="Q761" i="10"/>
  <c r="P761" i="10"/>
  <c r="O761" i="10"/>
  <c r="N761" i="10"/>
  <c r="R760" i="10"/>
  <c r="Q760" i="10"/>
  <c r="P760" i="10"/>
  <c r="O760" i="10"/>
  <c r="N760" i="10"/>
  <c r="R759" i="10"/>
  <c r="Q759" i="10"/>
  <c r="P759" i="10"/>
  <c r="O759" i="10"/>
  <c r="N759" i="10"/>
  <c r="R758" i="10"/>
  <c r="Q758" i="10"/>
  <c r="P758" i="10"/>
  <c r="O758" i="10"/>
  <c r="N758" i="10"/>
  <c r="R757" i="10"/>
  <c r="Q757" i="10"/>
  <c r="P757" i="10"/>
  <c r="O757" i="10"/>
  <c r="N757" i="10"/>
  <c r="R756" i="10"/>
  <c r="Q756" i="10"/>
  <c r="P756" i="10"/>
  <c r="O756" i="10"/>
  <c r="N756" i="10"/>
  <c r="R754" i="10"/>
  <c r="Q754" i="10"/>
  <c r="P754" i="10"/>
  <c r="O754" i="10"/>
  <c r="N754" i="10"/>
  <c r="R753" i="10"/>
  <c r="Q753" i="10"/>
  <c r="P753" i="10"/>
  <c r="O753" i="10"/>
  <c r="O752" i="10" s="1"/>
  <c r="N753" i="10"/>
  <c r="R751" i="10"/>
  <c r="Q751" i="10"/>
  <c r="P751" i="10"/>
  <c r="O751" i="10"/>
  <c r="N751" i="10"/>
  <c r="R750" i="10"/>
  <c r="Q750" i="10"/>
  <c r="Q749" i="10" s="1"/>
  <c r="P750" i="10"/>
  <c r="O750" i="10"/>
  <c r="N750" i="10"/>
  <c r="R748" i="10"/>
  <c r="Q748" i="10"/>
  <c r="P748" i="10"/>
  <c r="O748" i="10"/>
  <c r="N748" i="10"/>
  <c r="R747" i="10"/>
  <c r="Q747" i="10"/>
  <c r="P747" i="10"/>
  <c r="O747" i="10"/>
  <c r="N747" i="10"/>
  <c r="R746" i="10"/>
  <c r="Q746" i="10"/>
  <c r="P746" i="10"/>
  <c r="O746" i="10"/>
  <c r="N746" i="10"/>
  <c r="R745" i="10"/>
  <c r="Q745" i="10"/>
  <c r="P745" i="10"/>
  <c r="O745" i="10"/>
  <c r="N745" i="10"/>
  <c r="R744" i="10"/>
  <c r="Q744" i="10"/>
  <c r="P744" i="10"/>
  <c r="O744" i="10"/>
  <c r="N744" i="10"/>
  <c r="R743" i="10"/>
  <c r="Q743" i="10"/>
  <c r="P743" i="10"/>
  <c r="O743" i="10"/>
  <c r="N743" i="10"/>
  <c r="R742" i="10"/>
  <c r="Q742" i="10"/>
  <c r="P742" i="10"/>
  <c r="O742" i="10"/>
  <c r="N742" i="10"/>
  <c r="R740" i="10"/>
  <c r="Q740" i="10"/>
  <c r="P740" i="10"/>
  <c r="O740" i="10"/>
  <c r="N740" i="10"/>
  <c r="R739" i="10"/>
  <c r="Q739" i="10"/>
  <c r="P739" i="10"/>
  <c r="O739" i="10"/>
  <c r="N739" i="10"/>
  <c r="R738" i="10"/>
  <c r="Q738" i="10"/>
  <c r="P738" i="10"/>
  <c r="O738" i="10"/>
  <c r="N738" i="10"/>
  <c r="R737" i="10"/>
  <c r="Q737" i="10"/>
  <c r="P737" i="10"/>
  <c r="O737" i="10"/>
  <c r="N737" i="10"/>
  <c r="R736" i="10"/>
  <c r="Q736" i="10"/>
  <c r="P736" i="10"/>
  <c r="O736" i="10"/>
  <c r="N736" i="10"/>
  <c r="R735" i="10"/>
  <c r="Q735" i="10"/>
  <c r="P735" i="10"/>
  <c r="O735" i="10"/>
  <c r="N735" i="10"/>
  <c r="R734" i="10"/>
  <c r="Q734" i="10"/>
  <c r="P734" i="10"/>
  <c r="O734" i="10"/>
  <c r="N734" i="10"/>
  <c r="R733" i="10"/>
  <c r="Q733" i="10"/>
  <c r="P733" i="10"/>
  <c r="O733" i="10"/>
  <c r="N733" i="10"/>
  <c r="R732" i="10"/>
  <c r="Q732" i="10"/>
  <c r="P732" i="10"/>
  <c r="O732" i="10"/>
  <c r="N732" i="10"/>
  <c r="R731" i="10"/>
  <c r="Q731" i="10"/>
  <c r="P731" i="10"/>
  <c r="O731" i="10"/>
  <c r="N731" i="10"/>
  <c r="R730" i="10"/>
  <c r="Q730" i="10"/>
  <c r="P730" i="10"/>
  <c r="O730" i="10"/>
  <c r="N730" i="10"/>
  <c r="R729" i="10"/>
  <c r="Q729" i="10"/>
  <c r="P729" i="10"/>
  <c r="O729" i="10"/>
  <c r="N729" i="10"/>
  <c r="R728" i="10"/>
  <c r="Q728" i="10"/>
  <c r="P728" i="10"/>
  <c r="O728" i="10"/>
  <c r="N728" i="10"/>
  <c r="R727" i="10"/>
  <c r="Q727" i="10"/>
  <c r="P727" i="10"/>
  <c r="O727" i="10"/>
  <c r="N727" i="10"/>
  <c r="R726" i="10"/>
  <c r="Q726" i="10"/>
  <c r="P726" i="10"/>
  <c r="O726" i="10"/>
  <c r="N726" i="10"/>
  <c r="R725" i="10"/>
  <c r="Q725" i="10"/>
  <c r="P725" i="10"/>
  <c r="O725" i="10"/>
  <c r="N725" i="10"/>
  <c r="R724" i="10"/>
  <c r="Q724" i="10"/>
  <c r="P724" i="10"/>
  <c r="O724" i="10"/>
  <c r="N724" i="10"/>
  <c r="R723" i="10"/>
  <c r="Q723" i="10"/>
  <c r="P723" i="10"/>
  <c r="O723" i="10"/>
  <c r="N723" i="10"/>
  <c r="R722" i="10"/>
  <c r="Q722" i="10"/>
  <c r="P722" i="10"/>
  <c r="O722" i="10"/>
  <c r="N722" i="10"/>
  <c r="R721" i="10"/>
  <c r="Q721" i="10"/>
  <c r="P721" i="10"/>
  <c r="O721" i="10"/>
  <c r="N721" i="10"/>
  <c r="R720" i="10"/>
  <c r="Q720" i="10"/>
  <c r="P720" i="10"/>
  <c r="O720" i="10"/>
  <c r="N720" i="10"/>
  <c r="R719" i="10"/>
  <c r="Q719" i="10"/>
  <c r="P719" i="10"/>
  <c r="O719" i="10"/>
  <c r="N719" i="10"/>
  <c r="R718" i="10"/>
  <c r="Q718" i="10"/>
  <c r="P718" i="10"/>
  <c r="O718" i="10"/>
  <c r="N718" i="10"/>
  <c r="R717" i="10"/>
  <c r="Q717" i="10"/>
  <c r="P717" i="10"/>
  <c r="O717" i="10"/>
  <c r="N717" i="10"/>
  <c r="R716" i="10"/>
  <c r="Q716" i="10"/>
  <c r="P716" i="10"/>
  <c r="O716" i="10"/>
  <c r="N716" i="10"/>
  <c r="R715" i="10"/>
  <c r="Q715" i="10"/>
  <c r="P715" i="10"/>
  <c r="O715" i="10"/>
  <c r="N715" i="10"/>
  <c r="R714" i="10"/>
  <c r="Q714" i="10"/>
  <c r="P714" i="10"/>
  <c r="O714" i="10"/>
  <c r="N714" i="10"/>
  <c r="R713" i="10"/>
  <c r="Q713" i="10"/>
  <c r="P713" i="10"/>
  <c r="O713" i="10"/>
  <c r="N713" i="10"/>
  <c r="R712" i="10"/>
  <c r="Q712" i="10"/>
  <c r="P712" i="10"/>
  <c r="O712" i="10"/>
  <c r="N712" i="10"/>
  <c r="R711" i="10"/>
  <c r="Q711" i="10"/>
  <c r="P711" i="10"/>
  <c r="O711" i="10"/>
  <c r="N711" i="10"/>
  <c r="R710" i="10"/>
  <c r="Q710" i="10"/>
  <c r="P710" i="10"/>
  <c r="O710" i="10"/>
  <c r="N710" i="10"/>
  <c r="R709" i="10"/>
  <c r="Q709" i="10"/>
  <c r="P709" i="10"/>
  <c r="O709" i="10"/>
  <c r="N709" i="10"/>
  <c r="R707" i="10"/>
  <c r="Q707" i="10"/>
  <c r="P707" i="10"/>
  <c r="O707" i="10"/>
  <c r="N707" i="10"/>
  <c r="R706" i="10"/>
  <c r="Q706" i="10"/>
  <c r="P706" i="10"/>
  <c r="O706" i="10"/>
  <c r="N706" i="10"/>
  <c r="R705" i="10"/>
  <c r="Q705" i="10"/>
  <c r="P705" i="10"/>
  <c r="O705" i="10"/>
  <c r="N705" i="10"/>
  <c r="R704" i="10"/>
  <c r="Q704" i="10"/>
  <c r="P704" i="10"/>
  <c r="O704" i="10"/>
  <c r="N704" i="10"/>
  <c r="R703" i="10"/>
  <c r="Q703" i="10"/>
  <c r="P703" i="10"/>
  <c r="O703" i="10"/>
  <c r="N703" i="10"/>
  <c r="R702" i="10"/>
  <c r="Q702" i="10"/>
  <c r="P702" i="10"/>
  <c r="O702" i="10"/>
  <c r="N702" i="10"/>
  <c r="R701" i="10"/>
  <c r="Q701" i="10"/>
  <c r="P701" i="10"/>
  <c r="O701" i="10"/>
  <c r="N701" i="10"/>
  <c r="R700" i="10"/>
  <c r="Q700" i="10"/>
  <c r="P700" i="10"/>
  <c r="O700" i="10"/>
  <c r="N700" i="10"/>
  <c r="R699" i="10"/>
  <c r="Q699" i="10"/>
  <c r="P699" i="10"/>
  <c r="O699" i="10"/>
  <c r="N699" i="10"/>
  <c r="R697" i="10"/>
  <c r="Q697" i="10"/>
  <c r="P697" i="10"/>
  <c r="O697" i="10"/>
  <c r="N697" i="10"/>
  <c r="R696" i="10"/>
  <c r="Q696" i="10"/>
  <c r="P696" i="10"/>
  <c r="O696" i="10"/>
  <c r="O695" i="10" s="1"/>
  <c r="N696" i="10"/>
  <c r="R694" i="10"/>
  <c r="Q694" i="10"/>
  <c r="P694" i="10"/>
  <c r="O694" i="10"/>
  <c r="N694" i="10"/>
  <c r="R693" i="10"/>
  <c r="Q693" i="10"/>
  <c r="P693" i="10"/>
  <c r="O693" i="10"/>
  <c r="N693" i="10"/>
  <c r="R692" i="10"/>
  <c r="Q692" i="10"/>
  <c r="P692" i="10"/>
  <c r="O692" i="10"/>
  <c r="N692" i="10"/>
  <c r="R691" i="10"/>
  <c r="Q691" i="10"/>
  <c r="P691" i="10"/>
  <c r="O691" i="10"/>
  <c r="N691" i="10"/>
  <c r="R690" i="10"/>
  <c r="Q690" i="10"/>
  <c r="P690" i="10"/>
  <c r="O690" i="10"/>
  <c r="N690" i="10"/>
  <c r="R689" i="10"/>
  <c r="Q689" i="10"/>
  <c r="P689" i="10"/>
  <c r="O689" i="10"/>
  <c r="N689" i="10"/>
  <c r="R688" i="10"/>
  <c r="Q688" i="10"/>
  <c r="P688" i="10"/>
  <c r="O688" i="10"/>
  <c r="N688" i="10"/>
  <c r="R687" i="10"/>
  <c r="Q687" i="10"/>
  <c r="P687" i="10"/>
  <c r="O687" i="10"/>
  <c r="N687" i="10"/>
  <c r="R685" i="10"/>
  <c r="Q685" i="10"/>
  <c r="P685" i="10"/>
  <c r="O685" i="10"/>
  <c r="N685" i="10"/>
  <c r="R684" i="10"/>
  <c r="Q684" i="10"/>
  <c r="P684" i="10"/>
  <c r="O684" i="10"/>
  <c r="N684" i="10"/>
  <c r="R683" i="10"/>
  <c r="Q683" i="10"/>
  <c r="P683" i="10"/>
  <c r="O683" i="10"/>
  <c r="N683" i="10"/>
  <c r="R682" i="10"/>
  <c r="Q682" i="10"/>
  <c r="P682" i="10"/>
  <c r="O682" i="10"/>
  <c r="N682" i="10"/>
  <c r="R681" i="10"/>
  <c r="Q681" i="10"/>
  <c r="P681" i="10"/>
  <c r="O681" i="10"/>
  <c r="N681" i="10"/>
  <c r="R680" i="10"/>
  <c r="Q680" i="10"/>
  <c r="P680" i="10"/>
  <c r="O680" i="10"/>
  <c r="N680" i="10"/>
  <c r="R679" i="10"/>
  <c r="Q679" i="10"/>
  <c r="P679" i="10"/>
  <c r="O679" i="10"/>
  <c r="N679" i="10"/>
  <c r="R678" i="10"/>
  <c r="Q678" i="10"/>
  <c r="P678" i="10"/>
  <c r="O678" i="10"/>
  <c r="N678" i="10"/>
  <c r="R677" i="10"/>
  <c r="Q677" i="10"/>
  <c r="P677" i="10"/>
  <c r="O677" i="10"/>
  <c r="N677" i="10"/>
  <c r="R676" i="10"/>
  <c r="Q676" i="10"/>
  <c r="P676" i="10"/>
  <c r="O676" i="10"/>
  <c r="N676" i="10"/>
  <c r="R675" i="10"/>
  <c r="Q675" i="10"/>
  <c r="P675" i="10"/>
  <c r="O675" i="10"/>
  <c r="N675" i="10"/>
  <c r="R674" i="10"/>
  <c r="Q674" i="10"/>
  <c r="P674" i="10"/>
  <c r="O674" i="10"/>
  <c r="N674" i="10"/>
  <c r="R673" i="10"/>
  <c r="Q673" i="10"/>
  <c r="P673" i="10"/>
  <c r="O673" i="10"/>
  <c r="N673" i="10"/>
  <c r="R672" i="10"/>
  <c r="Q672" i="10"/>
  <c r="P672" i="10"/>
  <c r="O672" i="10"/>
  <c r="N672" i="10"/>
  <c r="R671" i="10"/>
  <c r="Q671" i="10"/>
  <c r="P671" i="10"/>
  <c r="O671" i="10"/>
  <c r="N671" i="10"/>
  <c r="R670" i="10"/>
  <c r="Q670" i="10"/>
  <c r="P670" i="10"/>
  <c r="O670" i="10"/>
  <c r="N670" i="10"/>
  <c r="R669" i="10"/>
  <c r="Q669" i="10"/>
  <c r="P669" i="10"/>
  <c r="O669" i="10"/>
  <c r="N669" i="10"/>
  <c r="R668" i="10"/>
  <c r="Q668" i="10"/>
  <c r="P668" i="10"/>
  <c r="O668" i="10"/>
  <c r="N668" i="10"/>
  <c r="R667" i="10"/>
  <c r="Q667" i="10"/>
  <c r="P667" i="10"/>
  <c r="O667" i="10"/>
  <c r="N667" i="10"/>
  <c r="R666" i="10"/>
  <c r="Q666" i="10"/>
  <c r="P666" i="10"/>
  <c r="O666" i="10"/>
  <c r="N666" i="10"/>
  <c r="R664" i="10"/>
  <c r="Q664" i="10"/>
  <c r="P664" i="10"/>
  <c r="O664" i="10"/>
  <c r="N664" i="10"/>
  <c r="R663" i="10"/>
  <c r="Q663" i="10"/>
  <c r="P663" i="10"/>
  <c r="O663" i="10"/>
  <c r="N663" i="10"/>
  <c r="R662" i="10"/>
  <c r="Q662" i="10"/>
  <c r="P662" i="10"/>
  <c r="O662" i="10"/>
  <c r="N662" i="10"/>
  <c r="R661" i="10"/>
  <c r="Q661" i="10"/>
  <c r="P661" i="10"/>
  <c r="O661" i="10"/>
  <c r="N661" i="10"/>
  <c r="R660" i="10"/>
  <c r="Q660" i="10"/>
  <c r="P660" i="10"/>
  <c r="O660" i="10"/>
  <c r="N660" i="10"/>
  <c r="R659" i="10"/>
  <c r="Q659" i="10"/>
  <c r="P659" i="10"/>
  <c r="O659" i="10"/>
  <c r="N659" i="10"/>
  <c r="R658" i="10"/>
  <c r="Q658" i="10"/>
  <c r="P658" i="10"/>
  <c r="O658" i="10"/>
  <c r="N658" i="10"/>
  <c r="R657" i="10"/>
  <c r="Q657" i="10"/>
  <c r="P657" i="10"/>
  <c r="O657" i="10"/>
  <c r="N657" i="10"/>
  <c r="R656" i="10"/>
  <c r="Q656" i="10"/>
  <c r="P656" i="10"/>
  <c r="O656" i="10"/>
  <c r="N656" i="10"/>
  <c r="R654" i="10"/>
  <c r="Q654" i="10"/>
  <c r="P654" i="10"/>
  <c r="O654" i="10"/>
  <c r="N654" i="10"/>
  <c r="R653" i="10"/>
  <c r="Q653" i="10"/>
  <c r="P653" i="10"/>
  <c r="O653" i="10"/>
  <c r="N653" i="10"/>
  <c r="R652" i="10"/>
  <c r="Q652" i="10"/>
  <c r="P652" i="10"/>
  <c r="O652" i="10"/>
  <c r="N652" i="10"/>
  <c r="R651" i="10"/>
  <c r="Q651" i="10"/>
  <c r="P651" i="10"/>
  <c r="O651" i="10"/>
  <c r="N651" i="10"/>
  <c r="R649" i="10"/>
  <c r="Q649" i="10"/>
  <c r="P649" i="10"/>
  <c r="O649" i="10"/>
  <c r="N649" i="10"/>
  <c r="R648" i="10"/>
  <c r="Q648" i="10"/>
  <c r="P648" i="10"/>
  <c r="O648" i="10"/>
  <c r="N648" i="10"/>
  <c r="R647" i="10"/>
  <c r="Q647" i="10"/>
  <c r="P647" i="10"/>
  <c r="O647" i="10"/>
  <c r="N647" i="10"/>
  <c r="R646" i="10"/>
  <c r="Q646" i="10"/>
  <c r="P646" i="10"/>
  <c r="O646" i="10"/>
  <c r="N646" i="10"/>
  <c r="R645" i="10"/>
  <c r="Q645" i="10"/>
  <c r="P645" i="10"/>
  <c r="O645" i="10"/>
  <c r="N645" i="10"/>
  <c r="R644" i="10"/>
  <c r="Q644" i="10"/>
  <c r="P644" i="10"/>
  <c r="O644" i="10"/>
  <c r="N644" i="10"/>
  <c r="R643" i="10"/>
  <c r="Q643" i="10"/>
  <c r="P643" i="10"/>
  <c r="O643" i="10"/>
  <c r="N643" i="10"/>
  <c r="R642" i="10"/>
  <c r="Q642" i="10"/>
  <c r="P642" i="10"/>
  <c r="O642" i="10"/>
  <c r="N642" i="10"/>
  <c r="R641" i="10"/>
  <c r="Q641" i="10"/>
  <c r="P641" i="10"/>
  <c r="O641" i="10"/>
  <c r="N641" i="10"/>
  <c r="R639" i="10"/>
  <c r="Q639" i="10"/>
  <c r="P639" i="10"/>
  <c r="O639" i="10"/>
  <c r="N639" i="10"/>
  <c r="R638" i="10"/>
  <c r="Q638" i="10"/>
  <c r="P638" i="10"/>
  <c r="O638" i="10"/>
  <c r="O637" i="10" s="1"/>
  <c r="N638" i="10"/>
  <c r="R636" i="10"/>
  <c r="Q636" i="10"/>
  <c r="P636" i="10"/>
  <c r="O636" i="10"/>
  <c r="N636" i="10"/>
  <c r="R635" i="10"/>
  <c r="Q635" i="10"/>
  <c r="P635" i="10"/>
  <c r="O635" i="10"/>
  <c r="N635" i="10"/>
  <c r="R634" i="10"/>
  <c r="Q634" i="10"/>
  <c r="P634" i="10"/>
  <c r="O634" i="10"/>
  <c r="N634" i="10"/>
  <c r="R633" i="10"/>
  <c r="Q633" i="10"/>
  <c r="P633" i="10"/>
  <c r="O633" i="10"/>
  <c r="N633" i="10"/>
  <c r="R632" i="10"/>
  <c r="Q632" i="10"/>
  <c r="P632" i="10"/>
  <c r="O632" i="10"/>
  <c r="N632" i="10"/>
  <c r="R631" i="10"/>
  <c r="Q631" i="10"/>
  <c r="P631" i="10"/>
  <c r="O631" i="10"/>
  <c r="N631" i="10"/>
  <c r="R630" i="10"/>
  <c r="Q630" i="10"/>
  <c r="P630" i="10"/>
  <c r="O630" i="10"/>
  <c r="N630" i="10"/>
  <c r="R629" i="10"/>
  <c r="Q629" i="10"/>
  <c r="P629" i="10"/>
  <c r="O629" i="10"/>
  <c r="N629" i="10"/>
  <c r="R628" i="10"/>
  <c r="Q628" i="10"/>
  <c r="P628" i="10"/>
  <c r="O628" i="10"/>
  <c r="N628" i="10"/>
  <c r="R627" i="10"/>
  <c r="Q627" i="10"/>
  <c r="P627" i="10"/>
  <c r="O627" i="10"/>
  <c r="N627" i="10"/>
  <c r="R626" i="10"/>
  <c r="Q626" i="10"/>
  <c r="P626" i="10"/>
  <c r="O626" i="10"/>
  <c r="N626" i="10"/>
  <c r="R624" i="10"/>
  <c r="R623" i="10" s="1"/>
  <c r="Q624" i="10"/>
  <c r="Q623" i="10" s="1"/>
  <c r="P624" i="10"/>
  <c r="P623" i="10" s="1"/>
  <c r="O624" i="10"/>
  <c r="O623" i="10" s="1"/>
  <c r="N624" i="10"/>
  <c r="N623" i="10" s="1"/>
  <c r="R622" i="10"/>
  <c r="Q622" i="10"/>
  <c r="P622" i="10"/>
  <c r="O622" i="10"/>
  <c r="N622" i="10"/>
  <c r="R621" i="10"/>
  <c r="Q621" i="10"/>
  <c r="P621" i="10"/>
  <c r="O621" i="10"/>
  <c r="N621" i="10"/>
  <c r="R620" i="10"/>
  <c r="Q620" i="10"/>
  <c r="P620" i="10"/>
  <c r="O620" i="10"/>
  <c r="N620" i="10"/>
  <c r="R619" i="10"/>
  <c r="Q619" i="10"/>
  <c r="P619" i="10"/>
  <c r="O619" i="10"/>
  <c r="N619" i="10"/>
  <c r="R618" i="10"/>
  <c r="Q618" i="10"/>
  <c r="P618" i="10"/>
  <c r="O618" i="10"/>
  <c r="N618" i="10"/>
  <c r="R617" i="10"/>
  <c r="Q617" i="10"/>
  <c r="P617" i="10"/>
  <c r="O617" i="10"/>
  <c r="N617" i="10"/>
  <c r="R616" i="10"/>
  <c r="Q616" i="10"/>
  <c r="P616" i="10"/>
  <c r="O616" i="10"/>
  <c r="N616" i="10"/>
  <c r="R615" i="10"/>
  <c r="Q615" i="10"/>
  <c r="P615" i="10"/>
  <c r="O615" i="10"/>
  <c r="N615" i="10"/>
  <c r="R614" i="10"/>
  <c r="Q614" i="10"/>
  <c r="P614" i="10"/>
  <c r="O614" i="10"/>
  <c r="N614" i="10"/>
  <c r="R613" i="10"/>
  <c r="Q613" i="10"/>
  <c r="P613" i="10"/>
  <c r="O613" i="10"/>
  <c r="N613" i="10"/>
  <c r="R612" i="10"/>
  <c r="Q612" i="10"/>
  <c r="P612" i="10"/>
  <c r="O612" i="10"/>
  <c r="N612" i="10"/>
  <c r="R611" i="10"/>
  <c r="Q611" i="10"/>
  <c r="P611" i="10"/>
  <c r="O611" i="10"/>
  <c r="N611" i="10"/>
  <c r="R610" i="10"/>
  <c r="Q610" i="10"/>
  <c r="P610" i="10"/>
  <c r="O610" i="10"/>
  <c r="N610" i="10"/>
  <c r="R609" i="10"/>
  <c r="Q609" i="10"/>
  <c r="P609" i="10"/>
  <c r="O609" i="10"/>
  <c r="N609" i="10"/>
  <c r="R608" i="10"/>
  <c r="Q608" i="10"/>
  <c r="P608" i="10"/>
  <c r="O608" i="10"/>
  <c r="N608" i="10"/>
  <c r="R607" i="10"/>
  <c r="Q607" i="10"/>
  <c r="P607" i="10"/>
  <c r="O607" i="10"/>
  <c r="N607" i="10"/>
  <c r="R606" i="10"/>
  <c r="Q606" i="10"/>
  <c r="P606" i="10"/>
  <c r="O606" i="10"/>
  <c r="N606" i="10"/>
  <c r="R605" i="10"/>
  <c r="Q605" i="10"/>
  <c r="P605" i="10"/>
  <c r="O605" i="10"/>
  <c r="N605" i="10"/>
  <c r="R604" i="10"/>
  <c r="Q604" i="10"/>
  <c r="P604" i="10"/>
  <c r="O604" i="10"/>
  <c r="N604" i="10"/>
  <c r="R603" i="10"/>
  <c r="Q603" i="10"/>
  <c r="P603" i="10"/>
  <c r="O603" i="10"/>
  <c r="N603" i="10"/>
  <c r="R602" i="10"/>
  <c r="Q602" i="10"/>
  <c r="P602" i="10"/>
  <c r="O602" i="10"/>
  <c r="N602" i="10"/>
  <c r="R600" i="10"/>
  <c r="Q600" i="10"/>
  <c r="P600" i="10"/>
  <c r="O600" i="10"/>
  <c r="N600" i="10"/>
  <c r="R599" i="10"/>
  <c r="Q599" i="10"/>
  <c r="P599" i="10"/>
  <c r="O599" i="10"/>
  <c r="N599" i="10"/>
  <c r="R598" i="10"/>
  <c r="Q598" i="10"/>
  <c r="P598" i="10"/>
  <c r="O598" i="10"/>
  <c r="N598" i="10"/>
  <c r="R597" i="10"/>
  <c r="Q597" i="10"/>
  <c r="P597" i="10"/>
  <c r="O597" i="10"/>
  <c r="N597" i="10"/>
  <c r="R596" i="10"/>
  <c r="Q596" i="10"/>
  <c r="P596" i="10"/>
  <c r="O596" i="10"/>
  <c r="N596" i="10"/>
  <c r="R595" i="10"/>
  <c r="Q595" i="10"/>
  <c r="P595" i="10"/>
  <c r="O595" i="10"/>
  <c r="N595" i="10"/>
  <c r="R594" i="10"/>
  <c r="Q594" i="10"/>
  <c r="P594" i="10"/>
  <c r="O594" i="10"/>
  <c r="N594" i="10"/>
  <c r="R593" i="10"/>
  <c r="Q593" i="10"/>
  <c r="P593" i="10"/>
  <c r="O593" i="10"/>
  <c r="N593" i="10"/>
  <c r="R592" i="10"/>
  <c r="Q592" i="10"/>
  <c r="P592" i="10"/>
  <c r="O592" i="10"/>
  <c r="N592" i="10"/>
  <c r="R590" i="10"/>
  <c r="Q590" i="10"/>
  <c r="P590" i="10"/>
  <c r="O590" i="10"/>
  <c r="N590" i="10"/>
  <c r="R589" i="10"/>
  <c r="Q589" i="10"/>
  <c r="P589" i="10"/>
  <c r="O589" i="10"/>
  <c r="N589" i="10"/>
  <c r="R588" i="10"/>
  <c r="Q588" i="10"/>
  <c r="P588" i="10"/>
  <c r="O588" i="10"/>
  <c r="N588" i="10"/>
  <c r="R587" i="10"/>
  <c r="Q587" i="10"/>
  <c r="P587" i="10"/>
  <c r="O587" i="10"/>
  <c r="N587" i="10"/>
  <c r="R586" i="10"/>
  <c r="Q586" i="10"/>
  <c r="P586" i="10"/>
  <c r="O586" i="10"/>
  <c r="N586" i="10"/>
  <c r="R584" i="10"/>
  <c r="Q584" i="10"/>
  <c r="P584" i="10"/>
  <c r="O584" i="10"/>
  <c r="N584" i="10"/>
  <c r="R583" i="10"/>
  <c r="Q583" i="10"/>
  <c r="P583" i="10"/>
  <c r="O583" i="10"/>
  <c r="N583" i="10"/>
  <c r="R582" i="10"/>
  <c r="Q582" i="10"/>
  <c r="P582" i="10"/>
  <c r="O582" i="10"/>
  <c r="N582" i="10"/>
  <c r="R581" i="10"/>
  <c r="Q581" i="10"/>
  <c r="P581" i="10"/>
  <c r="O581" i="10"/>
  <c r="N581" i="10"/>
  <c r="R580" i="10"/>
  <c r="Q580" i="10"/>
  <c r="P580" i="10"/>
  <c r="O580" i="10"/>
  <c r="N580" i="10"/>
  <c r="R579" i="10"/>
  <c r="Q579" i="10"/>
  <c r="P579" i="10"/>
  <c r="O579" i="10"/>
  <c r="N579" i="10"/>
  <c r="R578" i="10"/>
  <c r="Q578" i="10"/>
  <c r="P578" i="10"/>
  <c r="O578" i="10"/>
  <c r="N578" i="10"/>
  <c r="R577" i="10"/>
  <c r="Q577" i="10"/>
  <c r="P577" i="10"/>
  <c r="O577" i="10"/>
  <c r="N577" i="10"/>
  <c r="R576" i="10"/>
  <c r="Q576" i="10"/>
  <c r="P576" i="10"/>
  <c r="O576" i="10"/>
  <c r="N576" i="10"/>
  <c r="R575" i="10"/>
  <c r="Q575" i="10"/>
  <c r="P575" i="10"/>
  <c r="O575" i="10"/>
  <c r="N575" i="10"/>
  <c r="R574" i="10"/>
  <c r="Q574" i="10"/>
  <c r="P574" i="10"/>
  <c r="O574" i="10"/>
  <c r="N574" i="10"/>
  <c r="R573" i="10"/>
  <c r="Q573" i="10"/>
  <c r="P573" i="10"/>
  <c r="O573" i="10"/>
  <c r="N573" i="10"/>
  <c r="R572" i="10"/>
  <c r="Q572" i="10"/>
  <c r="P572" i="10"/>
  <c r="O572" i="10"/>
  <c r="N572" i="10"/>
  <c r="R570" i="10"/>
  <c r="Q570" i="10"/>
  <c r="P570" i="10"/>
  <c r="O570" i="10"/>
  <c r="N570" i="10"/>
  <c r="R569" i="10"/>
  <c r="Q569" i="10"/>
  <c r="P569" i="10"/>
  <c r="O569" i="10"/>
  <c r="N569" i="10"/>
  <c r="R568" i="10"/>
  <c r="Q568" i="10"/>
  <c r="P568" i="10"/>
  <c r="O568" i="10"/>
  <c r="N568" i="10"/>
  <c r="R567" i="10"/>
  <c r="Q567" i="10"/>
  <c r="P567" i="10"/>
  <c r="O567" i="10"/>
  <c r="N567" i="10"/>
  <c r="R565" i="10"/>
  <c r="Q565" i="10"/>
  <c r="P565" i="10"/>
  <c r="O565" i="10"/>
  <c r="N565" i="10"/>
  <c r="R564" i="10"/>
  <c r="Q564" i="10"/>
  <c r="P564" i="10"/>
  <c r="O564" i="10"/>
  <c r="N564" i="10"/>
  <c r="R563" i="10"/>
  <c r="Q563" i="10"/>
  <c r="P563" i="10"/>
  <c r="O563" i="10"/>
  <c r="N563" i="10"/>
  <c r="R562" i="10"/>
  <c r="Q562" i="10"/>
  <c r="P562" i="10"/>
  <c r="O562" i="10"/>
  <c r="N562" i="10"/>
  <c r="R560" i="10"/>
  <c r="Q560" i="10"/>
  <c r="P560" i="10"/>
  <c r="O560" i="10"/>
  <c r="N560" i="10"/>
  <c r="R559" i="10"/>
  <c r="Q559" i="10"/>
  <c r="Q558" i="10" s="1"/>
  <c r="P559" i="10"/>
  <c r="O559" i="10"/>
  <c r="N559" i="10"/>
  <c r="R557" i="10"/>
  <c r="Q557" i="10"/>
  <c r="P557" i="10"/>
  <c r="O557" i="10"/>
  <c r="N557" i="10"/>
  <c r="R556" i="10"/>
  <c r="Q556" i="10"/>
  <c r="P556" i="10"/>
  <c r="O556" i="10"/>
  <c r="N556" i="10"/>
  <c r="R555" i="10"/>
  <c r="Q555" i="10"/>
  <c r="P555" i="10"/>
  <c r="O555" i="10"/>
  <c r="N555" i="10"/>
  <c r="R554" i="10"/>
  <c r="Q554" i="10"/>
  <c r="P554" i="10"/>
  <c r="O554" i="10"/>
  <c r="N554" i="10"/>
  <c r="R553" i="10"/>
  <c r="Q553" i="10"/>
  <c r="P553" i="10"/>
  <c r="O553" i="10"/>
  <c r="N553" i="10"/>
  <c r="R552" i="10"/>
  <c r="Q552" i="10"/>
  <c r="P552" i="10"/>
  <c r="O552" i="10"/>
  <c r="N552" i="10"/>
  <c r="R551" i="10"/>
  <c r="Q551" i="10"/>
  <c r="P551" i="10"/>
  <c r="O551" i="10"/>
  <c r="N551" i="10"/>
  <c r="R550" i="10"/>
  <c r="Q550" i="10"/>
  <c r="P550" i="10"/>
  <c r="O550" i="10"/>
  <c r="N550" i="10"/>
  <c r="R549" i="10"/>
  <c r="Q549" i="10"/>
  <c r="P549" i="10"/>
  <c r="O549" i="10"/>
  <c r="N549" i="10"/>
  <c r="R547" i="10"/>
  <c r="Q547" i="10"/>
  <c r="P547" i="10"/>
  <c r="O547" i="10"/>
  <c r="N547" i="10"/>
  <c r="R546" i="10"/>
  <c r="Q546" i="10"/>
  <c r="P546" i="10"/>
  <c r="O546" i="10"/>
  <c r="N546" i="10"/>
  <c r="R545" i="10"/>
  <c r="Q545" i="10"/>
  <c r="P545" i="10"/>
  <c r="O545" i="10"/>
  <c r="N545" i="10"/>
  <c r="R544" i="10"/>
  <c r="Q544" i="10"/>
  <c r="P544" i="10"/>
  <c r="O544" i="10"/>
  <c r="N544" i="10"/>
  <c r="R543" i="10"/>
  <c r="Q543" i="10"/>
  <c r="P543" i="10"/>
  <c r="O543" i="10"/>
  <c r="N543" i="10"/>
  <c r="R542" i="10"/>
  <c r="Q542" i="10"/>
  <c r="P542" i="10"/>
  <c r="O542" i="10"/>
  <c r="N542" i="10"/>
  <c r="R541" i="10"/>
  <c r="Q541" i="10"/>
  <c r="P541" i="10"/>
  <c r="O541" i="10"/>
  <c r="N541" i="10"/>
  <c r="R540" i="10"/>
  <c r="Q540" i="10"/>
  <c r="P540" i="10"/>
  <c r="O540" i="10"/>
  <c r="N540" i="10"/>
  <c r="R539" i="10"/>
  <c r="Q539" i="10"/>
  <c r="P539" i="10"/>
  <c r="O539" i="10"/>
  <c r="N539" i="10"/>
  <c r="R538" i="10"/>
  <c r="Q538" i="10"/>
  <c r="P538" i="10"/>
  <c r="O538" i="10"/>
  <c r="N538" i="10"/>
  <c r="R537" i="10"/>
  <c r="Q537" i="10"/>
  <c r="P537" i="10"/>
  <c r="O537" i="10"/>
  <c r="N537" i="10"/>
  <c r="R536" i="10"/>
  <c r="Q536" i="10"/>
  <c r="P536" i="10"/>
  <c r="O536" i="10"/>
  <c r="N536" i="10"/>
  <c r="R535" i="10"/>
  <c r="Q535" i="10"/>
  <c r="P535" i="10"/>
  <c r="O535" i="10"/>
  <c r="N535" i="10"/>
  <c r="R534" i="10"/>
  <c r="Q534" i="10"/>
  <c r="P534" i="10"/>
  <c r="O534" i="10"/>
  <c r="N534" i="10"/>
  <c r="R533" i="10"/>
  <c r="Q533" i="10"/>
  <c r="P533" i="10"/>
  <c r="O533" i="10"/>
  <c r="N533" i="10"/>
  <c r="R532" i="10"/>
  <c r="Q532" i="10"/>
  <c r="P532" i="10"/>
  <c r="O532" i="10"/>
  <c r="N532" i="10"/>
  <c r="R531" i="10"/>
  <c r="Q531" i="10"/>
  <c r="P531" i="10"/>
  <c r="O531" i="10"/>
  <c r="N531" i="10"/>
  <c r="R529" i="10"/>
  <c r="Q529" i="10"/>
  <c r="P529" i="10"/>
  <c r="O529" i="10"/>
  <c r="N529" i="10"/>
  <c r="R528" i="10"/>
  <c r="Q528" i="10"/>
  <c r="P528" i="10"/>
  <c r="O528" i="10"/>
  <c r="N528" i="10"/>
  <c r="R527" i="10"/>
  <c r="Q527" i="10"/>
  <c r="P527" i="10"/>
  <c r="O527" i="10"/>
  <c r="N527" i="10"/>
  <c r="R526" i="10"/>
  <c r="Q526" i="10"/>
  <c r="P526" i="10"/>
  <c r="O526" i="10"/>
  <c r="N526" i="10"/>
  <c r="R525" i="10"/>
  <c r="Q525" i="10"/>
  <c r="P525" i="10"/>
  <c r="O525" i="10"/>
  <c r="N525" i="10"/>
  <c r="R523" i="10"/>
  <c r="R522" i="10" s="1"/>
  <c r="Q523" i="10"/>
  <c r="Q522" i="10" s="1"/>
  <c r="P523" i="10"/>
  <c r="P522" i="10" s="1"/>
  <c r="O523" i="10"/>
  <c r="O522" i="10" s="1"/>
  <c r="N523" i="10"/>
  <c r="N522" i="10" s="1"/>
  <c r="R521" i="10"/>
  <c r="Q521" i="10"/>
  <c r="P521" i="10"/>
  <c r="O521" i="10"/>
  <c r="N521" i="10"/>
  <c r="R520" i="10"/>
  <c r="Q520" i="10"/>
  <c r="P520" i="10"/>
  <c r="O520" i="10"/>
  <c r="N520" i="10"/>
  <c r="R519" i="10"/>
  <c r="Q519" i="10"/>
  <c r="P519" i="10"/>
  <c r="O519" i="10"/>
  <c r="N519" i="10"/>
  <c r="R518" i="10"/>
  <c r="Q518" i="10"/>
  <c r="P518" i="10"/>
  <c r="O518" i="10"/>
  <c r="N518" i="10"/>
  <c r="R517" i="10"/>
  <c r="Q517" i="10"/>
  <c r="P517" i="10"/>
  <c r="O517" i="10"/>
  <c r="N517" i="10"/>
  <c r="R516" i="10"/>
  <c r="Q516" i="10"/>
  <c r="P516" i="10"/>
  <c r="O516" i="10"/>
  <c r="N516" i="10"/>
  <c r="R514" i="10"/>
  <c r="Q514" i="10"/>
  <c r="P514" i="10"/>
  <c r="O514" i="10"/>
  <c r="N514" i="10"/>
  <c r="R513" i="10"/>
  <c r="Q513" i="10"/>
  <c r="P513" i="10"/>
  <c r="O513" i="10"/>
  <c r="N513" i="10"/>
  <c r="R512" i="10"/>
  <c r="Q512" i="10"/>
  <c r="P512" i="10"/>
  <c r="O512" i="10"/>
  <c r="N512" i="10"/>
  <c r="R511" i="10"/>
  <c r="Q511" i="10"/>
  <c r="P511" i="10"/>
  <c r="O511" i="10"/>
  <c r="N511" i="10"/>
  <c r="R510" i="10"/>
  <c r="Q510" i="10"/>
  <c r="P510" i="10"/>
  <c r="O510" i="10"/>
  <c r="N510" i="10"/>
  <c r="R509" i="10"/>
  <c r="Q509" i="10"/>
  <c r="P509" i="10"/>
  <c r="O509" i="10"/>
  <c r="N509" i="10"/>
  <c r="R508" i="10"/>
  <c r="Q508" i="10"/>
  <c r="P508" i="10"/>
  <c r="O508" i="10"/>
  <c r="N508" i="10"/>
  <c r="R507" i="10"/>
  <c r="Q507" i="10"/>
  <c r="P507" i="10"/>
  <c r="O507" i="10"/>
  <c r="N507" i="10"/>
  <c r="R506" i="10"/>
  <c r="Q506" i="10"/>
  <c r="P506" i="10"/>
  <c r="O506" i="10"/>
  <c r="N506" i="10"/>
  <c r="R505" i="10"/>
  <c r="Q505" i="10"/>
  <c r="P505" i="10"/>
  <c r="O505" i="10"/>
  <c r="N505" i="10"/>
  <c r="R504" i="10"/>
  <c r="Q504" i="10"/>
  <c r="P504" i="10"/>
  <c r="O504" i="10"/>
  <c r="N504" i="10"/>
  <c r="R503" i="10"/>
  <c r="Q503" i="10"/>
  <c r="P503" i="10"/>
  <c r="O503" i="10"/>
  <c r="N503" i="10"/>
  <c r="R502" i="10"/>
  <c r="Q502" i="10"/>
  <c r="P502" i="10"/>
  <c r="O502" i="10"/>
  <c r="N502" i="10"/>
  <c r="R501" i="10"/>
  <c r="Q501" i="10"/>
  <c r="P501" i="10"/>
  <c r="O501" i="10"/>
  <c r="N501" i="10"/>
  <c r="R500" i="10"/>
  <c r="Q500" i="10"/>
  <c r="P500" i="10"/>
  <c r="O500" i="10"/>
  <c r="N500" i="10"/>
  <c r="R499" i="10"/>
  <c r="Q499" i="10"/>
  <c r="P499" i="10"/>
  <c r="O499" i="10"/>
  <c r="N499" i="10"/>
  <c r="R498" i="10"/>
  <c r="Q498" i="10"/>
  <c r="P498" i="10"/>
  <c r="O498" i="10"/>
  <c r="N498" i="10"/>
  <c r="R497" i="10"/>
  <c r="Q497" i="10"/>
  <c r="P497" i="10"/>
  <c r="O497" i="10"/>
  <c r="N497" i="10"/>
  <c r="R496" i="10"/>
  <c r="Q496" i="10"/>
  <c r="P496" i="10"/>
  <c r="O496" i="10"/>
  <c r="N496" i="10"/>
  <c r="R495" i="10"/>
  <c r="Q495" i="10"/>
  <c r="P495" i="10"/>
  <c r="O495" i="10"/>
  <c r="N495" i="10"/>
  <c r="R494" i="10"/>
  <c r="Q494" i="10"/>
  <c r="P494" i="10"/>
  <c r="O494" i="10"/>
  <c r="N494" i="10"/>
  <c r="R493" i="10"/>
  <c r="Q493" i="10"/>
  <c r="P493" i="10"/>
  <c r="O493" i="10"/>
  <c r="N493" i="10"/>
  <c r="R491" i="10"/>
  <c r="Q491" i="10"/>
  <c r="P491" i="10"/>
  <c r="O491" i="10"/>
  <c r="N491" i="10"/>
  <c r="R490" i="10"/>
  <c r="Q490" i="10"/>
  <c r="P490" i="10"/>
  <c r="O490" i="10"/>
  <c r="N490" i="10"/>
  <c r="R489" i="10"/>
  <c r="Q489" i="10"/>
  <c r="P489" i="10"/>
  <c r="O489" i="10"/>
  <c r="N489" i="10"/>
  <c r="R487" i="10"/>
  <c r="R486" i="10" s="1"/>
  <c r="Q487" i="10"/>
  <c r="Q486" i="10" s="1"/>
  <c r="P487" i="10"/>
  <c r="P486" i="10" s="1"/>
  <c r="O487" i="10"/>
  <c r="O486" i="10" s="1"/>
  <c r="N487" i="10"/>
  <c r="N486" i="10" s="1"/>
  <c r="R485" i="10"/>
  <c r="Q485" i="10"/>
  <c r="P485" i="10"/>
  <c r="O485" i="10"/>
  <c r="N485" i="10"/>
  <c r="R484" i="10"/>
  <c r="Q484" i="10"/>
  <c r="P484" i="10"/>
  <c r="O484" i="10"/>
  <c r="O483" i="10" s="1"/>
  <c r="N484" i="10"/>
  <c r="R482" i="10"/>
  <c r="Q482" i="10"/>
  <c r="P482" i="10"/>
  <c r="O482" i="10"/>
  <c r="N482" i="10"/>
  <c r="R481" i="10"/>
  <c r="Q481" i="10"/>
  <c r="P481" i="10"/>
  <c r="O481" i="10"/>
  <c r="N481" i="10"/>
  <c r="R480" i="10"/>
  <c r="Q480" i="10"/>
  <c r="P480" i="10"/>
  <c r="O480" i="10"/>
  <c r="N480" i="10"/>
  <c r="R479" i="10"/>
  <c r="Q479" i="10"/>
  <c r="P479" i="10"/>
  <c r="O479" i="10"/>
  <c r="N479" i="10"/>
  <c r="R477" i="10"/>
  <c r="Q477" i="10"/>
  <c r="P477" i="10"/>
  <c r="O477" i="10"/>
  <c r="N477" i="10"/>
  <c r="R476" i="10"/>
  <c r="Q476" i="10"/>
  <c r="P476" i="10"/>
  <c r="O476" i="10"/>
  <c r="N476" i="10"/>
  <c r="R475" i="10"/>
  <c r="Q475" i="10"/>
  <c r="P475" i="10"/>
  <c r="O475" i="10"/>
  <c r="N475" i="10"/>
  <c r="R474" i="10"/>
  <c r="Q474" i="10"/>
  <c r="P474" i="10"/>
  <c r="O474" i="10"/>
  <c r="N474" i="10"/>
  <c r="R472" i="10"/>
  <c r="Q472" i="10"/>
  <c r="P472" i="10"/>
  <c r="O472" i="10"/>
  <c r="N472" i="10"/>
  <c r="R471" i="10"/>
  <c r="Q471" i="10"/>
  <c r="P471" i="10"/>
  <c r="O471" i="10"/>
  <c r="N471" i="10"/>
  <c r="R470" i="10"/>
  <c r="Q470" i="10"/>
  <c r="P470" i="10"/>
  <c r="O470" i="10"/>
  <c r="N470" i="10"/>
  <c r="R469" i="10"/>
  <c r="Q469" i="10"/>
  <c r="P469" i="10"/>
  <c r="O469" i="10"/>
  <c r="N469" i="10"/>
  <c r="R467" i="10"/>
  <c r="Q467" i="10"/>
  <c r="P467" i="10"/>
  <c r="O467" i="10"/>
  <c r="N467" i="10"/>
  <c r="R466" i="10"/>
  <c r="Q466" i="10"/>
  <c r="P466" i="10"/>
  <c r="O466" i="10"/>
  <c r="N466" i="10"/>
  <c r="R465" i="10"/>
  <c r="Q465" i="10"/>
  <c r="P465" i="10"/>
  <c r="O465" i="10"/>
  <c r="N465" i="10"/>
  <c r="R464" i="10"/>
  <c r="Q464" i="10"/>
  <c r="P464" i="10"/>
  <c r="O464" i="10"/>
  <c r="N464" i="10"/>
  <c r="R463" i="10"/>
  <c r="Q463" i="10"/>
  <c r="P463" i="10"/>
  <c r="O463" i="10"/>
  <c r="N463" i="10"/>
  <c r="R462" i="10"/>
  <c r="Q462" i="10"/>
  <c r="P462" i="10"/>
  <c r="O462" i="10"/>
  <c r="N462" i="10"/>
  <c r="R461" i="10"/>
  <c r="Q461" i="10"/>
  <c r="P461" i="10"/>
  <c r="O461" i="10"/>
  <c r="N461" i="10"/>
  <c r="R460" i="10"/>
  <c r="Q460" i="10"/>
  <c r="P460" i="10"/>
  <c r="O460" i="10"/>
  <c r="N460" i="10"/>
  <c r="R459" i="10"/>
  <c r="Q459" i="10"/>
  <c r="P459" i="10"/>
  <c r="O459" i="10"/>
  <c r="N459" i="10"/>
  <c r="R458" i="10"/>
  <c r="Q458" i="10"/>
  <c r="P458" i="10"/>
  <c r="O458" i="10"/>
  <c r="N458" i="10"/>
  <c r="R456" i="10"/>
  <c r="Q456" i="10"/>
  <c r="P456" i="10"/>
  <c r="O456" i="10"/>
  <c r="N456" i="10"/>
  <c r="R455" i="10"/>
  <c r="Q455" i="10"/>
  <c r="P455" i="10"/>
  <c r="O455" i="10"/>
  <c r="N455" i="10"/>
  <c r="R454" i="10"/>
  <c r="Q454" i="10"/>
  <c r="P454" i="10"/>
  <c r="O454" i="10"/>
  <c r="N454" i="10"/>
  <c r="R453" i="10"/>
  <c r="Q453" i="10"/>
  <c r="P453" i="10"/>
  <c r="O453" i="10"/>
  <c r="N453" i="10"/>
  <c r="R452" i="10"/>
  <c r="Q452" i="10"/>
  <c r="P452" i="10"/>
  <c r="O452" i="10"/>
  <c r="N452" i="10"/>
  <c r="R450" i="10"/>
  <c r="Q450" i="10"/>
  <c r="P450" i="10"/>
  <c r="O450" i="10"/>
  <c r="N450" i="10"/>
  <c r="R449" i="10"/>
  <c r="Q449" i="10"/>
  <c r="P449" i="10"/>
  <c r="O449" i="10"/>
  <c r="N449" i="10"/>
  <c r="R448" i="10"/>
  <c r="Q448" i="10"/>
  <c r="P448" i="10"/>
  <c r="O448" i="10"/>
  <c r="N448" i="10"/>
  <c r="R447" i="10"/>
  <c r="Q447" i="10"/>
  <c r="P447" i="10"/>
  <c r="O447" i="10"/>
  <c r="N447" i="10"/>
  <c r="R446" i="10"/>
  <c r="Q446" i="10"/>
  <c r="P446" i="10"/>
  <c r="O446" i="10"/>
  <c r="N446" i="10"/>
  <c r="R445" i="10"/>
  <c r="Q445" i="10"/>
  <c r="P445" i="10"/>
  <c r="O445" i="10"/>
  <c r="N445" i="10"/>
  <c r="R444" i="10"/>
  <c r="Q444" i="10"/>
  <c r="P444" i="10"/>
  <c r="O444" i="10"/>
  <c r="N444" i="10"/>
  <c r="R443" i="10"/>
  <c r="Q443" i="10"/>
  <c r="P443" i="10"/>
  <c r="O443" i="10"/>
  <c r="N443" i="10"/>
  <c r="R442" i="10"/>
  <c r="Q442" i="10"/>
  <c r="P442" i="10"/>
  <c r="O442" i="10"/>
  <c r="N442" i="10"/>
  <c r="R441" i="10"/>
  <c r="Q441" i="10"/>
  <c r="P441" i="10"/>
  <c r="O441" i="10"/>
  <c r="N441" i="10"/>
  <c r="R440" i="10"/>
  <c r="Q440" i="10"/>
  <c r="P440" i="10"/>
  <c r="O440" i="10"/>
  <c r="N440" i="10"/>
  <c r="R439" i="10"/>
  <c r="Q439" i="10"/>
  <c r="P439" i="10"/>
  <c r="O439" i="10"/>
  <c r="N439" i="10"/>
  <c r="R438" i="10"/>
  <c r="Q438" i="10"/>
  <c r="P438" i="10"/>
  <c r="O438" i="10"/>
  <c r="N438" i="10"/>
  <c r="R437" i="10"/>
  <c r="Q437" i="10"/>
  <c r="P437" i="10"/>
  <c r="O437" i="10"/>
  <c r="N437" i="10"/>
  <c r="R436" i="10"/>
  <c r="Q436" i="10"/>
  <c r="P436" i="10"/>
  <c r="O436" i="10"/>
  <c r="N436" i="10"/>
  <c r="R435" i="10"/>
  <c r="Q435" i="10"/>
  <c r="P435" i="10"/>
  <c r="O435" i="10"/>
  <c r="N435" i="10"/>
  <c r="R434" i="10"/>
  <c r="Q434" i="10"/>
  <c r="P434" i="10"/>
  <c r="O434" i="10"/>
  <c r="N434" i="10"/>
  <c r="R433" i="10"/>
  <c r="Q433" i="10"/>
  <c r="P433" i="10"/>
  <c r="O433" i="10"/>
  <c r="N433" i="10"/>
  <c r="R431" i="10"/>
  <c r="Q431" i="10"/>
  <c r="P431" i="10"/>
  <c r="O431" i="10"/>
  <c r="N431" i="10"/>
  <c r="R430" i="10"/>
  <c r="Q430" i="10"/>
  <c r="P430" i="10"/>
  <c r="O430" i="10"/>
  <c r="N430" i="10"/>
  <c r="R429" i="10"/>
  <c r="Q429" i="10"/>
  <c r="P429" i="10"/>
  <c r="O429" i="10"/>
  <c r="N429" i="10"/>
  <c r="R428" i="10"/>
  <c r="Q428" i="10"/>
  <c r="P428" i="10"/>
  <c r="O428" i="10"/>
  <c r="N428" i="10"/>
  <c r="R427" i="10"/>
  <c r="Q427" i="10"/>
  <c r="P427" i="10"/>
  <c r="O427" i="10"/>
  <c r="N427" i="10"/>
  <c r="R426" i="10"/>
  <c r="Q426" i="10"/>
  <c r="P426" i="10"/>
  <c r="O426" i="10"/>
  <c r="N426" i="10"/>
  <c r="R424" i="10"/>
  <c r="Q424" i="10"/>
  <c r="P424" i="10"/>
  <c r="O424" i="10"/>
  <c r="N424" i="10"/>
  <c r="R423" i="10"/>
  <c r="Q423" i="10"/>
  <c r="P423" i="10"/>
  <c r="O423" i="10"/>
  <c r="N423" i="10"/>
  <c r="R422" i="10"/>
  <c r="Q422" i="10"/>
  <c r="P422" i="10"/>
  <c r="O422" i="10"/>
  <c r="N422" i="10"/>
  <c r="R421" i="10"/>
  <c r="Q421" i="10"/>
  <c r="P421" i="10"/>
  <c r="O421" i="10"/>
  <c r="N421" i="10"/>
  <c r="R420" i="10"/>
  <c r="Q420" i="10"/>
  <c r="P420" i="10"/>
  <c r="O420" i="10"/>
  <c r="N420" i="10"/>
  <c r="R419" i="10"/>
  <c r="Q419" i="10"/>
  <c r="P419" i="10"/>
  <c r="O419" i="10"/>
  <c r="N419" i="10"/>
  <c r="R418" i="10"/>
  <c r="Q418" i="10"/>
  <c r="P418" i="10"/>
  <c r="O418" i="10"/>
  <c r="N418" i="10"/>
  <c r="R417" i="10"/>
  <c r="Q417" i="10"/>
  <c r="P417" i="10"/>
  <c r="O417" i="10"/>
  <c r="N417" i="10"/>
  <c r="R416" i="10"/>
  <c r="Q416" i="10"/>
  <c r="P416" i="10"/>
  <c r="O416" i="10"/>
  <c r="N416" i="10"/>
  <c r="R415" i="10"/>
  <c r="Q415" i="10"/>
  <c r="P415" i="10"/>
  <c r="O415" i="10"/>
  <c r="N415" i="10"/>
  <c r="R414" i="10"/>
  <c r="Q414" i="10"/>
  <c r="P414" i="10"/>
  <c r="O414" i="10"/>
  <c r="N414" i="10"/>
  <c r="R413" i="10"/>
  <c r="Q413" i="10"/>
  <c r="P413" i="10"/>
  <c r="O413" i="10"/>
  <c r="N413" i="10"/>
  <c r="R412" i="10"/>
  <c r="Q412" i="10"/>
  <c r="P412" i="10"/>
  <c r="O412" i="10"/>
  <c r="N412" i="10"/>
  <c r="R410" i="10"/>
  <c r="Q410" i="10"/>
  <c r="P410" i="10"/>
  <c r="O410" i="10"/>
  <c r="N410" i="10"/>
  <c r="R409" i="10"/>
  <c r="Q409" i="10"/>
  <c r="P409" i="10"/>
  <c r="O409" i="10"/>
  <c r="N409" i="10"/>
  <c r="R408" i="10"/>
  <c r="Q408" i="10"/>
  <c r="P408" i="10"/>
  <c r="O408" i="10"/>
  <c r="N408" i="10"/>
  <c r="R407" i="10"/>
  <c r="Q407" i="10"/>
  <c r="P407" i="10"/>
  <c r="O407" i="10"/>
  <c r="N407" i="10"/>
  <c r="R406" i="10"/>
  <c r="Q406" i="10"/>
  <c r="P406" i="10"/>
  <c r="O406" i="10"/>
  <c r="N406" i="10"/>
  <c r="R403" i="10"/>
  <c r="Q403" i="10"/>
  <c r="P403" i="10"/>
  <c r="O403" i="10"/>
  <c r="N403" i="10"/>
  <c r="R402" i="10"/>
  <c r="Q402" i="10"/>
  <c r="P402" i="10"/>
  <c r="O402" i="10"/>
  <c r="N402" i="10"/>
  <c r="R401" i="10"/>
  <c r="Q401" i="10"/>
  <c r="P401" i="10"/>
  <c r="O401" i="10"/>
  <c r="N401" i="10"/>
  <c r="R400" i="10"/>
  <c r="Q400" i="10"/>
  <c r="P400" i="10"/>
  <c r="O400" i="10"/>
  <c r="N400" i="10"/>
  <c r="R399" i="10"/>
  <c r="Q399" i="10"/>
  <c r="P399" i="10"/>
  <c r="O399" i="10"/>
  <c r="N399" i="10"/>
  <c r="R398" i="10"/>
  <c r="Q398" i="10"/>
  <c r="P398" i="10"/>
  <c r="O398" i="10"/>
  <c r="N398" i="10"/>
  <c r="R397" i="10"/>
  <c r="Q397" i="10"/>
  <c r="P397" i="10"/>
  <c r="O397" i="10"/>
  <c r="N397" i="10"/>
  <c r="R395" i="10"/>
  <c r="Q395" i="10"/>
  <c r="P395" i="10"/>
  <c r="O395" i="10"/>
  <c r="N395" i="10"/>
  <c r="R394" i="10"/>
  <c r="Q394" i="10"/>
  <c r="P394" i="10"/>
  <c r="O394" i="10"/>
  <c r="N394" i="10"/>
  <c r="R393" i="10"/>
  <c r="Q393" i="10"/>
  <c r="P393" i="10"/>
  <c r="O393" i="10"/>
  <c r="N393" i="10"/>
  <c r="R392" i="10"/>
  <c r="Q392" i="10"/>
  <c r="P392" i="10"/>
  <c r="O392" i="10"/>
  <c r="N392" i="10"/>
  <c r="R391" i="10"/>
  <c r="Q391" i="10"/>
  <c r="P391" i="10"/>
  <c r="O391" i="10"/>
  <c r="N391" i="10"/>
  <c r="R390" i="10"/>
  <c r="Q390" i="10"/>
  <c r="P390" i="10"/>
  <c r="O390" i="10"/>
  <c r="N390" i="10"/>
  <c r="R389" i="10"/>
  <c r="Q389" i="10"/>
  <c r="P389" i="10"/>
  <c r="O389" i="10"/>
  <c r="N389" i="10"/>
  <c r="R388" i="10"/>
  <c r="Q388" i="10"/>
  <c r="P388" i="10"/>
  <c r="O388" i="10"/>
  <c r="N388" i="10"/>
  <c r="R387" i="10"/>
  <c r="Q387" i="10"/>
  <c r="P387" i="10"/>
  <c r="O387" i="10"/>
  <c r="N387" i="10"/>
  <c r="R386" i="10"/>
  <c r="Q386" i="10"/>
  <c r="P386" i="10"/>
  <c r="O386" i="10"/>
  <c r="N386" i="10"/>
  <c r="R385" i="10"/>
  <c r="Q385" i="10"/>
  <c r="P385" i="10"/>
  <c r="O385" i="10"/>
  <c r="N385" i="10"/>
  <c r="R384" i="10"/>
  <c r="Q384" i="10"/>
  <c r="P384" i="10"/>
  <c r="O384" i="10"/>
  <c r="N384" i="10"/>
  <c r="R383" i="10"/>
  <c r="Q383" i="10"/>
  <c r="P383" i="10"/>
  <c r="O383" i="10"/>
  <c r="N383" i="10"/>
  <c r="R382" i="10"/>
  <c r="Q382" i="10"/>
  <c r="P382" i="10"/>
  <c r="O382" i="10"/>
  <c r="N382" i="10"/>
  <c r="R381" i="10"/>
  <c r="Q381" i="10"/>
  <c r="P381" i="10"/>
  <c r="O381" i="10"/>
  <c r="N381" i="10"/>
  <c r="R380" i="10"/>
  <c r="Q380" i="10"/>
  <c r="P380" i="10"/>
  <c r="O380" i="10"/>
  <c r="N380" i="10"/>
  <c r="R379" i="10"/>
  <c r="Q379" i="10"/>
  <c r="P379" i="10"/>
  <c r="O379" i="10"/>
  <c r="N379" i="10"/>
  <c r="R378" i="10"/>
  <c r="Q378" i="10"/>
  <c r="P378" i="10"/>
  <c r="O378" i="10"/>
  <c r="N378" i="10"/>
  <c r="R377" i="10"/>
  <c r="Q377" i="10"/>
  <c r="P377" i="10"/>
  <c r="O377" i="10"/>
  <c r="N377" i="10"/>
  <c r="R376" i="10"/>
  <c r="Q376" i="10"/>
  <c r="P376" i="10"/>
  <c r="O376" i="10"/>
  <c r="N376" i="10"/>
  <c r="R375" i="10"/>
  <c r="Q375" i="10"/>
  <c r="P375" i="10"/>
  <c r="O375" i="10"/>
  <c r="N375" i="10"/>
  <c r="R374" i="10"/>
  <c r="Q374" i="10"/>
  <c r="P374" i="10"/>
  <c r="O374" i="10"/>
  <c r="N374" i="10"/>
  <c r="R373" i="10"/>
  <c r="Q373" i="10"/>
  <c r="P373" i="10"/>
  <c r="O373" i="10"/>
  <c r="N373" i="10"/>
  <c r="R372" i="10"/>
  <c r="Q372" i="10"/>
  <c r="P372" i="10"/>
  <c r="O372" i="10"/>
  <c r="N372" i="10"/>
  <c r="R371" i="10"/>
  <c r="Q371" i="10"/>
  <c r="P371" i="10"/>
  <c r="O371" i="10"/>
  <c r="N371" i="10"/>
  <c r="R370" i="10"/>
  <c r="Q370" i="10"/>
  <c r="P370" i="10"/>
  <c r="O370" i="10"/>
  <c r="N370" i="10"/>
  <c r="R369" i="10"/>
  <c r="Q369" i="10"/>
  <c r="P369" i="10"/>
  <c r="O369" i="10"/>
  <c r="N369" i="10"/>
  <c r="R368" i="10"/>
  <c r="Q368" i="10"/>
  <c r="P368" i="10"/>
  <c r="O368" i="10"/>
  <c r="N368" i="10"/>
  <c r="R367" i="10"/>
  <c r="Q367" i="10"/>
  <c r="P367" i="10"/>
  <c r="O367" i="10"/>
  <c r="N367" i="10"/>
  <c r="R366" i="10"/>
  <c r="Q366" i="10"/>
  <c r="P366" i="10"/>
  <c r="O366" i="10"/>
  <c r="N366" i="10"/>
  <c r="R365" i="10"/>
  <c r="Q365" i="10"/>
  <c r="P365" i="10"/>
  <c r="O365" i="10"/>
  <c r="N365" i="10"/>
  <c r="R364" i="10"/>
  <c r="Q364" i="10"/>
  <c r="P364" i="10"/>
  <c r="O364" i="10"/>
  <c r="N364" i="10"/>
  <c r="R363" i="10"/>
  <c r="Q363" i="10"/>
  <c r="P363" i="10"/>
  <c r="O363" i="10"/>
  <c r="N363" i="10"/>
  <c r="R362" i="10"/>
  <c r="Q362" i="10"/>
  <c r="P362" i="10"/>
  <c r="O362" i="10"/>
  <c r="N362" i="10"/>
  <c r="R361" i="10"/>
  <c r="Q361" i="10"/>
  <c r="P361" i="10"/>
  <c r="O361" i="10"/>
  <c r="N361" i="10"/>
  <c r="R360" i="10"/>
  <c r="Q360" i="10"/>
  <c r="P360" i="10"/>
  <c r="O360" i="10"/>
  <c r="N360" i="10"/>
  <c r="R358" i="10"/>
  <c r="Q358" i="10"/>
  <c r="P358" i="10"/>
  <c r="O358" i="10"/>
  <c r="N358" i="10"/>
  <c r="R357" i="10"/>
  <c r="Q357" i="10"/>
  <c r="P357" i="10"/>
  <c r="O357" i="10"/>
  <c r="N357" i="10"/>
  <c r="R356" i="10"/>
  <c r="Q356" i="10"/>
  <c r="P356" i="10"/>
  <c r="O356" i="10"/>
  <c r="N356" i="10"/>
  <c r="R355" i="10"/>
  <c r="Q355" i="10"/>
  <c r="P355" i="10"/>
  <c r="O355" i="10"/>
  <c r="N355" i="10"/>
  <c r="R354" i="10"/>
  <c r="Q354" i="10"/>
  <c r="P354" i="10"/>
  <c r="O354" i="10"/>
  <c r="N354" i="10"/>
  <c r="R353" i="10"/>
  <c r="Q353" i="10"/>
  <c r="P353" i="10"/>
  <c r="O353" i="10"/>
  <c r="N353" i="10"/>
  <c r="R352" i="10"/>
  <c r="Q352" i="10"/>
  <c r="P352" i="10"/>
  <c r="O352" i="10"/>
  <c r="N352" i="10"/>
  <c r="R351" i="10"/>
  <c r="Q351" i="10"/>
  <c r="P351" i="10"/>
  <c r="O351" i="10"/>
  <c r="N351" i="10"/>
  <c r="R350" i="10"/>
  <c r="Q350" i="10"/>
  <c r="P350" i="10"/>
  <c r="O350" i="10"/>
  <c r="N350" i="10"/>
  <c r="R349" i="10"/>
  <c r="Q349" i="10"/>
  <c r="P349" i="10"/>
  <c r="O349" i="10"/>
  <c r="N349" i="10"/>
  <c r="R348" i="10"/>
  <c r="Q348" i="10"/>
  <c r="P348" i="10"/>
  <c r="O348" i="10"/>
  <c r="N348" i="10"/>
  <c r="R347" i="10"/>
  <c r="Q347" i="10"/>
  <c r="P347" i="10"/>
  <c r="O347" i="10"/>
  <c r="N347" i="10"/>
  <c r="R346" i="10"/>
  <c r="Q346" i="10"/>
  <c r="P346" i="10"/>
  <c r="O346" i="10"/>
  <c r="N346" i="10"/>
  <c r="R345" i="10"/>
  <c r="Q345" i="10"/>
  <c r="P345" i="10"/>
  <c r="O345" i="10"/>
  <c r="N345" i="10"/>
  <c r="R344" i="10"/>
  <c r="Q344" i="10"/>
  <c r="P344" i="10"/>
  <c r="O344" i="10"/>
  <c r="N344" i="10"/>
  <c r="R343" i="10"/>
  <c r="Q343" i="10"/>
  <c r="P343" i="10"/>
  <c r="O343" i="10"/>
  <c r="N343" i="10"/>
  <c r="R341" i="10"/>
  <c r="Q341" i="10"/>
  <c r="P341" i="10"/>
  <c r="O341" i="10"/>
  <c r="N341" i="10"/>
  <c r="R340" i="10"/>
  <c r="Q340" i="10"/>
  <c r="P340" i="10"/>
  <c r="O340" i="10"/>
  <c r="N340" i="10"/>
  <c r="R339" i="10"/>
  <c r="Q339" i="10"/>
  <c r="P339" i="10"/>
  <c r="O339" i="10"/>
  <c r="N339" i="10"/>
  <c r="R338" i="10"/>
  <c r="Q338" i="10"/>
  <c r="P338" i="10"/>
  <c r="O338" i="10"/>
  <c r="N338" i="10"/>
  <c r="R337" i="10"/>
  <c r="Q337" i="10"/>
  <c r="P337" i="10"/>
  <c r="O337" i="10"/>
  <c r="N337" i="10"/>
  <c r="R336" i="10"/>
  <c r="Q336" i="10"/>
  <c r="P336" i="10"/>
  <c r="O336" i="10"/>
  <c r="N336" i="10"/>
  <c r="R335" i="10"/>
  <c r="Q335" i="10"/>
  <c r="P335" i="10"/>
  <c r="O335" i="10"/>
  <c r="N335" i="10"/>
  <c r="R333" i="10"/>
  <c r="Q333" i="10"/>
  <c r="P333" i="10"/>
  <c r="O333" i="10"/>
  <c r="N333" i="10"/>
  <c r="R332" i="10"/>
  <c r="Q332" i="10"/>
  <c r="P332" i="10"/>
  <c r="O332" i="10"/>
  <c r="N332" i="10"/>
  <c r="R331" i="10"/>
  <c r="Q331" i="10"/>
  <c r="P331" i="10"/>
  <c r="O331" i="10"/>
  <c r="N331" i="10"/>
  <c r="R330" i="10"/>
  <c r="Q330" i="10"/>
  <c r="P330" i="10"/>
  <c r="O330" i="10"/>
  <c r="N330" i="10"/>
  <c r="R328" i="10"/>
  <c r="Q328" i="10"/>
  <c r="P328" i="10"/>
  <c r="O328" i="10"/>
  <c r="N328" i="10"/>
  <c r="R327" i="10"/>
  <c r="Q327" i="10"/>
  <c r="P327" i="10"/>
  <c r="P326" i="10" s="1"/>
  <c r="O327" i="10"/>
  <c r="N327" i="10"/>
  <c r="R325" i="10"/>
  <c r="Q325" i="10"/>
  <c r="P325" i="10"/>
  <c r="O325" i="10"/>
  <c r="N325" i="10"/>
  <c r="R324" i="10"/>
  <c r="Q324" i="10"/>
  <c r="P324" i="10"/>
  <c r="O324" i="10"/>
  <c r="N324" i="10"/>
  <c r="R323" i="10"/>
  <c r="Q323" i="10"/>
  <c r="P323" i="10"/>
  <c r="O323" i="10"/>
  <c r="N323" i="10"/>
  <c r="R322" i="10"/>
  <c r="Q322" i="10"/>
  <c r="P322" i="10"/>
  <c r="O322" i="10"/>
  <c r="N322" i="10"/>
  <c r="R321" i="10"/>
  <c r="Q321" i="10"/>
  <c r="P321" i="10"/>
  <c r="O321" i="10"/>
  <c r="N321" i="10"/>
  <c r="R320" i="10"/>
  <c r="Q320" i="10"/>
  <c r="P320" i="10"/>
  <c r="O320" i="10"/>
  <c r="N320" i="10"/>
  <c r="R319" i="10"/>
  <c r="Q319" i="10"/>
  <c r="P319" i="10"/>
  <c r="O319" i="10"/>
  <c r="N319" i="10"/>
  <c r="R318" i="10"/>
  <c r="Q318" i="10"/>
  <c r="P318" i="10"/>
  <c r="O318" i="10"/>
  <c r="N318" i="10"/>
  <c r="R317" i="10"/>
  <c r="Q317" i="10"/>
  <c r="P317" i="10"/>
  <c r="O317" i="10"/>
  <c r="N317" i="10"/>
  <c r="R315" i="10"/>
  <c r="Q315" i="10"/>
  <c r="P315" i="10"/>
  <c r="O315" i="10"/>
  <c r="N315" i="10"/>
  <c r="R314" i="10"/>
  <c r="Q314" i="10"/>
  <c r="P314" i="10"/>
  <c r="O314" i="10"/>
  <c r="N314" i="10"/>
  <c r="R313" i="10"/>
  <c r="Q313" i="10"/>
  <c r="P313" i="10"/>
  <c r="O313" i="10"/>
  <c r="N313" i="10"/>
  <c r="R312" i="10"/>
  <c r="Q312" i="10"/>
  <c r="P312" i="10"/>
  <c r="O312" i="10"/>
  <c r="N312" i="10"/>
  <c r="R311" i="10"/>
  <c r="Q311" i="10"/>
  <c r="P311" i="10"/>
  <c r="O311" i="10"/>
  <c r="N311" i="10"/>
  <c r="R309" i="10"/>
  <c r="Q309" i="10"/>
  <c r="P309" i="10"/>
  <c r="O309" i="10"/>
  <c r="N309" i="10"/>
  <c r="R308" i="10"/>
  <c r="Q308" i="10"/>
  <c r="P308" i="10"/>
  <c r="O308" i="10"/>
  <c r="N308" i="10"/>
  <c r="R307" i="10"/>
  <c r="Q307" i="10"/>
  <c r="P307" i="10"/>
  <c r="O307" i="10"/>
  <c r="N307" i="10"/>
  <c r="R306" i="10"/>
  <c r="Q306" i="10"/>
  <c r="P306" i="10"/>
  <c r="O306" i="10"/>
  <c r="N306" i="10"/>
  <c r="R305" i="10"/>
  <c r="Q305" i="10"/>
  <c r="P305" i="10"/>
  <c r="O305" i="10"/>
  <c r="N305" i="10"/>
  <c r="R304" i="10"/>
  <c r="Q304" i="10"/>
  <c r="P304" i="10"/>
  <c r="O304" i="10"/>
  <c r="N304" i="10"/>
  <c r="R303" i="10"/>
  <c r="Q303" i="10"/>
  <c r="P303" i="10"/>
  <c r="O303" i="10"/>
  <c r="N303" i="10"/>
  <c r="R302" i="10"/>
  <c r="Q302" i="10"/>
  <c r="P302" i="10"/>
  <c r="O302" i="10"/>
  <c r="N302" i="10"/>
  <c r="R301" i="10"/>
  <c r="Q301" i="10"/>
  <c r="P301" i="10"/>
  <c r="O301" i="10"/>
  <c r="N301" i="10"/>
  <c r="R300" i="10"/>
  <c r="Q300" i="10"/>
  <c r="P300" i="10"/>
  <c r="O300" i="10"/>
  <c r="N300" i="10"/>
  <c r="R299" i="10"/>
  <c r="Q299" i="10"/>
  <c r="P299" i="10"/>
  <c r="O299" i="10"/>
  <c r="N299" i="10"/>
  <c r="R298" i="10"/>
  <c r="Q298" i="10"/>
  <c r="P298" i="10"/>
  <c r="O298" i="10"/>
  <c r="N298" i="10"/>
  <c r="R297" i="10"/>
  <c r="Q297" i="10"/>
  <c r="P297" i="10"/>
  <c r="O297" i="10"/>
  <c r="N297" i="10"/>
  <c r="R296" i="10"/>
  <c r="Q296" i="10"/>
  <c r="P296" i="10"/>
  <c r="O296" i="10"/>
  <c r="N296" i="10"/>
  <c r="R295" i="10"/>
  <c r="Q295" i="10"/>
  <c r="P295" i="10"/>
  <c r="O295" i="10"/>
  <c r="N295" i="10"/>
  <c r="R294" i="10"/>
  <c r="Q294" i="10"/>
  <c r="P294" i="10"/>
  <c r="O294" i="10"/>
  <c r="N294" i="10"/>
  <c r="R293" i="10"/>
  <c r="Q293" i="10"/>
  <c r="P293" i="10"/>
  <c r="O293" i="10"/>
  <c r="N293" i="10"/>
  <c r="R292" i="10"/>
  <c r="Q292" i="10"/>
  <c r="P292" i="10"/>
  <c r="O292" i="10"/>
  <c r="N292" i="10"/>
  <c r="R291" i="10"/>
  <c r="Q291" i="10"/>
  <c r="P291" i="10"/>
  <c r="O291" i="10"/>
  <c r="N291" i="10"/>
  <c r="R290" i="10"/>
  <c r="Q290" i="10"/>
  <c r="P290" i="10"/>
  <c r="O290" i="10"/>
  <c r="N290" i="10"/>
  <c r="R289" i="10"/>
  <c r="Q289" i="10"/>
  <c r="P289" i="10"/>
  <c r="O289" i="10"/>
  <c r="N289" i="10"/>
  <c r="R288" i="10"/>
  <c r="Q288" i="10"/>
  <c r="P288" i="10"/>
  <c r="O288" i="10"/>
  <c r="N288" i="10"/>
  <c r="R287" i="10"/>
  <c r="Q287" i="10"/>
  <c r="P287" i="10"/>
  <c r="O287" i="10"/>
  <c r="N287" i="10"/>
  <c r="R286" i="10"/>
  <c r="Q286" i="10"/>
  <c r="P286" i="10"/>
  <c r="O286" i="10"/>
  <c r="N286" i="10"/>
  <c r="R285" i="10"/>
  <c r="Q285" i="10"/>
  <c r="P285" i="10"/>
  <c r="O285" i="10"/>
  <c r="N285" i="10"/>
  <c r="R284" i="10"/>
  <c r="Q284" i="10"/>
  <c r="P284" i="10"/>
  <c r="O284" i="10"/>
  <c r="N284" i="10"/>
  <c r="R283" i="10"/>
  <c r="Q283" i="10"/>
  <c r="P283" i="10"/>
  <c r="O283" i="10"/>
  <c r="N283" i="10"/>
  <c r="R282" i="10"/>
  <c r="Q282" i="10"/>
  <c r="P282" i="10"/>
  <c r="O282" i="10"/>
  <c r="N282" i="10"/>
  <c r="R281" i="10"/>
  <c r="Q281" i="10"/>
  <c r="P281" i="10"/>
  <c r="O281" i="10"/>
  <c r="N281" i="10"/>
  <c r="R280" i="10"/>
  <c r="Q280" i="10"/>
  <c r="P280" i="10"/>
  <c r="O280" i="10"/>
  <c r="N280" i="10"/>
  <c r="R279" i="10"/>
  <c r="Q279" i="10"/>
  <c r="P279" i="10"/>
  <c r="O279" i="10"/>
  <c r="N279" i="10"/>
  <c r="R278" i="10"/>
  <c r="Q278" i="10"/>
  <c r="P278" i="10"/>
  <c r="O278" i="10"/>
  <c r="N278" i="10"/>
  <c r="R277" i="10"/>
  <c r="Q277" i="10"/>
  <c r="P277" i="10"/>
  <c r="O277" i="10"/>
  <c r="N277" i="10"/>
  <c r="R276" i="10"/>
  <c r="Q276" i="10"/>
  <c r="P276" i="10"/>
  <c r="O276" i="10"/>
  <c r="N276" i="10"/>
  <c r="R275" i="10"/>
  <c r="Q275" i="10"/>
  <c r="P275" i="10"/>
  <c r="O275" i="10"/>
  <c r="N275" i="10"/>
  <c r="R274" i="10"/>
  <c r="Q274" i="10"/>
  <c r="P274" i="10"/>
  <c r="O274" i="10"/>
  <c r="N274" i="10"/>
  <c r="R273" i="10"/>
  <c r="Q273" i="10"/>
  <c r="P273" i="10"/>
  <c r="O273" i="10"/>
  <c r="N273" i="10"/>
  <c r="R272" i="10"/>
  <c r="Q272" i="10"/>
  <c r="P272" i="10"/>
  <c r="O272" i="10"/>
  <c r="N272" i="10"/>
  <c r="R270" i="10"/>
  <c r="Q270" i="10"/>
  <c r="P270" i="10"/>
  <c r="O270" i="10"/>
  <c r="N270" i="10"/>
  <c r="R269" i="10"/>
  <c r="Q269" i="10"/>
  <c r="P269" i="10"/>
  <c r="O269" i="10"/>
  <c r="N269" i="10"/>
  <c r="R268" i="10"/>
  <c r="Q268" i="10"/>
  <c r="P268" i="10"/>
  <c r="O268" i="10"/>
  <c r="N268" i="10"/>
  <c r="R267" i="10"/>
  <c r="Q267" i="10"/>
  <c r="P267" i="10"/>
  <c r="O267" i="10"/>
  <c r="N267" i="10"/>
  <c r="R266" i="10"/>
  <c r="Q266" i="10"/>
  <c r="P266" i="10"/>
  <c r="O266" i="10"/>
  <c r="N266" i="10"/>
  <c r="R265" i="10"/>
  <c r="Q265" i="10"/>
  <c r="P265" i="10"/>
  <c r="O265" i="10"/>
  <c r="N265" i="10"/>
  <c r="R264" i="10"/>
  <c r="Q264" i="10"/>
  <c r="P264" i="10"/>
  <c r="O264" i="10"/>
  <c r="N264" i="10"/>
  <c r="R263" i="10"/>
  <c r="Q263" i="10"/>
  <c r="P263" i="10"/>
  <c r="O263" i="10"/>
  <c r="N263" i="10"/>
  <c r="R261" i="10"/>
  <c r="Q261" i="10"/>
  <c r="P261" i="10"/>
  <c r="O261" i="10"/>
  <c r="N261" i="10"/>
  <c r="R260" i="10"/>
  <c r="Q260" i="10"/>
  <c r="P260" i="10"/>
  <c r="O260" i="10"/>
  <c r="N260" i="10"/>
  <c r="R259" i="10"/>
  <c r="Q259" i="10"/>
  <c r="P259" i="10"/>
  <c r="O259" i="10"/>
  <c r="N259" i="10"/>
  <c r="R258" i="10"/>
  <c r="Q258" i="10"/>
  <c r="P258" i="10"/>
  <c r="O258" i="10"/>
  <c r="N258" i="10"/>
  <c r="R257" i="10"/>
  <c r="Q257" i="10"/>
  <c r="P257" i="10"/>
  <c r="O257" i="10"/>
  <c r="N257" i="10"/>
  <c r="R256" i="10"/>
  <c r="Q256" i="10"/>
  <c r="P256" i="10"/>
  <c r="O256" i="10"/>
  <c r="N256" i="10"/>
  <c r="R255" i="10"/>
  <c r="Q255" i="10"/>
  <c r="P255" i="10"/>
  <c r="O255" i="10"/>
  <c r="N255" i="10"/>
  <c r="R253" i="10"/>
  <c r="Q253" i="10"/>
  <c r="P253" i="10"/>
  <c r="O253" i="10"/>
  <c r="N253" i="10"/>
  <c r="R252" i="10"/>
  <c r="Q252" i="10"/>
  <c r="P252" i="10"/>
  <c r="O252" i="10"/>
  <c r="N252" i="10"/>
  <c r="R251" i="10"/>
  <c r="Q251" i="10"/>
  <c r="P251" i="10"/>
  <c r="O251" i="10"/>
  <c r="N251" i="10"/>
  <c r="R250" i="10"/>
  <c r="Q250" i="10"/>
  <c r="P250" i="10"/>
  <c r="O250" i="10"/>
  <c r="N250" i="10"/>
  <c r="R249" i="10"/>
  <c r="Q249" i="10"/>
  <c r="P249" i="10"/>
  <c r="O249" i="10"/>
  <c r="N249" i="10"/>
  <c r="R248" i="10"/>
  <c r="Q248" i="10"/>
  <c r="P248" i="10"/>
  <c r="O248" i="10"/>
  <c r="N248" i="10"/>
  <c r="R247" i="10"/>
  <c r="Q247" i="10"/>
  <c r="P247" i="10"/>
  <c r="O247" i="10"/>
  <c r="N247" i="10"/>
  <c r="R246" i="10"/>
  <c r="Q246" i="10"/>
  <c r="P246" i="10"/>
  <c r="O246" i="10"/>
  <c r="N246" i="10"/>
  <c r="R245" i="10"/>
  <c r="Q245" i="10"/>
  <c r="P245" i="10"/>
  <c r="O245" i="10"/>
  <c r="N245" i="10"/>
  <c r="R244" i="10"/>
  <c r="Q244" i="10"/>
  <c r="P244" i="10"/>
  <c r="O244" i="10"/>
  <c r="N244" i="10"/>
  <c r="R242" i="10"/>
  <c r="Q242" i="10"/>
  <c r="P242" i="10"/>
  <c r="O242" i="10"/>
  <c r="N242" i="10"/>
  <c r="R241" i="10"/>
  <c r="Q241" i="10"/>
  <c r="P241" i="10"/>
  <c r="O241" i="10"/>
  <c r="N241" i="10"/>
  <c r="R240" i="10"/>
  <c r="Q240" i="10"/>
  <c r="P240" i="10"/>
  <c r="O240" i="10"/>
  <c r="N240" i="10"/>
  <c r="R239" i="10"/>
  <c r="Q239" i="10"/>
  <c r="P239" i="10"/>
  <c r="O239" i="10"/>
  <c r="N239" i="10"/>
  <c r="R238" i="10"/>
  <c r="Q238" i="10"/>
  <c r="P238" i="10"/>
  <c r="O238" i="10"/>
  <c r="N238" i="10"/>
  <c r="R237" i="10"/>
  <c r="Q237" i="10"/>
  <c r="P237" i="10"/>
  <c r="O237" i="10"/>
  <c r="N237" i="10"/>
  <c r="R235" i="10"/>
  <c r="Q235" i="10"/>
  <c r="P235" i="10"/>
  <c r="O235" i="10"/>
  <c r="N235" i="10"/>
  <c r="R234" i="10"/>
  <c r="Q234" i="10"/>
  <c r="P234" i="10"/>
  <c r="O234" i="10"/>
  <c r="N234" i="10"/>
  <c r="R233" i="10"/>
  <c r="Q233" i="10"/>
  <c r="P233" i="10"/>
  <c r="O233" i="10"/>
  <c r="N233" i="10"/>
  <c r="R231" i="10"/>
  <c r="Q231" i="10"/>
  <c r="P231" i="10"/>
  <c r="O231" i="10"/>
  <c r="N231" i="10"/>
  <c r="R230" i="10"/>
  <c r="Q230" i="10"/>
  <c r="P230" i="10"/>
  <c r="O230" i="10"/>
  <c r="N230" i="10"/>
  <c r="R229" i="10"/>
  <c r="Q229" i="10"/>
  <c r="P229" i="10"/>
  <c r="O229" i="10"/>
  <c r="N229" i="10"/>
  <c r="R228" i="10"/>
  <c r="Q228" i="10"/>
  <c r="P228" i="10"/>
  <c r="O228" i="10"/>
  <c r="N228" i="10"/>
  <c r="R227" i="10"/>
  <c r="Q227" i="10"/>
  <c r="P227" i="10"/>
  <c r="O227" i="10"/>
  <c r="N227" i="10"/>
  <c r="R226" i="10"/>
  <c r="Q226" i="10"/>
  <c r="P226" i="10"/>
  <c r="O226" i="10"/>
  <c r="N226" i="10"/>
  <c r="R225" i="10"/>
  <c r="Q225" i="10"/>
  <c r="P225" i="10"/>
  <c r="O225" i="10"/>
  <c r="N225" i="10"/>
  <c r="R224" i="10"/>
  <c r="Q224" i="10"/>
  <c r="P224" i="10"/>
  <c r="O224" i="10"/>
  <c r="N224" i="10"/>
  <c r="R223" i="10"/>
  <c r="Q223" i="10"/>
  <c r="P223" i="10"/>
  <c r="O223" i="10"/>
  <c r="N223" i="10"/>
  <c r="R222" i="10"/>
  <c r="Q222" i="10"/>
  <c r="P222" i="10"/>
  <c r="O222" i="10"/>
  <c r="N222" i="10"/>
  <c r="R221" i="10"/>
  <c r="Q221" i="10"/>
  <c r="P221" i="10"/>
  <c r="O221" i="10"/>
  <c r="N221" i="10"/>
  <c r="R219" i="10"/>
  <c r="Q219" i="10"/>
  <c r="P219" i="10"/>
  <c r="O219" i="10"/>
  <c r="N219" i="10"/>
  <c r="R218" i="10"/>
  <c r="Q218" i="10"/>
  <c r="P218" i="10"/>
  <c r="O218" i="10"/>
  <c r="N218" i="10"/>
  <c r="R217" i="10"/>
  <c r="Q217" i="10"/>
  <c r="P217" i="10"/>
  <c r="O217" i="10"/>
  <c r="N217" i="10"/>
  <c r="R215" i="10"/>
  <c r="Q215" i="10"/>
  <c r="P215" i="10"/>
  <c r="O215" i="10"/>
  <c r="N215" i="10"/>
  <c r="R214" i="10"/>
  <c r="Q214" i="10"/>
  <c r="P214" i="10"/>
  <c r="O214" i="10"/>
  <c r="N214" i="10"/>
  <c r="R213" i="10"/>
  <c r="Q213" i="10"/>
  <c r="P213" i="10"/>
  <c r="O213" i="10"/>
  <c r="N213" i="10"/>
  <c r="R211" i="10"/>
  <c r="R210" i="10" s="1"/>
  <c r="Q211" i="10"/>
  <c r="Q210" i="10" s="1"/>
  <c r="P211" i="10"/>
  <c r="P210" i="10" s="1"/>
  <c r="O211" i="10"/>
  <c r="O210" i="10" s="1"/>
  <c r="N211" i="10"/>
  <c r="N210" i="10" s="1"/>
  <c r="R209" i="10"/>
  <c r="Q209" i="10"/>
  <c r="P209" i="10"/>
  <c r="O209" i="10"/>
  <c r="N209" i="10"/>
  <c r="R208" i="10"/>
  <c r="Q208" i="10"/>
  <c r="P208" i="10"/>
  <c r="O208" i="10"/>
  <c r="N208" i="10"/>
  <c r="R207" i="10"/>
  <c r="Q207" i="10"/>
  <c r="P207" i="10"/>
  <c r="O207" i="10"/>
  <c r="N207" i="10"/>
  <c r="R205" i="10"/>
  <c r="Q205" i="10"/>
  <c r="P205" i="10"/>
  <c r="O205" i="10"/>
  <c r="N205" i="10"/>
  <c r="R204" i="10"/>
  <c r="Q204" i="10"/>
  <c r="P204" i="10"/>
  <c r="O204" i="10"/>
  <c r="N204" i="10"/>
  <c r="R203" i="10"/>
  <c r="Q203" i="10"/>
  <c r="P203" i="10"/>
  <c r="O203" i="10"/>
  <c r="N203" i="10"/>
  <c r="R202" i="10"/>
  <c r="Q202" i="10"/>
  <c r="P202" i="10"/>
  <c r="O202" i="10"/>
  <c r="N202" i="10"/>
  <c r="R201" i="10"/>
  <c r="Q201" i="10"/>
  <c r="P201" i="10"/>
  <c r="O201" i="10"/>
  <c r="N201" i="10"/>
  <c r="R200" i="10"/>
  <c r="Q200" i="10"/>
  <c r="P200" i="10"/>
  <c r="O200" i="10"/>
  <c r="N200" i="10"/>
  <c r="R199" i="10"/>
  <c r="Q199" i="10"/>
  <c r="P199" i="10"/>
  <c r="O199" i="10"/>
  <c r="N199" i="10"/>
  <c r="R198" i="10"/>
  <c r="Q198" i="10"/>
  <c r="P198" i="10"/>
  <c r="O198" i="10"/>
  <c r="N198" i="10"/>
  <c r="R197" i="10"/>
  <c r="Q197" i="10"/>
  <c r="P197" i="10"/>
  <c r="O197" i="10"/>
  <c r="N197" i="10"/>
  <c r="R196" i="10"/>
  <c r="Q196" i="10"/>
  <c r="P196" i="10"/>
  <c r="O196" i="10"/>
  <c r="N196" i="10"/>
  <c r="R195" i="10"/>
  <c r="Q195" i="10"/>
  <c r="P195" i="10"/>
  <c r="O195" i="10"/>
  <c r="N195" i="10"/>
  <c r="R194" i="10"/>
  <c r="Q194" i="10"/>
  <c r="P194" i="10"/>
  <c r="O194" i="10"/>
  <c r="N194" i="10"/>
  <c r="R193" i="10"/>
  <c r="Q193" i="10"/>
  <c r="P193" i="10"/>
  <c r="O193" i="10"/>
  <c r="N193" i="10"/>
  <c r="R192" i="10"/>
  <c r="Q192" i="10"/>
  <c r="P192" i="10"/>
  <c r="O192" i="10"/>
  <c r="N192" i="10"/>
  <c r="R190" i="10"/>
  <c r="Q190" i="10"/>
  <c r="P190" i="10"/>
  <c r="O190" i="10"/>
  <c r="N190" i="10"/>
  <c r="R189" i="10"/>
  <c r="Q189" i="10"/>
  <c r="P189" i="10"/>
  <c r="O189" i="10"/>
  <c r="N189" i="10"/>
  <c r="R188" i="10"/>
  <c r="Q188" i="10"/>
  <c r="P188" i="10"/>
  <c r="O188" i="10"/>
  <c r="N188" i="10"/>
  <c r="R187" i="10"/>
  <c r="Q187" i="10"/>
  <c r="P187" i="10"/>
  <c r="O187" i="10"/>
  <c r="N187" i="10"/>
  <c r="R185" i="10"/>
  <c r="R184" i="10" s="1"/>
  <c r="Q185" i="10"/>
  <c r="Q184" i="10" s="1"/>
  <c r="P185" i="10"/>
  <c r="P184" i="10" s="1"/>
  <c r="O185" i="10"/>
  <c r="O184" i="10" s="1"/>
  <c r="N185" i="10"/>
  <c r="N184" i="10" s="1"/>
  <c r="R183" i="10"/>
  <c r="Q183" i="10"/>
  <c r="P183" i="10"/>
  <c r="O183" i="10"/>
  <c r="N183" i="10"/>
  <c r="R182" i="10"/>
  <c r="Q182" i="10"/>
  <c r="P182" i="10"/>
  <c r="O182" i="10"/>
  <c r="N182" i="10"/>
  <c r="R181" i="10"/>
  <c r="Q181" i="10"/>
  <c r="P181" i="10"/>
  <c r="O181" i="10"/>
  <c r="N181" i="10"/>
  <c r="R180" i="10"/>
  <c r="Q180" i="10"/>
  <c r="P180" i="10"/>
  <c r="O180" i="10"/>
  <c r="N180" i="10"/>
  <c r="R179" i="10"/>
  <c r="Q179" i="10"/>
  <c r="P179" i="10"/>
  <c r="O179" i="10"/>
  <c r="N179" i="10"/>
  <c r="R178" i="10"/>
  <c r="Q178" i="10"/>
  <c r="P178" i="10"/>
  <c r="O178" i="10"/>
  <c r="N178" i="10"/>
  <c r="R177" i="10"/>
  <c r="Q177" i="10"/>
  <c r="P177" i="10"/>
  <c r="O177" i="10"/>
  <c r="N177" i="10"/>
  <c r="R176" i="10"/>
  <c r="Q176" i="10"/>
  <c r="P176" i="10"/>
  <c r="O176" i="10"/>
  <c r="N176" i="10"/>
  <c r="R175" i="10"/>
  <c r="Q175" i="10"/>
  <c r="P175" i="10"/>
  <c r="O175" i="10"/>
  <c r="N175" i="10"/>
  <c r="R174" i="10"/>
  <c r="Q174" i="10"/>
  <c r="P174" i="10"/>
  <c r="O174" i="10"/>
  <c r="N174" i="10"/>
  <c r="R173" i="10"/>
  <c r="Q173" i="10"/>
  <c r="P173" i="10"/>
  <c r="O173" i="10"/>
  <c r="N173" i="10"/>
  <c r="R172" i="10"/>
  <c r="Q172" i="10"/>
  <c r="P172" i="10"/>
  <c r="O172" i="10"/>
  <c r="N172" i="10"/>
  <c r="R171" i="10"/>
  <c r="Q171" i="10"/>
  <c r="P171" i="10"/>
  <c r="O171" i="10"/>
  <c r="N171" i="10"/>
  <c r="R170" i="10"/>
  <c r="Q170" i="10"/>
  <c r="P170" i="10"/>
  <c r="O170" i="10"/>
  <c r="N170" i="10"/>
  <c r="R169" i="10"/>
  <c r="Q169" i="10"/>
  <c r="P169" i="10"/>
  <c r="O169" i="10"/>
  <c r="N169" i="10"/>
  <c r="R168" i="10"/>
  <c r="Q168" i="10"/>
  <c r="P168" i="10"/>
  <c r="O168" i="10"/>
  <c r="N168" i="10"/>
  <c r="R167" i="10"/>
  <c r="Q167" i="10"/>
  <c r="P167" i="10"/>
  <c r="O167" i="10"/>
  <c r="N167" i="10"/>
  <c r="R166" i="10"/>
  <c r="Q166" i="10"/>
  <c r="P166" i="10"/>
  <c r="O166" i="10"/>
  <c r="N166" i="10"/>
  <c r="R164" i="10"/>
  <c r="Q164" i="10"/>
  <c r="P164" i="10"/>
  <c r="O164" i="10"/>
  <c r="N164" i="10"/>
  <c r="R163" i="10"/>
  <c r="Q163" i="10"/>
  <c r="P163" i="10"/>
  <c r="O163" i="10"/>
  <c r="N163" i="10"/>
  <c r="R162" i="10"/>
  <c r="Q162" i="10"/>
  <c r="P162" i="10"/>
  <c r="O162" i="10"/>
  <c r="N162" i="10"/>
  <c r="R161" i="10"/>
  <c r="Q161" i="10"/>
  <c r="P161" i="10"/>
  <c r="O161" i="10"/>
  <c r="N161" i="10"/>
  <c r="R160" i="10"/>
  <c r="Q160" i="10"/>
  <c r="P160" i="10"/>
  <c r="O160" i="10"/>
  <c r="N160" i="10"/>
  <c r="R159" i="10"/>
  <c r="Q159" i="10"/>
  <c r="P159" i="10"/>
  <c r="O159" i="10"/>
  <c r="N159" i="10"/>
  <c r="R158" i="10"/>
  <c r="Q158" i="10"/>
  <c r="P158" i="10"/>
  <c r="O158" i="10"/>
  <c r="N158" i="10"/>
  <c r="R157" i="10"/>
  <c r="Q157" i="10"/>
  <c r="P157" i="10"/>
  <c r="O157" i="10"/>
  <c r="N157" i="10"/>
  <c r="R156" i="10"/>
  <c r="Q156" i="10"/>
  <c r="P156" i="10"/>
  <c r="O156" i="10"/>
  <c r="N156" i="10"/>
  <c r="R155" i="10"/>
  <c r="Q155" i="10"/>
  <c r="P155" i="10"/>
  <c r="O155" i="10"/>
  <c r="N155" i="10"/>
  <c r="R154" i="10"/>
  <c r="Q154" i="10"/>
  <c r="P154" i="10"/>
  <c r="O154" i="10"/>
  <c r="N154" i="10"/>
  <c r="R153" i="10"/>
  <c r="Q153" i="10"/>
  <c r="P153" i="10"/>
  <c r="O153" i="10"/>
  <c r="N153" i="10"/>
  <c r="R152" i="10"/>
  <c r="Q152" i="10"/>
  <c r="P152" i="10"/>
  <c r="O152" i="10"/>
  <c r="N152" i="10"/>
  <c r="R151" i="10"/>
  <c r="Q151" i="10"/>
  <c r="P151" i="10"/>
  <c r="O151" i="10"/>
  <c r="N151" i="10"/>
  <c r="R150" i="10"/>
  <c r="Q150" i="10"/>
  <c r="P150" i="10"/>
  <c r="O150" i="10"/>
  <c r="N150" i="10"/>
  <c r="R149" i="10"/>
  <c r="Q149" i="10"/>
  <c r="P149" i="10"/>
  <c r="O149" i="10"/>
  <c r="N149" i="10"/>
  <c r="R148" i="10"/>
  <c r="Q148" i="10"/>
  <c r="P148" i="10"/>
  <c r="O148" i="10"/>
  <c r="N148" i="10"/>
  <c r="R146" i="10"/>
  <c r="Q146" i="10"/>
  <c r="P146" i="10"/>
  <c r="O146" i="10"/>
  <c r="N146" i="10"/>
  <c r="R145" i="10"/>
  <c r="Q145" i="10"/>
  <c r="P145" i="10"/>
  <c r="O145" i="10"/>
  <c r="N145" i="10"/>
  <c r="R144" i="10"/>
  <c r="Q144" i="10"/>
  <c r="P144" i="10"/>
  <c r="O144" i="10"/>
  <c r="N144" i="10"/>
  <c r="R143" i="10"/>
  <c r="Q143" i="10"/>
  <c r="P143" i="10"/>
  <c r="O143" i="10"/>
  <c r="N143" i="10"/>
  <c r="R142" i="10"/>
  <c r="Q142" i="10"/>
  <c r="P142" i="10"/>
  <c r="O142" i="10"/>
  <c r="N142" i="10"/>
  <c r="R141" i="10"/>
  <c r="Q141" i="10"/>
  <c r="P141" i="10"/>
  <c r="O141" i="10"/>
  <c r="N141" i="10"/>
  <c r="R140" i="10"/>
  <c r="Q140" i="10"/>
  <c r="P140" i="10"/>
  <c r="O140" i="10"/>
  <c r="N140" i="10"/>
  <c r="R139" i="10"/>
  <c r="Q139" i="10"/>
  <c r="P139" i="10"/>
  <c r="O139" i="10"/>
  <c r="N139" i="10"/>
  <c r="R138" i="10"/>
  <c r="Q138" i="10"/>
  <c r="P138" i="10"/>
  <c r="O138" i="10"/>
  <c r="N138" i="10"/>
  <c r="R137" i="10"/>
  <c r="Q137" i="10"/>
  <c r="P137" i="10"/>
  <c r="O137" i="10"/>
  <c r="N137" i="10"/>
  <c r="R136" i="10"/>
  <c r="Q136" i="10"/>
  <c r="P136" i="10"/>
  <c r="O136" i="10"/>
  <c r="N136" i="10"/>
  <c r="R135" i="10"/>
  <c r="Q135" i="10"/>
  <c r="P135" i="10"/>
  <c r="O135" i="10"/>
  <c r="N135" i="10"/>
  <c r="R134" i="10"/>
  <c r="Q134" i="10"/>
  <c r="P134" i="10"/>
  <c r="O134" i="10"/>
  <c r="N134" i="10"/>
  <c r="R133" i="10"/>
  <c r="Q133" i="10"/>
  <c r="P133" i="10"/>
  <c r="O133" i="10"/>
  <c r="N133" i="10"/>
  <c r="R132" i="10"/>
  <c r="Q132" i="10"/>
  <c r="P132" i="10"/>
  <c r="O132" i="10"/>
  <c r="N132" i="10"/>
  <c r="R131" i="10"/>
  <c r="Q131" i="10"/>
  <c r="P131" i="10"/>
  <c r="O131" i="10"/>
  <c r="N131" i="10"/>
  <c r="R130" i="10"/>
  <c r="Q130" i="10"/>
  <c r="P130" i="10"/>
  <c r="O130" i="10"/>
  <c r="N130" i="10"/>
  <c r="R128" i="10"/>
  <c r="R127" i="10" s="1"/>
  <c r="Q128" i="10"/>
  <c r="Q127" i="10" s="1"/>
  <c r="P128" i="10"/>
  <c r="P127" i="10" s="1"/>
  <c r="O128" i="10"/>
  <c r="O127" i="10" s="1"/>
  <c r="N128" i="10"/>
  <c r="N127" i="10" s="1"/>
  <c r="R126" i="10"/>
  <c r="Q126" i="10"/>
  <c r="P126" i="10"/>
  <c r="O126" i="10"/>
  <c r="N126" i="10"/>
  <c r="R125" i="10"/>
  <c r="Q125" i="10"/>
  <c r="P125" i="10"/>
  <c r="O125" i="10"/>
  <c r="N125" i="10"/>
  <c r="R124" i="10"/>
  <c r="Q124" i="10"/>
  <c r="P124" i="10"/>
  <c r="O124" i="10"/>
  <c r="N124" i="10"/>
  <c r="R122" i="10"/>
  <c r="Q122" i="10"/>
  <c r="P122" i="10"/>
  <c r="O122" i="10"/>
  <c r="N122" i="10"/>
  <c r="R121" i="10"/>
  <c r="Q121" i="10"/>
  <c r="P121" i="10"/>
  <c r="O121" i="10"/>
  <c r="N121" i="10"/>
  <c r="R120" i="10"/>
  <c r="Q120" i="10"/>
  <c r="P120" i="10"/>
  <c r="O120" i="10"/>
  <c r="N120" i="10"/>
  <c r="R119" i="10"/>
  <c r="Q119" i="10"/>
  <c r="P119" i="10"/>
  <c r="O119" i="10"/>
  <c r="N119" i="10"/>
  <c r="R117" i="10"/>
  <c r="Q117" i="10"/>
  <c r="P117" i="10"/>
  <c r="O117" i="10"/>
  <c r="N117" i="10"/>
  <c r="R116" i="10"/>
  <c r="Q116" i="10"/>
  <c r="P116" i="10"/>
  <c r="O116" i="10"/>
  <c r="N116" i="10"/>
  <c r="R115" i="10"/>
  <c r="Q115" i="10"/>
  <c r="P115" i="10"/>
  <c r="O115" i="10"/>
  <c r="N115" i="10"/>
  <c r="R114" i="10"/>
  <c r="Q114" i="10"/>
  <c r="P114" i="10"/>
  <c r="O114" i="10"/>
  <c r="N114" i="10"/>
  <c r="R113" i="10"/>
  <c r="Q113" i="10"/>
  <c r="P113" i="10"/>
  <c r="O113" i="10"/>
  <c r="N113" i="10"/>
  <c r="R111" i="10"/>
  <c r="Q111" i="10"/>
  <c r="P111" i="10"/>
  <c r="O111" i="10"/>
  <c r="N111" i="10"/>
  <c r="R110" i="10"/>
  <c r="Q110" i="10"/>
  <c r="P110" i="10"/>
  <c r="O110" i="10"/>
  <c r="N110" i="10"/>
  <c r="R109" i="10"/>
  <c r="Q109" i="10"/>
  <c r="P109" i="10"/>
  <c r="O109" i="10"/>
  <c r="N109" i="10"/>
  <c r="R108" i="10"/>
  <c r="Q108" i="10"/>
  <c r="P108" i="10"/>
  <c r="O108" i="10"/>
  <c r="N108" i="10"/>
  <c r="R107" i="10"/>
  <c r="Q107" i="10"/>
  <c r="P107" i="10"/>
  <c r="O107" i="10"/>
  <c r="N107" i="10"/>
  <c r="R106" i="10"/>
  <c r="Q106" i="10"/>
  <c r="P106" i="10"/>
  <c r="O106" i="10"/>
  <c r="N106" i="10"/>
  <c r="R104" i="10"/>
  <c r="Q104" i="10"/>
  <c r="P104" i="10"/>
  <c r="O104" i="10"/>
  <c r="N104" i="10"/>
  <c r="R103" i="10"/>
  <c r="Q103" i="10"/>
  <c r="P103" i="10"/>
  <c r="O103" i="10"/>
  <c r="N103" i="10"/>
  <c r="R102" i="10"/>
  <c r="Q102" i="10"/>
  <c r="P102" i="10"/>
  <c r="O102" i="10"/>
  <c r="N102" i="10"/>
  <c r="R101" i="10"/>
  <c r="Q101" i="10"/>
  <c r="P101" i="10"/>
  <c r="O101" i="10"/>
  <c r="N101" i="10"/>
  <c r="R100" i="10"/>
  <c r="Q100" i="10"/>
  <c r="P100" i="10"/>
  <c r="O100" i="10"/>
  <c r="N100" i="10"/>
  <c r="R98" i="10"/>
  <c r="Q98" i="10"/>
  <c r="P98" i="10"/>
  <c r="O98" i="10"/>
  <c r="N98" i="10"/>
  <c r="R97" i="10"/>
  <c r="Q97" i="10"/>
  <c r="P97" i="10"/>
  <c r="O97" i="10"/>
  <c r="N97" i="10"/>
  <c r="R96" i="10"/>
  <c r="Q96" i="10"/>
  <c r="P96" i="10"/>
  <c r="O96" i="10"/>
  <c r="N96" i="10"/>
  <c r="R95" i="10"/>
  <c r="Q95" i="10"/>
  <c r="P95" i="10"/>
  <c r="O95" i="10"/>
  <c r="N95" i="10"/>
  <c r="R94" i="10"/>
  <c r="Q94" i="10"/>
  <c r="P94" i="10"/>
  <c r="O94" i="10"/>
  <c r="N94" i="10"/>
  <c r="R93" i="10"/>
  <c r="Q93" i="10"/>
  <c r="P93" i="10"/>
  <c r="O93" i="10"/>
  <c r="N93" i="10"/>
  <c r="R92" i="10"/>
  <c r="Q92" i="10"/>
  <c r="P92" i="10"/>
  <c r="O92" i="10"/>
  <c r="N92" i="10"/>
  <c r="R91" i="10"/>
  <c r="Q91" i="10"/>
  <c r="P91" i="10"/>
  <c r="O91" i="10"/>
  <c r="N91" i="10"/>
  <c r="R90" i="10"/>
  <c r="Q90" i="10"/>
  <c r="P90" i="10"/>
  <c r="O90" i="10"/>
  <c r="N90" i="10"/>
  <c r="R89" i="10"/>
  <c r="Q89" i="10"/>
  <c r="P89" i="10"/>
  <c r="O89" i="10"/>
  <c r="N89" i="10"/>
  <c r="R88" i="10"/>
  <c r="Q88" i="10"/>
  <c r="P88" i="10"/>
  <c r="O88" i="10"/>
  <c r="N88" i="10"/>
  <c r="R87" i="10"/>
  <c r="Q87" i="10"/>
  <c r="P87" i="10"/>
  <c r="O87" i="10"/>
  <c r="N87" i="10"/>
  <c r="R86" i="10"/>
  <c r="Q86" i="10"/>
  <c r="P86" i="10"/>
  <c r="O86" i="10"/>
  <c r="N86" i="10"/>
  <c r="R85" i="10"/>
  <c r="Q85" i="10"/>
  <c r="P85" i="10"/>
  <c r="O85" i="10"/>
  <c r="N85" i="10"/>
  <c r="R84" i="10"/>
  <c r="Q84" i="10"/>
  <c r="P84" i="10"/>
  <c r="O84" i="10"/>
  <c r="N84" i="10"/>
  <c r="R82" i="10"/>
  <c r="Q82" i="10"/>
  <c r="P82" i="10"/>
  <c r="O82" i="10"/>
  <c r="N82" i="10"/>
  <c r="R81" i="10"/>
  <c r="Q81" i="10"/>
  <c r="P81" i="10"/>
  <c r="O81" i="10"/>
  <c r="N81" i="10"/>
  <c r="R80" i="10"/>
  <c r="Q80" i="10"/>
  <c r="P80" i="10"/>
  <c r="O80" i="10"/>
  <c r="N80" i="10"/>
  <c r="R79" i="10"/>
  <c r="Q79" i="10"/>
  <c r="P79" i="10"/>
  <c r="O79" i="10"/>
  <c r="N79" i="10"/>
  <c r="R78" i="10"/>
  <c r="Q78" i="10"/>
  <c r="P78" i="10"/>
  <c r="O78" i="10"/>
  <c r="N78" i="10"/>
  <c r="R77" i="10"/>
  <c r="Q77" i="10"/>
  <c r="P77" i="10"/>
  <c r="O77" i="10"/>
  <c r="N77" i="10"/>
  <c r="R76" i="10"/>
  <c r="Q76" i="10"/>
  <c r="P76" i="10"/>
  <c r="O76" i="10"/>
  <c r="N76" i="10"/>
  <c r="R75" i="10"/>
  <c r="Q75" i="10"/>
  <c r="P75" i="10"/>
  <c r="O75" i="10"/>
  <c r="N75" i="10"/>
  <c r="R73" i="10"/>
  <c r="Q73" i="10"/>
  <c r="P73" i="10"/>
  <c r="O73" i="10"/>
  <c r="N73" i="10"/>
  <c r="R72" i="10"/>
  <c r="Q72" i="10"/>
  <c r="P72" i="10"/>
  <c r="O72" i="10"/>
  <c r="O71" i="10" s="1"/>
  <c r="N72" i="10"/>
  <c r="R70" i="10"/>
  <c r="Q70" i="10"/>
  <c r="P70" i="10"/>
  <c r="O70" i="10"/>
  <c r="N70" i="10"/>
  <c r="R69" i="10"/>
  <c r="Q69" i="10"/>
  <c r="P69" i="10"/>
  <c r="O69" i="10"/>
  <c r="N69" i="10"/>
  <c r="R68" i="10"/>
  <c r="Q68" i="10"/>
  <c r="P68" i="10"/>
  <c r="O68" i="10"/>
  <c r="N68" i="10"/>
  <c r="R67" i="10"/>
  <c r="Q67" i="10"/>
  <c r="P67" i="10"/>
  <c r="O67" i="10"/>
  <c r="N67" i="10"/>
  <c r="R66" i="10"/>
  <c r="Q66" i="10"/>
  <c r="P66" i="10"/>
  <c r="O66" i="10"/>
  <c r="N66" i="10"/>
  <c r="R65" i="10"/>
  <c r="Q65" i="10"/>
  <c r="P65" i="10"/>
  <c r="O65" i="10"/>
  <c r="N65" i="10"/>
  <c r="R64" i="10"/>
  <c r="Q64" i="10"/>
  <c r="P64" i="10"/>
  <c r="O64" i="10"/>
  <c r="N64" i="10"/>
  <c r="R63" i="10"/>
  <c r="Q63" i="10"/>
  <c r="P63" i="10"/>
  <c r="O63" i="10"/>
  <c r="N63" i="10"/>
  <c r="R62" i="10"/>
  <c r="Q62" i="10"/>
  <c r="P62" i="10"/>
  <c r="O62" i="10"/>
  <c r="N62" i="10"/>
  <c r="R61" i="10"/>
  <c r="Q61" i="10"/>
  <c r="P61" i="10"/>
  <c r="O61" i="10"/>
  <c r="N61" i="10"/>
  <c r="R60" i="10"/>
  <c r="Q60" i="10"/>
  <c r="P60" i="10"/>
  <c r="O60" i="10"/>
  <c r="N60" i="10"/>
  <c r="R59" i="10"/>
  <c r="Q59" i="10"/>
  <c r="P59" i="10"/>
  <c r="O59" i="10"/>
  <c r="N59" i="10"/>
  <c r="R58" i="10"/>
  <c r="Q58" i="10"/>
  <c r="P58" i="10"/>
  <c r="O58" i="10"/>
  <c r="N58" i="10"/>
  <c r="R57" i="10"/>
  <c r="Q57" i="10"/>
  <c r="P57" i="10"/>
  <c r="O57" i="10"/>
  <c r="N57" i="10"/>
  <c r="R56" i="10"/>
  <c r="Q56" i="10"/>
  <c r="P56" i="10"/>
  <c r="O56" i="10"/>
  <c r="N56" i="10"/>
  <c r="R54" i="10"/>
  <c r="Q54" i="10"/>
  <c r="P54" i="10"/>
  <c r="O54" i="10"/>
  <c r="N54" i="10"/>
  <c r="R53" i="10"/>
  <c r="Q53" i="10"/>
  <c r="P53" i="10"/>
  <c r="P52" i="10" s="1"/>
  <c r="O53" i="10"/>
  <c r="N53" i="10"/>
  <c r="R51" i="10"/>
  <c r="Q51" i="10"/>
  <c r="P51" i="10"/>
  <c r="O51" i="10"/>
  <c r="N51" i="10"/>
  <c r="R50" i="10"/>
  <c r="Q50" i="10"/>
  <c r="P50" i="10"/>
  <c r="O50" i="10"/>
  <c r="N50" i="10"/>
  <c r="R49" i="10"/>
  <c r="Q49" i="10"/>
  <c r="P49" i="10"/>
  <c r="O49" i="10"/>
  <c r="N49" i="10"/>
  <c r="R47" i="10"/>
  <c r="Q47" i="10"/>
  <c r="P47" i="10"/>
  <c r="O47" i="10"/>
  <c r="N47" i="10"/>
  <c r="R46" i="10"/>
  <c r="Q46" i="10"/>
  <c r="P46" i="10"/>
  <c r="O46" i="10"/>
  <c r="N46" i="10"/>
  <c r="R45" i="10"/>
  <c r="Q45" i="10"/>
  <c r="P45" i="10"/>
  <c r="O45" i="10"/>
  <c r="N45" i="10"/>
  <c r="R44" i="10"/>
  <c r="Q44" i="10"/>
  <c r="P44" i="10"/>
  <c r="O44" i="10"/>
  <c r="N44" i="10"/>
  <c r="R43" i="10"/>
  <c r="Q43" i="10"/>
  <c r="P43" i="10"/>
  <c r="O43" i="10"/>
  <c r="N43" i="10"/>
  <c r="R42" i="10"/>
  <c r="Q42" i="10"/>
  <c r="P42" i="10"/>
  <c r="O42" i="10"/>
  <c r="N42" i="10"/>
  <c r="R40" i="10"/>
  <c r="Q40" i="10"/>
  <c r="P40" i="10"/>
  <c r="O40" i="10"/>
  <c r="N40" i="10"/>
  <c r="R39" i="10"/>
  <c r="Q39" i="10"/>
  <c r="P39" i="10"/>
  <c r="O39" i="10"/>
  <c r="N39" i="10"/>
  <c r="R38" i="10"/>
  <c r="Q38" i="10"/>
  <c r="P38" i="10"/>
  <c r="O38" i="10"/>
  <c r="N38" i="10"/>
  <c r="R37" i="10"/>
  <c r="Q37" i="10"/>
  <c r="P37" i="10"/>
  <c r="O37" i="10"/>
  <c r="N37" i="10"/>
  <c r="R36" i="10"/>
  <c r="Q36" i="10"/>
  <c r="P36" i="10"/>
  <c r="O36" i="10"/>
  <c r="N36" i="10"/>
  <c r="R35" i="10"/>
  <c r="Q35" i="10"/>
  <c r="P35" i="10"/>
  <c r="O35" i="10"/>
  <c r="N35" i="10"/>
  <c r="R33" i="10"/>
  <c r="Q33" i="10"/>
  <c r="P33" i="10"/>
  <c r="O33" i="10"/>
  <c r="N33" i="10"/>
  <c r="R32" i="10"/>
  <c r="Q32" i="10"/>
  <c r="P32" i="10"/>
  <c r="O32" i="10"/>
  <c r="N32" i="10"/>
  <c r="R31" i="10"/>
  <c r="Q31" i="10"/>
  <c r="P31" i="10"/>
  <c r="O31" i="10"/>
  <c r="N31" i="10"/>
  <c r="R30" i="10"/>
  <c r="Q30" i="10"/>
  <c r="P30" i="10"/>
  <c r="O30" i="10"/>
  <c r="N30" i="10"/>
  <c r="R29" i="10"/>
  <c r="Q29" i="10"/>
  <c r="P29" i="10"/>
  <c r="O29" i="10"/>
  <c r="N29" i="10"/>
  <c r="R28" i="10"/>
  <c r="Q28" i="10"/>
  <c r="P28" i="10"/>
  <c r="O28" i="10"/>
  <c r="N28" i="10"/>
  <c r="R26" i="10"/>
  <c r="Q26" i="10"/>
  <c r="P26" i="10"/>
  <c r="O26" i="10"/>
  <c r="N26" i="10"/>
  <c r="R25" i="10"/>
  <c r="Q25" i="10"/>
  <c r="P25" i="10"/>
  <c r="O25" i="10"/>
  <c r="O24" i="10" s="1"/>
  <c r="N25" i="10"/>
  <c r="R23" i="10"/>
  <c r="Q23" i="10"/>
  <c r="P23" i="10"/>
  <c r="O23" i="10"/>
  <c r="N23" i="10"/>
  <c r="R22" i="10"/>
  <c r="Q22" i="10"/>
  <c r="P22" i="10"/>
  <c r="O22" i="10"/>
  <c r="N22" i="10"/>
  <c r="R21" i="10"/>
  <c r="Q21" i="10"/>
  <c r="P21" i="10"/>
  <c r="O21" i="10"/>
  <c r="N21" i="10"/>
  <c r="R20" i="10"/>
  <c r="Q20" i="10"/>
  <c r="P20" i="10"/>
  <c r="O20" i="10"/>
  <c r="N20" i="10"/>
  <c r="R18" i="10"/>
  <c r="Q18" i="10"/>
  <c r="P18" i="10"/>
  <c r="O18" i="10"/>
  <c r="N18" i="10"/>
  <c r="O17" i="10"/>
  <c r="P17" i="10"/>
  <c r="P16" i="10" s="1"/>
  <c r="Q17" i="10"/>
  <c r="R17" i="10"/>
  <c r="R16" i="10" s="1"/>
  <c r="N17" i="10"/>
  <c r="AK48" i="10"/>
  <c r="AK15" i="10" s="1"/>
  <c r="F404" i="10"/>
  <c r="F14" i="10" s="1"/>
  <c r="E404" i="10"/>
  <c r="E14" i="10" s="1"/>
  <c r="H404" i="10"/>
  <c r="H14" i="10" s="1"/>
  <c r="G404" i="10"/>
  <c r="G14" i="10" s="1"/>
  <c r="O788" i="17" l="1"/>
  <c r="G22" i="17"/>
  <c r="G27" i="17"/>
  <c r="G44" i="17"/>
  <c r="G51" i="17"/>
  <c r="G74" i="17"/>
  <c r="G77" i="17"/>
  <c r="G108" i="17"/>
  <c r="G115" i="17"/>
  <c r="G132" i="17"/>
  <c r="G189" i="17"/>
  <c r="G194" i="17"/>
  <c r="G219" i="17"/>
  <c r="G223" i="17"/>
  <c r="G246" i="17"/>
  <c r="G257" i="17"/>
  <c r="G313" i="17"/>
  <c r="G319" i="17"/>
  <c r="G337" i="17"/>
  <c r="G345" i="17"/>
  <c r="G408" i="17"/>
  <c r="G414" i="17"/>
  <c r="G428" i="17"/>
  <c r="G435" i="17"/>
  <c r="G454" i="17"/>
  <c r="G460" i="17"/>
  <c r="G471" i="17"/>
  <c r="G476" i="17"/>
  <c r="F827" i="17"/>
  <c r="G481" i="17"/>
  <c r="G486" i="17"/>
  <c r="G491" i="17"/>
  <c r="G495" i="17"/>
  <c r="G518" i="17"/>
  <c r="G527" i="17"/>
  <c r="G533" i="17"/>
  <c r="G551" i="17"/>
  <c r="G561" i="17"/>
  <c r="G564" i="17"/>
  <c r="G569" i="17"/>
  <c r="G574" i="17"/>
  <c r="G588" i="17"/>
  <c r="G594" i="17"/>
  <c r="G604" i="17"/>
  <c r="G628" i="17"/>
  <c r="G640" i="17"/>
  <c r="F604" i="17"/>
  <c r="F711" i="17"/>
  <c r="F744" i="17"/>
  <c r="F840" i="17"/>
  <c r="F845" i="17"/>
  <c r="F857" i="17"/>
  <c r="F865" i="17"/>
  <c r="F868" i="17"/>
  <c r="F876" i="17"/>
  <c r="F879" i="17"/>
  <c r="F882" i="17"/>
  <c r="F902" i="17"/>
  <c r="F916" i="17"/>
  <c r="F931" i="17"/>
  <c r="F938" i="17"/>
  <c r="F941" i="17"/>
  <c r="F948" i="17"/>
  <c r="F958" i="17"/>
  <c r="F965" i="17"/>
  <c r="F971" i="17"/>
  <c r="G643" i="17"/>
  <c r="G653" i="17"/>
  <c r="G658" i="17"/>
  <c r="G668" i="17"/>
  <c r="G689" i="17"/>
  <c r="G698" i="17"/>
  <c r="G701" i="17"/>
  <c r="G711" i="17"/>
  <c r="G744" i="17"/>
  <c r="G752" i="17"/>
  <c r="G755" i="17"/>
  <c r="G758" i="17"/>
  <c r="G773" i="17"/>
  <c r="G781" i="17"/>
  <c r="G789" i="17"/>
  <c r="G794" i="17"/>
  <c r="G799" i="17"/>
  <c r="G808" i="17"/>
  <c r="G813" i="17"/>
  <c r="G827" i="17"/>
  <c r="G840" i="17"/>
  <c r="G845" i="17"/>
  <c r="F983" i="17"/>
  <c r="G857" i="17"/>
  <c r="G865" i="17"/>
  <c r="G868" i="17"/>
  <c r="G876" i="17"/>
  <c r="G879" i="17"/>
  <c r="G882" i="17"/>
  <c r="N788" i="17"/>
  <c r="F986" i="17"/>
  <c r="N980" i="10"/>
  <c r="R980" i="10"/>
  <c r="P983" i="10"/>
  <c r="Q16" i="10"/>
  <c r="N19" i="10"/>
  <c r="R19" i="10"/>
  <c r="N24" i="10"/>
  <c r="R24" i="10"/>
  <c r="P27" i="10"/>
  <c r="N34" i="10"/>
  <c r="R34" i="10"/>
  <c r="P41" i="10"/>
  <c r="N48" i="10"/>
  <c r="R48" i="10"/>
  <c r="O52" i="10"/>
  <c r="Q55" i="10"/>
  <c r="N71" i="10"/>
  <c r="R71" i="10"/>
  <c r="P74" i="10"/>
  <c r="P83" i="10"/>
  <c r="Q99" i="10"/>
  <c r="P105" i="10"/>
  <c r="N112" i="10"/>
  <c r="R112" i="10"/>
  <c r="Q118" i="10"/>
  <c r="Q123" i="10"/>
  <c r="Q129" i="10"/>
  <c r="P147" i="10"/>
  <c r="O165" i="10"/>
  <c r="P186" i="10"/>
  <c r="N206" i="10"/>
  <c r="R206" i="10"/>
  <c r="N212" i="10"/>
  <c r="R212" i="10"/>
  <c r="O216" i="10"/>
  <c r="P220" i="10"/>
  <c r="Q232" i="10"/>
  <c r="N236" i="10"/>
  <c r="R236" i="10"/>
  <c r="P243" i="10"/>
  <c r="N254" i="10"/>
  <c r="R254" i="10"/>
  <c r="O262" i="10"/>
  <c r="O271" i="10"/>
  <c r="Q310" i="10"/>
  <c r="P316" i="10"/>
  <c r="O326" i="10"/>
  <c r="Q329" i="10"/>
  <c r="Q334" i="10"/>
  <c r="N342" i="10"/>
  <c r="R342" i="10"/>
  <c r="N359" i="10"/>
  <c r="R359" i="10"/>
  <c r="N396" i="10"/>
  <c r="R396" i="10"/>
  <c r="O405" i="10"/>
  <c r="N411" i="10"/>
  <c r="R411" i="10"/>
  <c r="Q425" i="10"/>
  <c r="O432" i="10"/>
  <c r="Q451" i="10"/>
  <c r="P457" i="10"/>
  <c r="N468" i="10"/>
  <c r="R468" i="10"/>
  <c r="N473" i="10"/>
  <c r="R473" i="10"/>
  <c r="N478" i="10"/>
  <c r="R478" i="10"/>
  <c r="N483" i="10"/>
  <c r="R483" i="10"/>
  <c r="O488" i="10"/>
  <c r="P492" i="10"/>
  <c r="N515" i="10"/>
  <c r="R515" i="10"/>
  <c r="O524" i="10"/>
  <c r="N530" i="10"/>
  <c r="R530" i="10"/>
  <c r="Q548" i="10"/>
  <c r="P558" i="10"/>
  <c r="N561" i="10"/>
  <c r="R561" i="10"/>
  <c r="N566" i="10"/>
  <c r="R566" i="10"/>
  <c r="N571" i="10"/>
  <c r="R571" i="10"/>
  <c r="Q585" i="10"/>
  <c r="P591" i="10"/>
  <c r="O601" i="10"/>
  <c r="Q625" i="10"/>
  <c r="N637" i="10"/>
  <c r="R637" i="10"/>
  <c r="P640" i="10"/>
  <c r="O650" i="10"/>
  <c r="O655" i="10"/>
  <c r="N665" i="10"/>
  <c r="R665" i="10"/>
  <c r="N686" i="10"/>
  <c r="R686" i="10"/>
  <c r="N695" i="10"/>
  <c r="R695" i="10"/>
  <c r="P698" i="10"/>
  <c r="O708" i="10"/>
  <c r="O741" i="10"/>
  <c r="P749" i="10"/>
  <c r="N752" i="10"/>
  <c r="R752" i="10"/>
  <c r="P755" i="10"/>
  <c r="P770" i="10"/>
  <c r="Q778" i="10"/>
  <c r="Q786" i="10"/>
  <c r="Q791" i="10"/>
  <c r="Q796" i="10"/>
  <c r="P805" i="10"/>
  <c r="P810" i="10"/>
  <c r="O824" i="10"/>
  <c r="O837" i="10"/>
  <c r="O842" i="10"/>
  <c r="Q854" i="10"/>
  <c r="O862" i="10"/>
  <c r="Q865" i="10"/>
  <c r="N873" i="10"/>
  <c r="R873" i="10"/>
  <c r="P876" i="10"/>
  <c r="N879" i="10"/>
  <c r="R879" i="10"/>
  <c r="O899" i="10"/>
  <c r="N913" i="10"/>
  <c r="R913" i="10"/>
  <c r="P928" i="10"/>
  <c r="O935" i="10"/>
  <c r="G902" i="17"/>
  <c r="G916" i="17"/>
  <c r="G931" i="17"/>
  <c r="G938" i="17"/>
  <c r="G941" i="17"/>
  <c r="G948" i="17"/>
  <c r="G958" i="17"/>
  <c r="G965" i="17"/>
  <c r="G971" i="17"/>
  <c r="G983" i="17"/>
  <c r="G986" i="17"/>
  <c r="Q407" i="17"/>
  <c r="K18" i="17"/>
  <c r="U18" i="17"/>
  <c r="T407" i="17"/>
  <c r="P191" i="10"/>
  <c r="Q938" i="10"/>
  <c r="P945" i="10"/>
  <c r="O955" i="10"/>
  <c r="N962" i="10"/>
  <c r="R962" i="10"/>
  <c r="Q968" i="10"/>
  <c r="Q980" i="10"/>
  <c r="O983" i="10"/>
  <c r="O34" i="10"/>
  <c r="Q41" i="10"/>
  <c r="O48" i="10"/>
  <c r="N55" i="10"/>
  <c r="N99" i="10"/>
  <c r="N118" i="10"/>
  <c r="R123" i="10"/>
  <c r="N129" i="10"/>
  <c r="Q147" i="10"/>
  <c r="P165" i="10"/>
  <c r="Q186" i="10"/>
  <c r="Q191" i="10"/>
  <c r="O206" i="10"/>
  <c r="O212" i="10"/>
  <c r="P216" i="10"/>
  <c r="Q220" i="10"/>
  <c r="N232" i="10"/>
  <c r="R232" i="10"/>
  <c r="O236" i="10"/>
  <c r="Q243" i="10"/>
  <c r="O254" i="10"/>
  <c r="P262" i="10"/>
  <c r="P271" i="10"/>
  <c r="N310" i="10"/>
  <c r="R310" i="10"/>
  <c r="Q316" i="10"/>
  <c r="N329" i="10"/>
  <c r="R329" i="10"/>
  <c r="N334" i="10"/>
  <c r="R334" i="10"/>
  <c r="O342" i="10"/>
  <c r="O359" i="10"/>
  <c r="O396" i="10"/>
  <c r="P405" i="10"/>
  <c r="O411" i="10"/>
  <c r="N425" i="10"/>
  <c r="R425" i="10"/>
  <c r="P432" i="10"/>
  <c r="N451" i="10"/>
  <c r="R451" i="10"/>
  <c r="Q457" i="10"/>
  <c r="O468" i="10"/>
  <c r="O473" i="10"/>
  <c r="O478" i="10"/>
  <c r="P488" i="10"/>
  <c r="Q492" i="10"/>
  <c r="O515" i="10"/>
  <c r="P524" i="10"/>
  <c r="O530" i="10"/>
  <c r="O19" i="10"/>
  <c r="Q27" i="10"/>
  <c r="R55" i="10"/>
  <c r="Q74" i="10"/>
  <c r="Q83" i="10"/>
  <c r="R99" i="10"/>
  <c r="Q105" i="10"/>
  <c r="O112" i="10"/>
  <c r="R118" i="10"/>
  <c r="N123" i="10"/>
  <c r="R129" i="10"/>
  <c r="N16" i="10"/>
  <c r="O16" i="10"/>
  <c r="P19" i="10"/>
  <c r="P24" i="10"/>
  <c r="N27" i="10"/>
  <c r="R27" i="10"/>
  <c r="P34" i="10"/>
  <c r="N41" i="10"/>
  <c r="R41" i="10"/>
  <c r="P48" i="10"/>
  <c r="Q52" i="10"/>
  <c r="O55" i="10"/>
  <c r="P71" i="10"/>
  <c r="N74" i="10"/>
  <c r="R74" i="10"/>
  <c r="N83" i="10"/>
  <c r="R83" i="10"/>
  <c r="O99" i="10"/>
  <c r="N105" i="10"/>
  <c r="R105" i="10"/>
  <c r="P112" i="10"/>
  <c r="O118" i="10"/>
  <c r="O123" i="10"/>
  <c r="O129" i="10"/>
  <c r="N147" i="10"/>
  <c r="R147" i="10"/>
  <c r="Q165" i="10"/>
  <c r="N186" i="10"/>
  <c r="R186" i="10"/>
  <c r="N191" i="10"/>
  <c r="R191" i="10"/>
  <c r="P206" i="10"/>
  <c r="P212" i="10"/>
  <c r="Q216" i="10"/>
  <c r="N220" i="10"/>
  <c r="R220" i="10"/>
  <c r="O232" i="10"/>
  <c r="P236" i="10"/>
  <c r="N243" i="10"/>
  <c r="R243" i="10"/>
  <c r="P254" i="10"/>
  <c r="Q262" i="10"/>
  <c r="Q271" i="10"/>
  <c r="O310" i="10"/>
  <c r="N316" i="10"/>
  <c r="Q19" i="10"/>
  <c r="Q24" i="10"/>
  <c r="O27" i="10"/>
  <c r="Q34" i="10"/>
  <c r="O41" i="10"/>
  <c r="Q48" i="10"/>
  <c r="N52" i="10"/>
  <c r="R52" i="10"/>
  <c r="P55" i="10"/>
  <c r="Q71" i="10"/>
  <c r="O74" i="10"/>
  <c r="O83" i="10"/>
  <c r="P99" i="10"/>
  <c r="O105" i="10"/>
  <c r="Q112" i="10"/>
  <c r="P118" i="10"/>
  <c r="P123" i="10"/>
  <c r="P129" i="10"/>
  <c r="O147" i="10"/>
  <c r="N165" i="10"/>
  <c r="R165" i="10"/>
  <c r="O186" i="10"/>
  <c r="O191" i="10"/>
  <c r="Q206" i="10"/>
  <c r="Q212" i="10"/>
  <c r="N216" i="10"/>
  <c r="R216" i="10"/>
  <c r="O220" i="10"/>
  <c r="P232" i="10"/>
  <c r="Q236" i="10"/>
  <c r="O243" i="10"/>
  <c r="Q254" i="10"/>
  <c r="N262" i="10"/>
  <c r="R262" i="10"/>
  <c r="N271" i="10"/>
  <c r="R271" i="10"/>
  <c r="P310" i="10"/>
  <c r="O316" i="10"/>
  <c r="N326" i="10"/>
  <c r="R326" i="10"/>
  <c r="P329" i="10"/>
  <c r="P334" i="10"/>
  <c r="Q342" i="10"/>
  <c r="Q359" i="10"/>
  <c r="Q396" i="10"/>
  <c r="N405" i="10"/>
  <c r="R405" i="10"/>
  <c r="Q411" i="10"/>
  <c r="P425" i="10"/>
  <c r="N432" i="10"/>
  <c r="R432" i="10"/>
  <c r="P451" i="10"/>
  <c r="O457" i="10"/>
  <c r="Q468" i="10"/>
  <c r="Q473" i="10"/>
  <c r="Q478" i="10"/>
  <c r="Q483" i="10"/>
  <c r="N488" i="10"/>
  <c r="R488" i="10"/>
  <c r="O492" i="10"/>
  <c r="Q515" i="10"/>
  <c r="N524" i="10"/>
  <c r="R524" i="10"/>
  <c r="Q530" i="10"/>
  <c r="P548" i="10"/>
  <c r="O558" i="10"/>
  <c r="Q561" i="10"/>
  <c r="Q566" i="10"/>
  <c r="Q571" i="10"/>
  <c r="P585" i="10"/>
  <c r="O591" i="10"/>
  <c r="N601" i="10"/>
  <c r="R601" i="10"/>
  <c r="P625" i="10"/>
  <c r="Q637" i="10"/>
  <c r="O640" i="10"/>
  <c r="N650" i="10"/>
  <c r="R650" i="10"/>
  <c r="N655" i="10"/>
  <c r="R655" i="10"/>
  <c r="Q665" i="10"/>
  <c r="Q686" i="10"/>
  <c r="Q695" i="10"/>
  <c r="O698" i="10"/>
  <c r="N708" i="10"/>
  <c r="R708" i="10"/>
  <c r="N741" i="10"/>
  <c r="R741" i="10"/>
  <c r="O749" i="10"/>
  <c r="Q752" i="10"/>
  <c r="O755" i="10"/>
  <c r="O770" i="10"/>
  <c r="P778" i="10"/>
  <c r="P786" i="10"/>
  <c r="P791" i="10"/>
  <c r="P796" i="10"/>
  <c r="O805" i="10"/>
  <c r="O810" i="10"/>
  <c r="N548" i="10"/>
  <c r="R548" i="10"/>
  <c r="O561" i="10"/>
  <c r="O566" i="10"/>
  <c r="O571" i="10"/>
  <c r="N585" i="10"/>
  <c r="R585" i="10"/>
  <c r="Q591" i="10"/>
  <c r="P601" i="10"/>
  <c r="N625" i="10"/>
  <c r="R625" i="10"/>
  <c r="Q640" i="10"/>
  <c r="P650" i="10"/>
  <c r="P655" i="10"/>
  <c r="O665" i="10"/>
  <c r="O686" i="10"/>
  <c r="Q698" i="10"/>
  <c r="P708" i="10"/>
  <c r="P741" i="10"/>
  <c r="Q755" i="10"/>
  <c r="Q770" i="10"/>
  <c r="N786" i="10"/>
  <c r="R786" i="10"/>
  <c r="N791" i="10"/>
  <c r="R791" i="10"/>
  <c r="Q805" i="10"/>
  <c r="Q810" i="10"/>
  <c r="P824" i="10"/>
  <c r="P837" i="10"/>
  <c r="P842" i="10"/>
  <c r="N854" i="10"/>
  <c r="R854" i="10"/>
  <c r="N865" i="10"/>
  <c r="R865" i="10"/>
  <c r="O879" i="10"/>
  <c r="P899" i="10"/>
  <c r="O913" i="10"/>
  <c r="Q928" i="10"/>
  <c r="N938" i="10"/>
  <c r="R938" i="10"/>
  <c r="Q945" i="10"/>
  <c r="P955" i="10"/>
  <c r="O962" i="10"/>
  <c r="N968" i="10"/>
  <c r="R968" i="10"/>
  <c r="R316" i="10"/>
  <c r="Q326" i="10"/>
  <c r="O329" i="10"/>
  <c r="O334" i="10"/>
  <c r="P342" i="10"/>
  <c r="P359" i="10"/>
  <c r="P396" i="10"/>
  <c r="Q405" i="10"/>
  <c r="P411" i="10"/>
  <c r="O425" i="10"/>
  <c r="Q432" i="10"/>
  <c r="O451" i="10"/>
  <c r="N457" i="10"/>
  <c r="R457" i="10"/>
  <c r="P468" i="10"/>
  <c r="P473" i="10"/>
  <c r="P478" i="10"/>
  <c r="P483" i="10"/>
  <c r="Q488" i="10"/>
  <c r="N492" i="10"/>
  <c r="R492" i="10"/>
  <c r="P515" i="10"/>
  <c r="Q524" i="10"/>
  <c r="P530" i="10"/>
  <c r="O548" i="10"/>
  <c r="N558" i="10"/>
  <c r="R558" i="10"/>
  <c r="P561" i="10"/>
  <c r="P566" i="10"/>
  <c r="P571" i="10"/>
  <c r="O585" i="10"/>
  <c r="N591" i="10"/>
  <c r="R591" i="10"/>
  <c r="Q601" i="10"/>
  <c r="O625" i="10"/>
  <c r="P637" i="10"/>
  <c r="N640" i="10"/>
  <c r="R640" i="10"/>
  <c r="Q650" i="10"/>
  <c r="Q655" i="10"/>
  <c r="P665" i="10"/>
  <c r="P686" i="10"/>
  <c r="P695" i="10"/>
  <c r="N698" i="10"/>
  <c r="R698" i="10"/>
  <c r="Q708" i="10"/>
  <c r="Q741" i="10"/>
  <c r="N749" i="10"/>
  <c r="R749" i="10"/>
  <c r="P752" i="10"/>
  <c r="N755" i="10"/>
  <c r="R755" i="10"/>
  <c r="N770" i="10"/>
  <c r="R770" i="10"/>
  <c r="O778" i="10"/>
  <c r="O786" i="10"/>
  <c r="O791" i="10"/>
  <c r="O796" i="10"/>
  <c r="N805" i="10"/>
  <c r="R805" i="10"/>
  <c r="N810" i="10"/>
  <c r="R810" i="10"/>
  <c r="Q824" i="10"/>
  <c r="Q837" i="10"/>
  <c r="Q842" i="10"/>
  <c r="O854" i="10"/>
  <c r="Q862" i="10"/>
  <c r="O865" i="10"/>
  <c r="P873" i="10"/>
  <c r="N876" i="10"/>
  <c r="R876" i="10"/>
  <c r="P879" i="10"/>
  <c r="Q899" i="10"/>
  <c r="P913" i="10"/>
  <c r="N928" i="10"/>
  <c r="R928" i="10"/>
  <c r="Q935" i="10"/>
  <c r="O938" i="10"/>
  <c r="N945" i="10"/>
  <c r="R945" i="10"/>
  <c r="Q955" i="10"/>
  <c r="P962" i="10"/>
  <c r="O968" i="10"/>
  <c r="O980" i="10"/>
  <c r="Q983" i="10"/>
  <c r="N824" i="10"/>
  <c r="R824" i="10"/>
  <c r="N837" i="10"/>
  <c r="R837" i="10"/>
  <c r="N842" i="10"/>
  <c r="R842" i="10"/>
  <c r="P854" i="10"/>
  <c r="N862" i="10"/>
  <c r="R862" i="10"/>
  <c r="P865" i="10"/>
  <c r="Q873" i="10"/>
  <c r="O876" i="10"/>
  <c r="Q879" i="10"/>
  <c r="N899" i="10"/>
  <c r="R899" i="10"/>
  <c r="Q913" i="10"/>
  <c r="O928" i="10"/>
  <c r="N935" i="10"/>
  <c r="R935" i="10"/>
  <c r="P938" i="10"/>
  <c r="O945" i="10"/>
  <c r="N955" i="10"/>
  <c r="R955" i="10"/>
  <c r="Q962" i="10"/>
  <c r="P968" i="10"/>
  <c r="P980" i="10"/>
  <c r="N983" i="10"/>
  <c r="R983" i="10"/>
  <c r="I18" i="17"/>
  <c r="O18" i="17"/>
  <c r="S18" i="17"/>
  <c r="W18" i="17"/>
  <c r="J788" i="17"/>
  <c r="P788" i="17"/>
  <c r="T788" i="17"/>
  <c r="J18" i="17"/>
  <c r="T18" i="17"/>
  <c r="J407" i="17"/>
  <c r="J17" i="17" s="1"/>
  <c r="P407" i="17"/>
  <c r="U407" i="17"/>
  <c r="F18" i="17"/>
  <c r="P18" i="17"/>
  <c r="G18" i="17"/>
  <c r="Q18" i="17"/>
  <c r="H788" i="17"/>
  <c r="R788" i="17"/>
  <c r="V788" i="17"/>
  <c r="K407" i="17"/>
  <c r="W788" i="17"/>
  <c r="N407" i="17"/>
  <c r="V407" i="17"/>
  <c r="H18" i="17"/>
  <c r="N18" i="17"/>
  <c r="R18" i="17"/>
  <c r="V18" i="17"/>
  <c r="I407" i="17"/>
  <c r="O407" i="17"/>
  <c r="S407" i="17"/>
  <c r="W407" i="17"/>
  <c r="I788" i="17"/>
  <c r="S788" i="17"/>
  <c r="H407" i="17"/>
  <c r="R407" i="17"/>
  <c r="K788" i="17"/>
  <c r="Q788" i="17"/>
  <c r="U788" i="17"/>
  <c r="M788" i="17"/>
  <c r="L407" i="17"/>
  <c r="L788" i="17"/>
  <c r="M18" i="17"/>
  <c r="L18" i="17"/>
  <c r="M407" i="17"/>
  <c r="AA404" i="10"/>
  <c r="AA14" i="10" s="1"/>
  <c r="AK404" i="10"/>
  <c r="AK14" i="10" s="1"/>
  <c r="Z404" i="10"/>
  <c r="Z14" i="10" s="1"/>
  <c r="AI404" i="10"/>
  <c r="AI14" i="10" s="1"/>
  <c r="AC404" i="10"/>
  <c r="AC14" i="10" s="1"/>
  <c r="X404" i="10"/>
  <c r="X14" i="10" s="1"/>
  <c r="AD404" i="10"/>
  <c r="AD14" i="10" s="1"/>
  <c r="Y404" i="10"/>
  <c r="Y14" i="10" s="1"/>
  <c r="AH404" i="10"/>
  <c r="AH14" i="10" s="1"/>
  <c r="AG404" i="10"/>
  <c r="AG14" i="10" s="1"/>
  <c r="AJ404" i="10"/>
  <c r="AJ14" i="10" s="1"/>
  <c r="G407" i="17" l="1"/>
  <c r="G788" i="17"/>
  <c r="F407" i="17"/>
  <c r="F788" i="17"/>
  <c r="W17" i="17"/>
  <c r="N17" i="17"/>
  <c r="T17" i="17"/>
  <c r="Q17" i="17"/>
  <c r="Q15" i="10"/>
  <c r="R15" i="10"/>
  <c r="Q785" i="10"/>
  <c r="P15" i="10"/>
  <c r="O785" i="10"/>
  <c r="N15" i="10"/>
  <c r="P785" i="10"/>
  <c r="R785" i="10"/>
  <c r="N785" i="10"/>
  <c r="O15" i="10"/>
  <c r="P17" i="17"/>
  <c r="K17" i="17"/>
  <c r="O17" i="17"/>
  <c r="V17" i="17"/>
  <c r="I17" i="17"/>
  <c r="U17" i="17"/>
  <c r="R17" i="17"/>
  <c r="H17" i="17"/>
  <c r="M17" i="17"/>
  <c r="S17" i="17"/>
  <c r="L17" i="17"/>
  <c r="O404" i="10"/>
  <c r="R404" i="10"/>
  <c r="N404" i="10"/>
  <c r="P404" i="10"/>
  <c r="Q404" i="10"/>
  <c r="F17" i="17" l="1"/>
  <c r="G17" i="17"/>
  <c r="Q14" i="10"/>
  <c r="O14" i="10"/>
  <c r="N14" i="10"/>
  <c r="R14" i="10"/>
  <c r="P14" i="10"/>
  <c r="T16" i="13"/>
  <c r="W16" i="13" l="1"/>
  <c r="X16" i="13"/>
  <c r="U16" i="13"/>
  <c r="V16" i="13"/>
  <c r="T15" i="13"/>
  <c r="U15" i="13" l="1"/>
  <c r="X15" i="13"/>
  <c r="V15" i="13"/>
  <c r="W15" i="13"/>
  <c r="D28" i="2"/>
  <c r="E28" i="2"/>
  <c r="F28" i="2"/>
  <c r="G28" i="2"/>
  <c r="H28" i="2"/>
  <c r="I28" i="2"/>
  <c r="J28" i="2"/>
  <c r="K28" i="2"/>
  <c r="L28" i="2"/>
  <c r="D16" i="2"/>
  <c r="E16" i="2"/>
  <c r="F16" i="2"/>
  <c r="G16" i="2"/>
  <c r="H16" i="2"/>
  <c r="I16" i="2"/>
  <c r="J16" i="2"/>
  <c r="K16" i="2"/>
  <c r="L16" i="2"/>
  <c r="D13" i="2" l="1"/>
  <c r="E13" i="2"/>
  <c r="F13" i="2"/>
  <c r="G13" i="2"/>
  <c r="H13" i="2"/>
  <c r="I13" i="2"/>
  <c r="J13" i="2"/>
  <c r="K13" i="2"/>
  <c r="L13" i="2"/>
  <c r="C13" i="2"/>
  <c r="C16" i="2"/>
  <c r="C28" i="2"/>
  <c r="C20" i="2"/>
  <c r="C12" i="2" s="1"/>
  <c r="C24" i="2" s="1"/>
  <c r="D12" i="2" l="1"/>
  <c r="D24" i="2" s="1"/>
  <c r="E20" i="2"/>
  <c r="E12" i="2" s="1"/>
  <c r="E24" i="2" s="1"/>
  <c r="F20" i="2"/>
  <c r="F12" i="2" s="1"/>
  <c r="F24" i="2" s="1"/>
  <c r="G20" i="2"/>
  <c r="G12" i="2" s="1"/>
  <c r="G24" i="2" s="1"/>
  <c r="H12" i="2"/>
  <c r="H24" i="2" s="1"/>
  <c r="I20" i="2"/>
  <c r="I12" i="2" s="1"/>
  <c r="I24" i="2" s="1"/>
  <c r="J20" i="2"/>
  <c r="J12" i="2" s="1"/>
  <c r="J24" i="2" s="1"/>
  <c r="K20" i="2"/>
  <c r="K12" i="2" s="1"/>
  <c r="K24" i="2" s="1"/>
  <c r="L20" i="2"/>
  <c r="L12" i="2" s="1"/>
  <c r="L24" i="2" s="1"/>
</calcChain>
</file>

<file path=xl/comments1.xml><?xml version="1.0" encoding="utf-8"?>
<comments xmlns="http://schemas.openxmlformats.org/spreadsheetml/2006/main">
  <authors>
    <author>Логунова Юлия Александровна</author>
  </authors>
  <commentList>
    <comment ref="C684" author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2.xml><?xml version="1.0" encoding="utf-8"?>
<comments xmlns="http://schemas.openxmlformats.org/spreadsheetml/2006/main">
  <authors>
    <author>Логунова Юлия Александровна</author>
  </authors>
  <commentList>
    <comment ref="C683" author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3.xml><?xml version="1.0" encoding="utf-8"?>
<comments xmlns="http://schemas.openxmlformats.org/spreadsheetml/2006/main">
  <authors>
    <author>Логунова Юлия Александровна</author>
  </authors>
  <commentList>
    <comment ref="C686" author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4.xml><?xml version="1.0" encoding="utf-8"?>
<comments xmlns="http://schemas.openxmlformats.org/spreadsheetml/2006/main">
  <authors>
    <author>Лёвин Евгений Сергеевич</author>
  </authors>
  <commentList>
    <comment ref="H519" author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J519" author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L519" author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</commentList>
</comments>
</file>

<file path=xl/sharedStrings.xml><?xml version="1.0" encoding="utf-8"?>
<sst xmlns="http://schemas.openxmlformats.org/spreadsheetml/2006/main" count="11014" uniqueCount="2003">
  <si>
    <t>Приложение  № 7.1 
к приказу Минэнерго России
от «24» марта 2010 г. №114</t>
  </si>
  <si>
    <t>Отчет об исполнении инвестиционной программы, млн. рублей с НДС (представляется ежеквартально)</t>
  </si>
  <si>
    <t>Утверждаю:</t>
  </si>
  <si>
    <t xml:space="preserve">Заместитель генерального директора 
по экономике и финансам  АО "Мособлэнерго" </t>
  </si>
  <si>
    <t>М.П.</t>
  </si>
  <si>
    <t>№№</t>
  </si>
  <si>
    <t>Наименование объекта</t>
  </si>
  <si>
    <t>ТЗ / ТУ</t>
  </si>
  <si>
    <t xml:space="preserve">Остаток стоимости на начало года * </t>
  </si>
  <si>
    <t>Освоено (закрыто актами выполнен-
ных работ),
млн. рублей без НДС</t>
  </si>
  <si>
    <t>Введено (оформлено актами ввода в эксплуатацию),
млн. рублей без НДС</t>
  </si>
  <si>
    <t>Осталось профинансировать по результатам отчетного периода *</t>
  </si>
  <si>
    <t>Отклонение ***</t>
  </si>
  <si>
    <t>Причины отклонений</t>
  </si>
  <si>
    <t>всего</t>
  </si>
  <si>
    <t>млн. рублей</t>
  </si>
  <si>
    <t>%</t>
  </si>
  <si>
    <t>в том числе за счет</t>
  </si>
  <si>
    <t>план**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</si>
  <si>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</si>
  <si>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</si>
  <si>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</si>
  <si>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</si>
  <si>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</si>
  <si>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</si>
  <si>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</si>
  <si>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</si>
  <si>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</si>
  <si>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</si>
  <si>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</si>
  <si>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</si>
  <si>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</si>
  <si>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</si>
  <si>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</si>
  <si>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</si>
  <si>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</si>
  <si>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</si>
  <si>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</si>
  <si>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</si>
  <si>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</si>
  <si>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</si>
  <si>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</si>
  <si>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</si>
  <si>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</si>
  <si>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</si>
  <si>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</si>
  <si>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</si>
  <si>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</si>
  <si>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</si>
  <si>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31</t>
  </si>
  <si>
    <t>32</t>
  </si>
  <si>
    <t>34</t>
  </si>
  <si>
    <t>35</t>
  </si>
  <si>
    <t>Приложение  № 8</t>
  </si>
  <si>
    <t>к приказу Минэнерго России
от «24» марта 2010 г. №114</t>
  </si>
  <si>
    <t>УТВЕРЖДАЮ:</t>
  </si>
  <si>
    <t>Заместитель генерального директора по экономике и финансам АО "Мособлэнерго"</t>
  </si>
  <si>
    <t xml:space="preserve">в млн. руб. с НДС </t>
  </si>
  <si>
    <t>Источник финансирования</t>
  </si>
  <si>
    <t xml:space="preserve">Объем финансирования
</t>
  </si>
  <si>
    <t>1 кв</t>
  </si>
  <si>
    <t>2 кв</t>
  </si>
  <si>
    <t>3 кв</t>
  </si>
  <si>
    <t>4 кв</t>
  </si>
  <si>
    <t>план*</t>
  </si>
  <si>
    <t>факт**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</si>
  <si>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</si>
  <si>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</si>
  <si>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</si>
  <si>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</si>
  <si>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</si>
  <si>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</si>
  <si>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 xml:space="preserve">в т.ч. прибыль со свободного сектора </t>
  </si>
  <si>
    <t>1.1.3.</t>
  </si>
  <si>
    <t>в т.ч. от технологического присоединения (для электросетевых компаний)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</si>
  <si>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</si>
  <si>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</si>
  <si>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</si>
  <si>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</si>
  <si>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</si>
  <si>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</si>
  <si>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</si>
  <si>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</si>
  <si>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</si>
  <si>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</si>
  <si>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</si>
  <si>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</si>
  <si>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</si>
  <si>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</si>
  <si>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</si>
  <si>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</si>
  <si>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Прочие собственные средства</t>
  </si>
  <si>
    <t xml:space="preserve">1.4.1. 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</si>
  <si>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</si>
  <si>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</si>
  <si>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</si>
  <si>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</si>
  <si>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</si>
  <si>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</si>
  <si>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</si>
  <si>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</si>
  <si>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</si>
  <si>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</si>
  <si>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</si>
  <si>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</si>
  <si>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</si>
  <si>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</si>
  <si>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</si>
  <si>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</si>
  <si>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</si>
  <si>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</si>
  <si>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</si>
  <si>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</si>
  <si>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</si>
  <si>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</si>
  <si>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</si>
  <si>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 в соответствии с утвержденной инвестиционной программой</t>
  </si>
  <si>
    <t>** накопленным итогом за год</t>
  </si>
  <si>
    <t>Приложение  № 9
к приказу Минэнерго России  от «24» марта 2010 г. №114</t>
  </si>
  <si>
    <t xml:space="preserve">Заместитель генерального директора по экономике и финансам АО "Мособлэнерго" </t>
  </si>
  <si>
    <t>Ввод мощностей</t>
  </si>
  <si>
    <t>Вывод мощностей</t>
  </si>
  <si>
    <t>Факт I кв.</t>
  </si>
  <si>
    <t>Факт II кв.</t>
  </si>
  <si>
    <t>Факт III кв.</t>
  </si>
  <si>
    <t>Факт IV кв.</t>
  </si>
  <si>
    <t>км</t>
  </si>
  <si>
    <t>МВА</t>
  </si>
  <si>
    <t>Приложение  № 7.2 
к приказу Минэнерго России
от «24» марта 2010 г. №114</t>
  </si>
  <si>
    <t xml:space="preserve">Заместитель генерального директора по экономике и финансам АО "Мособлэнерго" 
</t>
  </si>
  <si>
    <t>№/№</t>
  </si>
  <si>
    <t>Наименование объекта *</t>
  </si>
  <si>
    <t>Плановой объем финансирования,
млн. руб. *</t>
  </si>
  <si>
    <t>Фактически профинансировано,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</si>
  <si>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</si>
  <si>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</si>
  <si>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</si>
  <si>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</si>
  <si>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</si>
  <si>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</si>
  <si>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ПИР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</si>
  <si>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</si>
  <si>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</si>
  <si>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</si>
  <si>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</si>
  <si>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</si>
  <si>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</si>
  <si>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</si>
  <si>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</si>
  <si>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</si>
  <si>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</si>
  <si>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</si>
  <si>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</si>
  <si>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25</t>
  </si>
  <si>
    <t>26</t>
  </si>
  <si>
    <t>27</t>
  </si>
  <si>
    <t>28</t>
  </si>
  <si>
    <t>29</t>
  </si>
  <si>
    <t>30</t>
  </si>
  <si>
    <t>33</t>
  </si>
  <si>
    <t>36</t>
  </si>
  <si>
    <t>37</t>
  </si>
  <si>
    <t>I кв.</t>
  </si>
  <si>
    <t>II кв.</t>
  </si>
  <si>
    <t>III кв.</t>
  </si>
  <si>
    <t>IV кв.</t>
  </si>
  <si>
    <t>(представляется ежеквартально)</t>
  </si>
  <si>
    <t xml:space="preserve">    _______________________  В.Н. Мельничук</t>
  </si>
  <si>
    <t>___________________   В.Н. Мельничук</t>
  </si>
  <si>
    <t>________________________ В.Н. Мельничук</t>
  </si>
  <si>
    <t>__________________ В.Н. Мельничук</t>
  </si>
  <si>
    <t>Отклонение фактической стоимости работ от плановой стоимости, млн. руб.</t>
  </si>
  <si>
    <t>Объем финансирования за  2020 год, с НДС</t>
  </si>
  <si>
    <t>Отчет об источниках финансирования инвестиционной программы АО "Мособлэнерго" за 1 квартал  2020 года</t>
  </si>
  <si>
    <t>"_____" ________________ 2020 г.</t>
  </si>
  <si>
    <t>2020год</t>
  </si>
  <si>
    <t>2020 год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</si>
  <si>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</si>
  <si>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</si>
  <si>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</si>
  <si>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</si>
  <si>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6257/19</t>
  </si>
  <si>
    <t>6191/19</t>
  </si>
  <si>
    <t>Орехово-Зуевский муниципальный район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</si>
  <si>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</si>
  <si>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</si>
  <si>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</si>
  <si>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</si>
  <si>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ТП-301 по адресу: 142620, Московская обл., Орехово-Зуевский р-н, г. Куровское, Восточный проезд</t>
  </si>
  <si>
    <t>6051/19</t>
  </si>
  <si>
    <t>Городской округ Электрогорск</t>
  </si>
  <si>
    <t>Реконструкция ТП-335 по адресу: Московская область, г.о. Электрогорск, ул. Советская, д. 40</t>
  </si>
  <si>
    <t>2473/15</t>
  </si>
  <si>
    <t>Реконструкция ТП-321 по адресу: Московская область, г.о. Электрогорск, ул. Ленина, д. 36а</t>
  </si>
  <si>
    <t>2476/15</t>
  </si>
  <si>
    <t>Павлово-Посадский муниципальный район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</si>
  <si>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</si>
  <si>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</si>
  <si>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</si>
  <si>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</si>
  <si>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ТП-85 по адресу: Московская область, г. Павловский Посад, ул. Карла Маркса</t>
  </si>
  <si>
    <t>6032/19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</si>
  <si>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</si>
  <si>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</si>
  <si>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</si>
  <si>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</si>
  <si>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</si>
  <si>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</si>
  <si>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</si>
  <si>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</si>
  <si>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</si>
  <si>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6186/19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</si>
  <si>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</si>
  <si>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</si>
  <si>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</si>
  <si>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</si>
  <si>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</si>
  <si>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</si>
  <si>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</si>
  <si>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</si>
  <si>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</si>
  <si>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6168/19</t>
  </si>
  <si>
    <t>Городской округ Кашира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</si>
  <si>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</si>
  <si>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</si>
  <si>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</si>
  <si>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</si>
  <si>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ТП-85 по адресу: 142900, Московская обл., г. Кашира, Каширский проспект, д.№3</t>
  </si>
  <si>
    <t>6080/19</t>
  </si>
  <si>
    <t>Городской округ Озеры</t>
  </si>
  <si>
    <t>Реконструкция КЛ-10 кВ фидер №16 от ПС-153 ПАО «МОЭСК» до ЦРП,  Московская область, г. Озеры, пер. Болотный</t>
  </si>
  <si>
    <t>235/11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</si>
  <si>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</si>
  <si>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</si>
  <si>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</si>
  <si>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</si>
  <si>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5367/18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</si>
  <si>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</si>
  <si>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</si>
  <si>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Реконструкция КЛ-6 кВ от ПС-382 «Венюково» ПАО «МОЭСК». Реконструкция ТП-539 по адресу: Московская область, г. Чехов  (1 Этап)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</si>
  <si>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</si>
  <si>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</si>
  <si>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</si>
  <si>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</si>
  <si>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5026/18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</si>
  <si>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</si>
  <si>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</si>
  <si>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</si>
  <si>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>6069/19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</si>
  <si>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</si>
  <si>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</si>
  <si>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6241/19</t>
  </si>
  <si>
    <t>Строительство двух КТП, КЛ-6 кВ, ЛЭП-0,4 кВ по адресу: 142300, Московская обл, г.о. Чехов, Верхнее Зачатье</t>
  </si>
  <si>
    <t>6233/19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</si>
  <si>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</si>
  <si>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</si>
  <si>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</si>
  <si>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</si>
  <si>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</si>
  <si>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</si>
  <si>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</si>
  <si>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</si>
  <si>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</si>
  <si>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</si>
  <si>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</si>
  <si>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</si>
  <si>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</si>
  <si>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</si>
  <si>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</si>
  <si>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</si>
  <si>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</si>
  <si>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</si>
  <si>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ТП-223. Строительство ЛЭП-0,4 кВ от ТП-223 по адресу: Московская обл., Серпухов г, Химиков ул, рядом с д. 1 (2  этап)</t>
  </si>
  <si>
    <t>5863/19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</si>
  <si>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</si>
  <si>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</si>
  <si>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</si>
  <si>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</si>
  <si>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</si>
  <si>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</si>
  <si>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</si>
  <si>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</si>
  <si>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</si>
  <si>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</si>
  <si>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</si>
  <si>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</si>
  <si>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</si>
  <si>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</si>
  <si>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</si>
  <si>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>Реконструкция РТП-36 по адресу: 140014, Московская область, Люберецкий район, г. Люберцы, ул. Хлебозаводская</t>
  </si>
  <si>
    <t>5204/18</t>
  </si>
  <si>
    <t>2396/15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</si>
  <si>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</si>
  <si>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</si>
  <si>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ВЛ-0,4 кВ от ТП-591 по адресу: Московская область, Люберецкий район,                ст. Овражки, СНТ "Березка"</t>
  </si>
  <si>
    <t>5837/19</t>
  </si>
  <si>
    <t>5797/19</t>
  </si>
  <si>
    <t>Городской округ Дзержинский</t>
  </si>
  <si>
    <t>Реконструкция РУ-0,4 кВ по адресу: г.Дзержинский, ул. Дзержинская</t>
  </si>
  <si>
    <t>1730/15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</si>
  <si>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</si>
  <si>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</si>
  <si>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</si>
  <si>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</si>
  <si>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</si>
  <si>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</si>
  <si>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>2283/15</t>
  </si>
  <si>
    <t>Наро-Фоминский муниципальный район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</si>
  <si>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</si>
  <si>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</si>
  <si>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ТП-323 по адресу: 143370, Московская область, Наро-Фоминский район, п. Калининец, в/ч 23626</t>
  </si>
  <si>
    <t>5211/18</t>
  </si>
  <si>
    <t>ОД-44/19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</si>
  <si>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</si>
  <si>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</si>
  <si>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</si>
  <si>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 xml:space="preserve">Рузский муниципальный район 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</si>
  <si>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</si>
  <si>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</si>
  <si>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</si>
  <si>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</si>
  <si>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</si>
  <si>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ОД-121/19</t>
  </si>
  <si>
    <t xml:space="preserve">Волоколамский муниципальный район 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</si>
  <si>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</si>
  <si>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ОД-117/19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</si>
  <si>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</si>
  <si>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ОД-130/19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</si>
  <si>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</si>
  <si>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ОД-6/20</t>
  </si>
  <si>
    <t xml:space="preserve">ОД-93/19 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</si>
  <si>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</si>
  <si>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</si>
  <si>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</si>
  <si>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</si>
  <si>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</si>
  <si>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5856/19</t>
  </si>
  <si>
    <t xml:space="preserve">Талдомский муниципальный район </t>
  </si>
  <si>
    <t>Реконструкция воздушного перехода ВЛ-6 кВ по адресу: Московская область, Талдомский р-н, д.Полуденовка</t>
  </si>
  <si>
    <t>2353/15</t>
  </si>
  <si>
    <t>Красногорский муниципальный район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</si>
  <si>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</si>
  <si>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</si>
  <si>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</si>
  <si>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</si>
  <si>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</si>
  <si>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</si>
  <si>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</si>
  <si>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</si>
  <si>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</si>
  <si>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5216/18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</si>
  <si>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</si>
  <si>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</si>
  <si>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</si>
  <si>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</si>
  <si>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</si>
  <si>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</si>
  <si>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ТП-219232 по адресу: Московская область, Красногорский район, д. Ивановское</t>
  </si>
  <si>
    <t>5784/19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</si>
  <si>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</si>
  <si>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</si>
  <si>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</si>
  <si>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</si>
  <si>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>6064/19</t>
  </si>
  <si>
    <t>Истринский муниципальный район</t>
  </si>
  <si>
    <t xml:space="preserve">Реконструкция РУ-6 кВ ТП-165 по адресу: Московская область, п. Нахабино, ул. 40 лет Октября </t>
  </si>
  <si>
    <t>2150/15</t>
  </si>
  <si>
    <t>5852/19</t>
  </si>
  <si>
    <t>5759/19</t>
  </si>
  <si>
    <t>Реконструкция ТП-316 по адресу: Московская обл., Истринский р-н, г. Истра, ул. Урицкого, д. № 4</t>
  </si>
  <si>
    <t>5808/19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</si>
  <si>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</si>
  <si>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</si>
  <si>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</si>
  <si>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</si>
  <si>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РУ-10 кВ ТП-764 по адресу: Московская область, г. Истра, ул. Ленина </t>
  </si>
  <si>
    <t>2152/15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</si>
  <si>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</si>
  <si>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</si>
  <si>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</si>
  <si>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</si>
  <si>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</si>
  <si>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</si>
  <si>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</si>
  <si>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</si>
  <si>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</si>
  <si>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</si>
  <si>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</si>
  <si>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>6179/19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</si>
  <si>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</si>
  <si>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</si>
  <si>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</si>
  <si>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ВЛ-0,4кВ по адресу: 141201, Московская обл., Пушкинский р-н., г. Пушкино, мкр. Междуречье</t>
  </si>
  <si>
    <t>5971/19</t>
  </si>
  <si>
    <t>5313/18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</si>
  <si>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</si>
  <si>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</si>
  <si>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</si>
  <si>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</si>
  <si>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</si>
  <si>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</si>
  <si>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</si>
  <si>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</si>
  <si>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</si>
  <si>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</si>
  <si>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</si>
  <si>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</si>
  <si>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>6086/19</t>
  </si>
  <si>
    <t>Реконструкция ТП-1132 по адресу: Московская обл., Пушкинский р-н, г. Пушкино</t>
  </si>
  <si>
    <t>6134/19</t>
  </si>
  <si>
    <t>6262/19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</si>
  <si>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</si>
  <si>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</si>
  <si>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</si>
  <si>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Городской округ Мытищи</t>
  </si>
  <si>
    <t>Реконструкция ТП-417 по адресу: Московская обл, Мытищи г, Колонцова ул, д. 5</t>
  </si>
  <si>
    <t>5312/18</t>
  </si>
  <si>
    <t>Реконструкция ТП-574 по адресу: 141031, Московская обл., г.о. Мытищи, д. Высоково</t>
  </si>
  <si>
    <t>6310/20</t>
  </si>
  <si>
    <t>Реконструкция ТП-389 по адресу: Московская обл., г. Мытищи, мкр. 6, 14</t>
  </si>
  <si>
    <t>6269/19</t>
  </si>
  <si>
    <t>Городской округ Балашиха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</si>
  <si>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</si>
  <si>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</si>
  <si>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</si>
  <si>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</si>
  <si>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</si>
  <si>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</si>
  <si>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</si>
  <si>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</si>
  <si>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</si>
  <si>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</si>
  <si>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</si>
  <si>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</si>
  <si>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ТП-586 по адресу: Московская обл., Балашихинский р-н, д. Павлино</t>
  </si>
  <si>
    <t>6066/19</t>
  </si>
  <si>
    <t>Реконструкция ВЛ-6 кВ направлением РП-30–КТП-821
по адресу: Московская область, г.о. Балашиха, мкр. Салтыковка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</si>
  <si>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</si>
  <si>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</si>
  <si>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</si>
  <si>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</si>
  <si>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4295/18</t>
  </si>
  <si>
    <t>Реконструкция РП-30 по адресу: Московская область, г.Балашиха</t>
  </si>
  <si>
    <t>1839/15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</si>
  <si>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</si>
  <si>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</si>
  <si>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6184/19</t>
  </si>
  <si>
    <t>Городской округ Лосино-Петровский</t>
  </si>
  <si>
    <t>3941/17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</si>
  <si>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</si>
  <si>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</si>
  <si>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</si>
  <si>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</si>
  <si>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</si>
  <si>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</si>
  <si>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</si>
  <si>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Городской округ Фрязино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</si>
  <si>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</si>
  <si>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</si>
  <si>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</si>
  <si>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</si>
  <si>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ТП-433 по адресу: Московская область, г.Фрязино, ул. Полевая</t>
  </si>
  <si>
    <t>2132/15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</si>
  <si>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</si>
  <si>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</si>
  <si>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</si>
  <si>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</si>
  <si>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</si>
  <si>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>ОД-45/19</t>
  </si>
  <si>
    <t xml:space="preserve">Раменский муниципальный район 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</si>
  <si>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</si>
  <si>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</si>
  <si>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</si>
  <si>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</si>
  <si>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</si>
  <si>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</si>
  <si>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</si>
  <si>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</si>
  <si>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РУ-6кВ, РУ-0,4кВ в ТП-471 по адресу:Московская область, Раменский р-н., Ново-Харитоново</t>
  </si>
  <si>
    <t>2583/15</t>
  </si>
  <si>
    <t>4598/18</t>
  </si>
  <si>
    <t>5870/19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</si>
  <si>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</si>
  <si>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</si>
  <si>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Воскресенский муниципальный район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</si>
  <si>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</si>
  <si>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</si>
  <si>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</si>
  <si>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</si>
  <si>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6242/19</t>
  </si>
  <si>
    <t>Городской округ Домодедово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</si>
  <si>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</si>
  <si>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</si>
  <si>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</si>
  <si>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</si>
  <si>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</si>
  <si>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</si>
  <si>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</si>
  <si>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 xml:space="preserve">Коломенский муниципальный район </t>
  </si>
  <si>
    <t>5874/19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</si>
  <si>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</si>
  <si>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5772/19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</si>
  <si>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</si>
  <si>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</si>
  <si>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6232/19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</si>
  <si>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</si>
  <si>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6185/19</t>
  </si>
  <si>
    <t>Реконструкция ЛЭП-0,4кВ по адресу: Московская обл., г. Коломна, ул. Ларцевы Поляны, д. № 6</t>
  </si>
  <si>
    <t>6255/19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</si>
  <si>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</si>
  <si>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</si>
  <si>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</si>
  <si>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</si>
  <si>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</si>
  <si>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Реконструкция ТП-1390 по адресу: 141284, Московская область, г. Ивантеевка, ул. Богданова</t>
  </si>
  <si>
    <t>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</si>
  <si>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</si>
  <si>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</si>
  <si>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Реконструкция ТП-1381 по адресу: 141282, Московская обл., г. Ивантеевка, ул. Толмачева, д. № 27</t>
  </si>
  <si>
    <t>5800/18</t>
  </si>
  <si>
    <t>5897/19</t>
  </si>
  <si>
    <t>Городской округ Химки</t>
  </si>
  <si>
    <t>5851/19</t>
  </si>
  <si>
    <t>Реконструкция РТП-15. Строительство РП и ЛЭП-6 кВ
по адресу: Московская область, г. Химки, вблизи д. Кирилловка (1 этап)</t>
  </si>
  <si>
    <t>5770/19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</si>
  <si>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</si>
  <si>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</si>
  <si>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</si>
  <si>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</si>
  <si>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>Реконструкция ТП-398 по адресу: Московская обл., г. Химки, мкр. Сходня, Юбилейный проезд</t>
  </si>
  <si>
    <t>4240/17</t>
  </si>
  <si>
    <t>6243/19</t>
  </si>
  <si>
    <t>6274/19</t>
  </si>
  <si>
    <t>Одинцовский муниципальный район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</si>
  <si>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</si>
  <si>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</si>
  <si>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</si>
  <si>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</si>
  <si>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</si>
  <si>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</si>
  <si>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</si>
  <si>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</si>
  <si>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</si>
  <si>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</si>
  <si>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</si>
  <si>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</si>
  <si>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</si>
  <si>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ОД-15/18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</si>
  <si>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</si>
  <si>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</si>
  <si>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</si>
  <si>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</si>
  <si>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</si>
  <si>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</si>
  <si>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</si>
  <si>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ОД-21/18</t>
  </si>
  <si>
    <t>ОД-134/18</t>
  </si>
  <si>
    <t>ОД-136/18</t>
  </si>
  <si>
    <t>ОД-17/19</t>
  </si>
  <si>
    <t>5991/19</t>
  </si>
  <si>
    <t>ОД-43/19</t>
  </si>
  <si>
    <t>ЦА-1/19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</si>
  <si>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</si>
  <si>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ОД-60/19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</si>
  <si>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</si>
  <si>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</si>
  <si>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</si>
  <si>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</si>
  <si>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</si>
  <si>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</si>
  <si>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</si>
  <si>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</si>
  <si>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</si>
  <si>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ОД-4/20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</si>
  <si>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</si>
  <si>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</si>
  <si>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</si>
  <si>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</si>
  <si>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Реконструкция РУ-0,4 кВ ТП-510526 по адресу: Московская обл, Одинцовский р-н, Одинцово г, Можайское шоссе</t>
  </si>
  <si>
    <t>ОД-48/19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</si>
  <si>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</si>
  <si>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ОД-8/20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</si>
  <si>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</si>
  <si>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ОД-18/20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</si>
  <si>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</si>
  <si>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ОД-104/19</t>
  </si>
  <si>
    <t>Солнечногорский муниципальный район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</si>
  <si>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</si>
  <si>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</si>
  <si>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</si>
  <si>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</si>
  <si>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Реконструкция КЛ-10 кВ по адресу: Московская область,
Солнечногорский район, Пятницкое шоссе, д. Марьино</t>
  </si>
  <si>
    <t>4464/17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</si>
  <si>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</si>
  <si>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</si>
  <si>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</si>
  <si>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</si>
  <si>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</si>
  <si>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</si>
  <si>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</si>
  <si>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>Реконструкция «ф.11» и «ф.14» от ПС-742 до РТП-34  по адресу: Московская область, Щелковский р-н, г.Щелково</t>
  </si>
  <si>
    <t>3857/17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</si>
  <si>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</si>
  <si>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</si>
  <si>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>5984/19</t>
  </si>
  <si>
    <t>6081/19</t>
  </si>
  <si>
    <t>Реконструкция ТП-46 по адресу: 141150, Московская обл., Щелковский р-н, рп. Монино</t>
  </si>
  <si>
    <t>6267/19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</si>
  <si>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</si>
  <si>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</si>
  <si>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</si>
  <si>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ТП-103 для электроснабжения энергопринимающих устройств заявителя по адресу: Московская обл., г. Дубна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</si>
  <si>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</si>
  <si>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</si>
  <si>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</si>
  <si>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>Реконструкция ВЛ 10 кВ Р-253 - КТП-999 по адресу: Московская обл., Ступинский р-н, с. Хатунь</t>
  </si>
  <si>
    <t>5008/18</t>
  </si>
  <si>
    <t>4008/17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</si>
  <si>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</si>
  <si>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</si>
  <si>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</si>
  <si>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</si>
  <si>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</si>
  <si>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>5655/18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</si>
  <si>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</si>
  <si>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Городской округ Подольск</t>
  </si>
  <si>
    <t>Реконструкция РТП-24 по адресу: Московская область, г.о. Подольск, д. Докукино</t>
  </si>
  <si>
    <t>4477/18</t>
  </si>
  <si>
    <t>5230/18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</si>
  <si>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</si>
  <si>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</si>
  <si>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</si>
  <si>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</si>
  <si>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</si>
  <si>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</si>
  <si>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</si>
  <si>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</si>
  <si>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</si>
  <si>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</si>
  <si>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2КЛ-0,4кВ по адресу: 142101, Московская обл., г. Подольск, ул. Большая Серпуховская, дом № 20/1</t>
  </si>
  <si>
    <t>6041/19</t>
  </si>
  <si>
    <t>6050/19</t>
  </si>
  <si>
    <t>5738/19</t>
  </si>
  <si>
    <t>Реконструкция ЛЭП-0,4кВ по адресу: 142111, Московская обл., г. Подольск, пр-кт Юных Ленинцев, д. 40</t>
  </si>
  <si>
    <t>5563/18</t>
  </si>
  <si>
    <t>Реконструкция ТП-543 по адресу: Московская обл., г. Подольск, ул. Плещеевская</t>
  </si>
  <si>
    <t>6068/19</t>
  </si>
  <si>
    <t>Сергиево-Посадский муниципальный район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</si>
  <si>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</si>
  <si>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5193/18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</si>
  <si>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</si>
  <si>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</si>
  <si>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</si>
  <si>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</si>
  <si>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5537/18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</si>
  <si>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</si>
  <si>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</si>
  <si>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ТП-144 до ТП-15 по адресу: Московская обл, г.Сергиев Посад</t>
  </si>
  <si>
    <t>5945/19</t>
  </si>
  <si>
    <t>Реконструкция КЛ-6 кВ от ТП-144 до ТП-109 по адресу: Московская обл, г.Сергиев Посад</t>
  </si>
  <si>
    <t>5946/19</t>
  </si>
  <si>
    <t>Реконструкция ТП-144 по адресу: Московская область, г. Сергиев Посад</t>
  </si>
  <si>
    <t>5947/19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</si>
  <si>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</si>
  <si>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</si>
  <si>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</si>
  <si>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</si>
  <si>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</si>
  <si>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</si>
  <si>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</si>
  <si>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</si>
  <si>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</si>
  <si>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</si>
  <si>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</si>
  <si>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</si>
  <si>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</si>
  <si>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</si>
  <si>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</si>
  <si>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5663/19</t>
  </si>
  <si>
    <t>Реконструкция ТП-482 по адресу: Московская обл., Сергиево-Посадский р-н, Глинково с, Коршуниха ул, участок №  62</t>
  </si>
  <si>
    <t>Реконструкция 2КЛ-0,4 кВ от ТП-6002 по адресу: Московская обл, Сергиево-Посадский р-н, 
г. Хотьково, ул. Калинина, д. 2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</si>
  <si>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</si>
  <si>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</si>
  <si>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</si>
  <si>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>5878/19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</si>
  <si>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</si>
  <si>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</si>
  <si>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</si>
  <si>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5895/19</t>
  </si>
  <si>
    <t>6236/19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</si>
  <si>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</si>
  <si>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</si>
  <si>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</si>
  <si>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</si>
  <si>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</si>
  <si>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</si>
  <si>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</si>
  <si>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РеконструкцияТП-118по адресу: Московская область, 
Ленинский район, г. Видное, ул. Гаевского, вблизи д. 12а</t>
  </si>
  <si>
    <t>4745/18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</si>
  <si>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</si>
  <si>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</si>
  <si>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</si>
  <si>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</si>
  <si>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Новое строительство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</si>
  <si>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</si>
  <si>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</si>
  <si>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</si>
  <si>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</si>
  <si>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</si>
  <si>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</si>
  <si>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</si>
  <si>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</si>
  <si>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</si>
  <si>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</si>
  <si>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</si>
  <si>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</si>
  <si>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</si>
  <si>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</si>
  <si>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</si>
  <si>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</si>
  <si>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</si>
  <si>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</si>
  <si>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</si>
  <si>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</si>
  <si>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</si>
  <si>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</si>
  <si>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6031/19</t>
  </si>
  <si>
    <t>Установка реклоузера по адресу:Московская область, Орехово-Зуевский район</t>
  </si>
  <si>
    <t>4556/18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</si>
  <si>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</si>
  <si>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>2474/15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</si>
  <si>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</si>
  <si>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2475/15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</si>
  <si>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</si>
  <si>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</si>
  <si>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</si>
  <si>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</si>
  <si>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РТП в районе ТП-306, по адресу: г. Электрогорск, ул. Классона</t>
  </si>
  <si>
    <t>71/13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</si>
  <si>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</si>
  <si>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</si>
  <si>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</si>
  <si>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</si>
  <si>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</si>
  <si>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</si>
  <si>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</si>
  <si>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</si>
  <si>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</si>
  <si>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</si>
  <si>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</si>
  <si>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</si>
  <si>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</si>
  <si>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</si>
  <si>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</si>
  <si>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</si>
  <si>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КЛ-0,4 кВ от ТП-134 до ВРУ дома по адресу: Московская область г.Павловский Посад, ул. 1 Мая, д.40</t>
  </si>
  <si>
    <t>2336/15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</si>
  <si>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</si>
  <si>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</si>
  <si>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ТП-86 до ВРУ дома по адресу: Московская область, г. Павловский Посад, ул. Южная, д. 31</t>
  </si>
  <si>
    <t>2340/15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</si>
  <si>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</si>
  <si>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</si>
  <si>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</si>
  <si>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</si>
  <si>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КЛ-0,4 кВ от ТП-86 до ВРУ дома по адресу: Московская область, г. Павловский Посад, ул. Южная, д. 34</t>
  </si>
  <si>
    <t>2343/15</t>
  </si>
  <si>
    <t>Строительство КЛ-0,4 кВ от ТП-86 до ВРУ дома по адресу: Московская область, г. Павловский Посад, ул. Южная, д. 35</t>
  </si>
  <si>
    <t>2344/15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</si>
  <si>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</si>
  <si>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2345/15</t>
  </si>
  <si>
    <t>Строительство РП-10 кВ по адресу: Московская область, г. Павловский Посад</t>
  </si>
  <si>
    <t>5084/18</t>
  </si>
  <si>
    <t>Установка реклоузеров по адресу: Московская область, г.о. Павловский Посад</t>
  </si>
  <si>
    <t>4560/18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</si>
  <si>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</si>
  <si>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</si>
  <si>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</si>
  <si>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</si>
  <si>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</si>
  <si>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</si>
  <si>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ВЛ-10 кВ от РП-3 до КТП-48 адресу: Московская обл, Шатура г.</t>
  </si>
  <si>
    <t>4980/18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</si>
  <si>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</si>
  <si>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</si>
  <si>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</si>
  <si>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</si>
  <si>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</si>
  <si>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</si>
  <si>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</si>
  <si>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</si>
  <si>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</si>
  <si>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</si>
  <si>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</si>
  <si>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</si>
  <si>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</si>
  <si>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</si>
  <si>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</si>
  <si>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</si>
  <si>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гражданского бокса на территории базы Филиала по адресу: Московская область, г.о. Рошаль</t>
  </si>
  <si>
    <t>1298/15</t>
  </si>
  <si>
    <t xml:space="preserve">Луховицкий муниципальный район 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</si>
  <si>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</si>
  <si>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</si>
  <si>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</si>
  <si>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</si>
  <si>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5994/19</t>
  </si>
  <si>
    <t>Строительство КТП в районе КТП-38 по адресу: Московская область, г.Кашира</t>
  </si>
  <si>
    <t>1329/15</t>
  </si>
  <si>
    <t>Строительство МТП, ЛЭП-6кВ по адресу: Московская область, Каширский р-н, п. Зендиково, ул. Зендиковская</t>
  </si>
  <si>
    <t>3972/17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</si>
  <si>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</si>
  <si>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</si>
  <si>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Строительство КТП, КЛ-6 кВ по адресу: Московская обл., г. Кашира, ул. Стрелецкая</t>
  </si>
  <si>
    <t>6205/19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</si>
  <si>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</si>
  <si>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</si>
  <si>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</si>
  <si>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</si>
  <si>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</si>
  <si>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</si>
  <si>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</si>
  <si>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</si>
  <si>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</si>
  <si>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</si>
  <si>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2091/15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</si>
  <si>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</si>
  <si>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2093/15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</si>
  <si>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</si>
  <si>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</si>
  <si>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</si>
  <si>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</si>
  <si>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</si>
  <si>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</si>
  <si>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</si>
  <si>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</si>
  <si>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</si>
  <si>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</si>
  <si>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</si>
  <si>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</si>
  <si>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</si>
  <si>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</si>
  <si>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</si>
  <si>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</si>
  <si>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</si>
  <si>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</si>
  <si>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</si>
  <si>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</si>
  <si>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</si>
  <si>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</si>
  <si>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</si>
  <si>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</si>
  <si>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</si>
  <si>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</si>
  <si>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</si>
  <si>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</si>
  <si>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</si>
  <si>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</si>
  <si>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</si>
  <si>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</si>
  <si>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</si>
  <si>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</si>
  <si>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</si>
  <si>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</si>
  <si>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</si>
  <si>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</si>
  <si>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</si>
  <si>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</si>
  <si>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</si>
  <si>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</si>
  <si>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</si>
  <si>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</si>
  <si>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</si>
  <si>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</si>
  <si>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</si>
  <si>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</si>
  <si>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</si>
  <si>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</si>
  <si>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</si>
  <si>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</si>
  <si>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</si>
  <si>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</si>
  <si>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</si>
  <si>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</si>
  <si>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</si>
  <si>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</si>
  <si>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</si>
  <si>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</si>
  <si>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</si>
  <si>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КТП в районе КТП-256 по адресу:  Московская область, Люберецкий р-н, п. Томилино, ул. Речная</t>
  </si>
  <si>
    <t>2356/15</t>
  </si>
  <si>
    <t>Строительство РП-6 кВ, ЛЭП-6 кВ по адресу: Московская область, Люберецкий р-н, пос. Токарево</t>
  </si>
  <si>
    <t>2360/15</t>
  </si>
  <si>
    <t>6053/19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</si>
  <si>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</si>
  <si>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</si>
  <si>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</si>
  <si>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</si>
  <si>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</si>
  <si>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</si>
  <si>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</si>
  <si>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</si>
  <si>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ТП-58 до ВРУ ВЗУ-3 скв.3 по адресу: 140093, Московская область г.Дзержинский, ул. Дзержинская</t>
  </si>
  <si>
    <t>2284/15</t>
  </si>
  <si>
    <t>Строительство КЛ-6 кВ направлением ТП-58 – КТП-7 по адресу: 140090, Московская область г.Дзержинский, ул. Дзержинская</t>
  </si>
  <si>
    <t>2285/15</t>
  </si>
  <si>
    <t>Строительство КЛ-0,4 кВ от ТП-4Н до ВРУ дома по адресу: 140053, Московская область г.Котельники, мкр. Силикат д. 17</t>
  </si>
  <si>
    <t>2290/15</t>
  </si>
  <si>
    <t>Строительство КЛ-0,4 кВ от ТП-28(ПАО «МОЭСК») до ВРУ дома по адресу: 140055, Московская область г.Котельники, мкр.Белая дача д. 52</t>
  </si>
  <si>
    <t>2293/15</t>
  </si>
  <si>
    <t>Перевод нагрузок на ТП-2Н по адресу: 140053, Московская область г.Котельники, мкр. Силикат</t>
  </si>
  <si>
    <t>2295/15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</si>
  <si>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</si>
  <si>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</si>
  <si>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</si>
  <si>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</si>
  <si>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>Строительство КЛ-0,4 кВ от ТП-4«Рейс» до ВРУ ВЗУ-4 по адресу: 140093, Московская область, г.Дзержинский, ул. Карьер ЗИЛ</t>
  </si>
  <si>
    <t>2275/15</t>
  </si>
  <si>
    <t>5757/18</t>
  </si>
  <si>
    <t>Строительство КЛ-0,4 кВ от ТП-28 до ВРУ ЦТП-4 по адресу: 140090, Московская область, г.Дзержинский, ул. Спортивная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</si>
  <si>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</si>
  <si>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</si>
  <si>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</si>
  <si>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</si>
  <si>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</si>
  <si>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</si>
  <si>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</si>
  <si>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</si>
  <si>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</si>
  <si>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</si>
  <si>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</si>
  <si>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</si>
  <si>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</si>
  <si>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</si>
  <si>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</si>
  <si>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КТП в районе КТП-73 по адресу: Московская область, г. Наро-Фоминск, ул.Строителей</t>
  </si>
  <si>
    <t>1988/15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</si>
  <si>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</si>
  <si>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</si>
  <si>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</si>
  <si>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5987/19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</si>
  <si>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</si>
  <si>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</si>
  <si>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 xml:space="preserve">Дмитровский муниципальный округ </t>
  </si>
  <si>
    <t>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</si>
  <si>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</si>
  <si>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</si>
  <si>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</si>
  <si>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</si>
  <si>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двух КРН-10кВ в районе ТП-5 по адресу: Московская область Рузский р-, д. Дорохово, в/ч Мишинка</t>
  </si>
  <si>
    <t>2234/15</t>
  </si>
  <si>
    <t>Строительство РТП в районе ТП-1128 по адресу: Рузский район, п.Тучково</t>
  </si>
  <si>
    <t>136/12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</si>
  <si>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</si>
  <si>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</si>
  <si>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</si>
  <si>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</si>
  <si>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</si>
  <si>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</si>
  <si>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Установка реклоузеров по адресу: Московская область, Волоколамский р-н</t>
  </si>
  <si>
    <t>4974/18</t>
  </si>
  <si>
    <t>2215/15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</si>
  <si>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</si>
  <si>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</si>
  <si>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</si>
  <si>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</si>
  <si>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</si>
  <si>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</si>
  <si>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</si>
  <si>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</si>
  <si>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</si>
  <si>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</si>
  <si>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</si>
  <si>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</si>
  <si>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</si>
  <si>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</si>
  <si>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Установка реклоузера по адресу: Московская область, Клинский район, п. Решетниково</t>
  </si>
  <si>
    <t>4903/18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</si>
  <si>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</si>
  <si>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</si>
  <si>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</si>
  <si>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</si>
  <si>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</si>
  <si>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</si>
  <si>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>Установка реклоузера по адресу: Московская область, Талдомский район, д. Сорокино</t>
  </si>
  <si>
    <t>4902/18</t>
  </si>
  <si>
    <t>5839/19</t>
  </si>
  <si>
    <t>6055/19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</si>
  <si>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</si>
  <si>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</si>
  <si>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>2154/15</t>
  </si>
  <si>
    <t>2158/15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</si>
  <si>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</si>
  <si>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</si>
  <si>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</si>
  <si>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</si>
  <si>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</si>
  <si>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</si>
  <si>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</si>
  <si>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</si>
  <si>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</si>
  <si>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</si>
  <si>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4723/18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</si>
  <si>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</si>
  <si>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</si>
  <si>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</si>
  <si>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</si>
  <si>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</si>
  <si>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</si>
  <si>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</si>
  <si>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</si>
  <si>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</si>
  <si>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</si>
  <si>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 xml:space="preserve">Строительство КТП в районе ТП-1146 по адресу: г. Пушкино, ул. 50-я летия Комсомола </t>
  </si>
  <si>
    <t>526/12</t>
  </si>
  <si>
    <t>5754/18</t>
  </si>
  <si>
    <t>Строительство КТП для перевода сетей электроснабжения 0,4кВ от ТП-1240 по адресу: Московская область, г. Пушкино, ул. Зеленая</t>
  </si>
  <si>
    <t>3141/16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</si>
  <si>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</si>
  <si>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</si>
  <si>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Установка реклоузеров по адресу: Московская область, Пушкинский р-н, г.о. Красноармейск</t>
  </si>
  <si>
    <t>4640/18</t>
  </si>
  <si>
    <t>5847/19</t>
  </si>
  <si>
    <t>Строительство ТП и ЛЭП-6 кВ по адресу: Московская область, Пушкинский район, д. Грибово</t>
  </si>
  <si>
    <t>5978/19</t>
  </si>
  <si>
    <t>5985/19</t>
  </si>
  <si>
    <t>5986/19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</si>
  <si>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</si>
  <si>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</si>
  <si>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</si>
  <si>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</si>
  <si>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</si>
  <si>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</si>
  <si>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</si>
  <si>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</si>
  <si>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</si>
  <si>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ТП, ЛЭП-6 кВ и ЛЭП-0,4 кВ по адресу: Московская область, г.о. Мытищи, г. Мытищи, мкр. 36, 36а, 37</t>
  </si>
  <si>
    <t>4739/18</t>
  </si>
  <si>
    <t>Строительство КТП по адресу: Московская область, г.о. Мытищи, д. Коргашино</t>
  </si>
  <si>
    <t>4465/17</t>
  </si>
  <si>
    <t>5832/19</t>
  </si>
  <si>
    <t>1727/15</t>
  </si>
  <si>
    <t>5855/19</t>
  </si>
  <si>
    <t>5963/19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</si>
  <si>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</si>
  <si>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</si>
  <si>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</si>
  <si>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>5997/19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</si>
  <si>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</si>
  <si>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5789/19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</si>
  <si>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</si>
  <si>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</si>
  <si>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</si>
  <si>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</si>
  <si>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</si>
  <si>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</si>
  <si>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</si>
  <si>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</si>
  <si>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</si>
  <si>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</si>
  <si>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</si>
  <si>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</si>
  <si>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</si>
  <si>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</si>
  <si>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</si>
  <si>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758/15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</si>
  <si>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</si>
  <si>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1790/15</t>
  </si>
  <si>
    <t>Строительство КЛ-0,4 кВ от ТП-433 до ВРУ ж/д№14 по адресу: Московская область, г.Фрязино, ул.Полевая</t>
  </si>
  <si>
    <t>2124/15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</si>
  <si>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</si>
  <si>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</si>
  <si>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</si>
  <si>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</si>
  <si>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</si>
  <si>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</si>
  <si>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5823/18</t>
  </si>
  <si>
    <t>5980/19</t>
  </si>
  <si>
    <t>Строительство КТП, ЛЭП-10кВ по адресу: 141100, Московская обл., Щелковский р-н., СНТ «Рыбак»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</si>
  <si>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</si>
  <si>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</si>
  <si>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6200/19</t>
  </si>
  <si>
    <t>Строительство КЛ-6 кВ по адресу: Московская область, Одинцовский район, г. Одинцово, микрорайон 8</t>
  </si>
  <si>
    <t>4076/17</t>
  </si>
  <si>
    <t>5972/19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</si>
  <si>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</si>
  <si>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</si>
  <si>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</si>
  <si>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</si>
  <si>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</si>
  <si>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</si>
  <si>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двух КЛ- 6 кВ направлением ТП-260956 – ТП-260952  по адресу: Московская область, Одинцовский район, д. Хлюпино</t>
  </si>
  <si>
    <t>4720/18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</si>
  <si>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</si>
  <si>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</si>
  <si>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</si>
  <si>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3717/16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</si>
  <si>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</si>
  <si>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</si>
  <si>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</si>
  <si>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>6023/19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</si>
  <si>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</si>
  <si>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</si>
  <si>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</si>
  <si>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</si>
  <si>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</si>
  <si>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</si>
  <si>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>ЦА-5/19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</si>
  <si>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</si>
  <si>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</si>
  <si>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>6201/19</t>
  </si>
  <si>
    <t>2300/15</t>
  </si>
  <si>
    <t>Строительство КЛ-6 кВ от ТП-160151А до ТП-160115 по адресу: Московская область, г. Звенигород</t>
  </si>
  <si>
    <t>5239/18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</si>
  <si>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</si>
  <si>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5476/18</t>
  </si>
  <si>
    <t>Строительство РТП, КЛ-6/10 кВ по адресу: Московская область, г. Звенигород</t>
  </si>
  <si>
    <t>4077/17</t>
  </si>
  <si>
    <t>2301/15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</si>
  <si>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</si>
  <si>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</si>
  <si>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5988/19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</si>
  <si>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</si>
  <si>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</si>
  <si>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4587/18</t>
  </si>
  <si>
    <t>Реконструкция ЦРП-5 по адресу: Московская область, г. Краснознаменск</t>
  </si>
  <si>
    <t>4588/18</t>
  </si>
  <si>
    <t>Строительство ТП и КЛ-6 кВ по адресу: Московская область, Красногорский район, д. Михалково</t>
  </si>
  <si>
    <t>4729/18</t>
  </si>
  <si>
    <t>4585/18</t>
  </si>
  <si>
    <t>5825/19</t>
  </si>
  <si>
    <t>5983/19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</si>
  <si>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</si>
  <si>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</si>
  <si>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6084/19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</si>
  <si>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</si>
  <si>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 по адресу: Московская область, Красногорский район, рп. Нахабино</t>
  </si>
  <si>
    <t>4459/17</t>
  </si>
  <si>
    <t>Строительство КЛ-10 кВ, КТП по адресу: Московская обл, Раменский р-н</t>
  </si>
  <si>
    <t>5833/19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</si>
  <si>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</si>
  <si>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</si>
  <si>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</si>
  <si>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по адресу: Московская область, Раменский р-н, с.п. Гжельское, д. Трошково</t>
  </si>
  <si>
    <t>5280/18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</si>
  <si>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</si>
  <si>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</si>
  <si>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</si>
  <si>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</si>
  <si>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</si>
  <si>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</si>
  <si>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</si>
  <si>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</si>
  <si>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</si>
  <si>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</si>
  <si>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</si>
  <si>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</si>
  <si>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</si>
  <si>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</si>
  <si>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</si>
  <si>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</si>
  <si>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</si>
  <si>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</si>
  <si>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</si>
  <si>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</si>
  <si>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</si>
  <si>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</si>
  <si>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</si>
  <si>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</si>
  <si>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</si>
  <si>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</si>
  <si>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</si>
  <si>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</si>
  <si>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Установка реклоузера по адресу: Московская область, Раменский район, п. Удельная,                      ул. Горького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</si>
  <si>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</si>
  <si>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</si>
  <si>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</si>
  <si>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</si>
  <si>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</si>
  <si>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>5880/19</t>
  </si>
  <si>
    <t>5958/19</t>
  </si>
  <si>
    <t>5981/19</t>
  </si>
  <si>
    <t>5860/19</t>
  </si>
  <si>
    <t>6059/19</t>
  </si>
  <si>
    <t>Строительство КТП, ЛЭП-10 кВ по адресу: Московская обл, Раменский р-н, Ильинский п.,             ул. Чкалова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</si>
  <si>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</si>
  <si>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</si>
  <si>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</si>
  <si>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</si>
  <si>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</si>
  <si>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</si>
  <si>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</si>
  <si>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</si>
  <si>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</si>
  <si>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</si>
  <si>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</si>
  <si>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</si>
  <si>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</si>
  <si>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</si>
  <si>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</si>
  <si>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</si>
  <si>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р-он, п. Заречный</t>
  </si>
  <si>
    <t>4808/18</t>
  </si>
  <si>
    <t>Строительство МТП, ЛЭП-6 кВ по адресу: Московская обл, Химки г.о., Новоподрезково</t>
  </si>
  <si>
    <t>5995/19</t>
  </si>
  <si>
    <t>3462/16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</si>
  <si>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</si>
  <si>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</si>
  <si>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</si>
  <si>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6049/19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</si>
  <si>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</si>
  <si>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</si>
  <si>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</si>
  <si>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</si>
  <si>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</si>
  <si>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>5795/19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</si>
  <si>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</si>
  <si>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</si>
  <si>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6246/19</t>
  </si>
  <si>
    <t>Строительство питающего центра ПС-110/10/10 кВ по адресу: Московская обл., г.о. Дубна</t>
  </si>
  <si>
    <t>5844/19</t>
  </si>
  <si>
    <t>Строительство РТП и ЛЭП-6 кВ по адресу: Московская область, г. Егорьевск, ул. Западная</t>
  </si>
  <si>
    <t>4743/18</t>
  </si>
  <si>
    <t>5822/18</t>
  </si>
  <si>
    <t>5835/19</t>
  </si>
  <si>
    <t>Строительство КЛ-10 кВ от ТП-503 до ТП-508 по адресу: Московская обл, г.Сергиев Посад</t>
  </si>
  <si>
    <t>5957/19</t>
  </si>
  <si>
    <t>5968/19</t>
  </si>
  <si>
    <t>6054/19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</si>
  <si>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</si>
  <si>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</si>
  <si>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</si>
  <si>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</si>
  <si>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5769/19</t>
  </si>
  <si>
    <t>Городской округ Лыткарино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</si>
  <si>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</si>
  <si>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</si>
  <si>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</si>
  <si>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Реконструкция РП-216. Строительство ТП и КЛ-6 кВ
по адресу: 144000, Московская область, г. Электросталь (2 Этап)</t>
  </si>
  <si>
    <t>1802700
 (4734/18)</t>
  </si>
  <si>
    <t>Строительство ЛЭП-6кВ по адресу: 144002, Московская обл., г. Электросталь, ул. Горького, д. № 38</t>
  </si>
  <si>
    <t>1823828 (5809/19)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</si>
  <si>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</si>
  <si>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</si>
  <si>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</si>
  <si>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</si>
  <si>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</si>
  <si>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</si>
  <si>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</si>
  <si>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</si>
  <si>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</si>
  <si>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143078-Р(1155/14)</t>
  </si>
  <si>
    <t>Строительство ЛЭП-0,4кВ от РП-73 по адресу: 140502, Московская обл., Луховицкий р-н, г. Луховицы, ул. Пушкина, уч. №170</t>
  </si>
  <si>
    <t>1816704 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</si>
  <si>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</si>
  <si>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1814327 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</si>
  <si>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</si>
  <si>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</si>
  <si>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</si>
  <si>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1713946
1714724
(4431/17)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</si>
  <si>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</si>
  <si>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1616348 (4260/17)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</si>
  <si>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</si>
  <si>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145545-Р
(1611/15)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</si>
  <si>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</si>
  <si>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</si>
  <si>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</si>
  <si>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</si>
  <si>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</si>
  <si>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131828-Р (770/14)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</si>
  <si>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</si>
  <si>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</si>
  <si>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</si>
  <si>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</si>
  <si>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</si>
  <si>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(1638/15)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</si>
  <si>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</si>
  <si>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</si>
  <si>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</si>
  <si>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</si>
  <si>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Строительство КЛ-10кВ от РТП-29 до границы участка Заявителя по адресу:  Московская область, г. Люберцы</t>
  </si>
  <si>
    <t>143365-Р (1464/14)</t>
  </si>
  <si>
    <t>1905144 (5969/19)</t>
  </si>
  <si>
    <t>1824792 (5869/19)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</si>
  <si>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</si>
  <si>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 xml:space="preserve">1909924
(6125/19) 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</si>
  <si>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</si>
  <si>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</si>
  <si>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</si>
  <si>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</si>
  <si>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</si>
  <si>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1712379 (4454/17)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</si>
  <si>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</si>
  <si>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153676 (2729/15)</t>
  </si>
  <si>
    <t>Строительство 2ЛЭП-0,4кВ по адресу: Московская обл., г. Дзержинский, Дзержинское ш., вл. № 9</t>
  </si>
  <si>
    <t xml:space="preserve">1908262
(6124/19) 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</si>
  <si>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</si>
  <si>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1704109 
(3929/17)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</si>
  <si>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</si>
  <si>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131045-Р (806/14)</t>
  </si>
  <si>
    <t xml:space="preserve">Истринский муниципальный район </t>
  </si>
  <si>
    <t>Строительство ЛЭП-6кВ по адресу: 143500, Московская обл., Истринский р-н., г. Истра, ул. Шнырева, уч. № 4</t>
  </si>
  <si>
    <t>1824242
(5903/19)</t>
  </si>
  <si>
    <t>Строительство КТП, КЛ-10кВ по адресу: Московская обл., г. Фрязино, ул. Барские Пруды</t>
  </si>
  <si>
    <t>1906267
(6098/19)</t>
  </si>
  <si>
    <t>Строительство КЛ-0,4 кВ от РУ-0,4 кВ РТП-306 до ВРУ Заявителя по адресу: 141600, Московская область, Клинский р-н, Клин г., Победы ул.</t>
  </si>
  <si>
    <t>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</si>
  <si>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</si>
  <si>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</si>
  <si>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</si>
  <si>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1821266 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</si>
  <si>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</si>
  <si>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</si>
  <si>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2КТП, ЛЭП-6кВ, КЛ-0,4кВ по адресу: 141207, Московская обл., Пушкинский р-н., г. Пушкино, ул. Писаревская, д. 12</t>
  </si>
  <si>
    <t>1700656 (4225/17)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</si>
  <si>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</si>
  <si>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143295-Р (1347/14)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</si>
  <si>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</si>
  <si>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</si>
  <si>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</si>
  <si>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</si>
  <si>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</si>
  <si>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</si>
  <si>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</si>
  <si>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
142389-Р
 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</si>
  <si>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</si>
  <si>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</si>
  <si>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</si>
  <si>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</si>
  <si>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</si>
  <si>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122455 (1447/14)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</si>
  <si>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</si>
  <si>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</si>
  <si>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</si>
  <si>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1703471 (3938/17)</t>
  </si>
  <si>
    <t>Строительство ЛЭП-0,4 кВ от РП-40 до границы участка Заявителя по адресу: 143912, г. Балашиха, ул. Советская, у дома 28А</t>
  </si>
  <si>
    <t>144258/Р/1/ЦА (1492/14)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</si>
  <si>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</si>
  <si>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145116/Р/1/ЦА(1493/14)</t>
  </si>
  <si>
    <t>1900605
(5778/19)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</si>
  <si>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</si>
  <si>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</si>
  <si>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</si>
  <si>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</si>
  <si>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</si>
  <si>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152171,1612107 (2952/16)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</si>
  <si>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</si>
  <si>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143586 (2951/15)</t>
  </si>
  <si>
    <t>Строительство КРУН и ЛЭП-6 кВ по адресу: Московская область, Красногорский район, рп. Нахабино</t>
  </si>
  <si>
    <t>1714772
(4086/17)</t>
  </si>
  <si>
    <t>Внешняя схема электроснабжения Заявителя по адресу: Московская область, Красногорский р-н, пгт. Нахабино, ул. Советская</t>
  </si>
  <si>
    <t>153362-Р (2486/15)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</si>
  <si>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</si>
  <si>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</si>
  <si>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</si>
  <si>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</si>
  <si>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 xml:space="preserve">1906306
(6058/19) </t>
  </si>
  <si>
    <t>Внешнее электроснабжение Заявителя  по адресу: 140143, Московская область, Раменский р-н, п. Родники, ул.Заречная</t>
  </si>
  <si>
    <t>144679 (1534/15)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</si>
  <si>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</si>
  <si>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1814201
(5621/18 )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</si>
  <si>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</si>
  <si>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</si>
  <si>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</si>
  <si>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1824406
(6153/19)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</si>
  <si>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</si>
  <si>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ЦА-3/16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</si>
  <si>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</si>
  <si>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</si>
  <si>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</si>
  <si>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ТУ-05-14-484
1616654
(ТЗ-05-15-4)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</si>
  <si>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</si>
  <si>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</si>
  <si>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</si>
  <si>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</si>
  <si>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ТУ05-13-252
ТЗ05-13-103-2</t>
  </si>
  <si>
    <t>Строительство КЛ-10 кВ от РТП-51093 до РТП-51094 по адресу: Московская область, г. Одинцово</t>
  </si>
  <si>
    <t>ТУ05-13-252
ТЗ05-13-103-3</t>
  </si>
  <si>
    <t>Строительство КЛ-6 кВ по адресу: 143006, Московская область, Одинцовский район, д. Губкино</t>
  </si>
  <si>
    <t>1601851
(ЦА-17/17)</t>
  </si>
  <si>
    <t>1701962
(ЦА-21/17)</t>
  </si>
  <si>
    <t>1601878
(ЦА-22/17)</t>
  </si>
  <si>
    <t>ТУ 05-13-103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</si>
  <si>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</si>
  <si>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1601862
(ЦА-9/18)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</si>
  <si>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</si>
  <si>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ТУ к ТЗ-02-15-147</t>
  </si>
  <si>
    <t>Новое строительство ТП,КЛ-10 кВ ООО "Стройтехинвест" г. Одинцово, ул. Вокзальная, корпус "Е"</t>
  </si>
  <si>
    <t>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</si>
  <si>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</si>
  <si>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</si>
  <si>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</si>
  <si>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ТУ к ТЗ-04-15-35</t>
  </si>
  <si>
    <t>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</si>
  <si>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</si>
  <si>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1908420
(ЦА-3/19 )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</si>
  <si>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</si>
  <si>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</si>
  <si>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</si>
  <si>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</si>
  <si>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</si>
  <si>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</si>
  <si>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>Строительство РП-10 кВ (1608336), ЛЭП-10 кВ по адресу: 
Московская область, Химки г, Кирова ул., владение 22</t>
  </si>
  <si>
    <t>1608336
(3921/17)</t>
  </si>
  <si>
    <t>Строительство ЛЭП-0,4кВ по адресу: Московская область, Химкинский р-н, г. Химки, ул. Рабочая, д. № 3</t>
  </si>
  <si>
    <t>1822505 (5803/18)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</si>
  <si>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</si>
  <si>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</si>
  <si>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</si>
  <si>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</si>
  <si>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>1823495 (5770/19)</t>
  </si>
  <si>
    <t>1823397 
(5960/19 )</t>
  </si>
  <si>
    <t xml:space="preserve">1901453
(5790/19) 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</si>
  <si>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</si>
  <si>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 xml:space="preserve">1902736 (5675/19) </t>
  </si>
  <si>
    <t xml:space="preserve">1901957
(5794/19) </t>
  </si>
  <si>
    <t>Строительство КТП, КЛ-10кВ по адресу: 141406, Московская обл., г. Химки, мкр. Левобережный, Лихачевское ш.</t>
  </si>
  <si>
    <t>1908788
(6108/19 )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</si>
  <si>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</si>
  <si>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</si>
  <si>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</si>
  <si>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1805835 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</si>
  <si>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</si>
  <si>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</si>
  <si>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</si>
  <si>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</si>
  <si>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</si>
  <si>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ТУ№12-2012/26-ПР
№10-2014/04-ПР
(3703/17)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</si>
  <si>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</si>
  <si>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
(3701/16)</t>
  </si>
  <si>
    <t>1600708-Р
(3556/16)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</si>
  <si>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</si>
  <si>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</si>
  <si>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</si>
  <si>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</si>
  <si>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</si>
  <si>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</si>
  <si>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</si>
  <si>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</si>
  <si>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</si>
  <si>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1901591 
(5667/19)</t>
  </si>
  <si>
    <t>Строительство 2ЛЭП-0,4кВ по адресу: 141009, Московская обл., г. Мытищи, ул. Коминтерна</t>
  </si>
  <si>
    <t>1903531
(6042/19)</t>
  </si>
  <si>
    <t>Строительство 2ЛЭП-10 кВ по адресу: 141100, Московская обл., Щелковский р-н, рп. Монино, Новинское ш</t>
  </si>
  <si>
    <t>1711905
(5192/18)</t>
  </si>
  <si>
    <t>1902742
(6022/19)</t>
  </si>
  <si>
    <t>ТУ-307
1907865
(5798/19)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</si>
  <si>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</si>
  <si>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</si>
  <si>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</si>
  <si>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</si>
  <si>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</si>
  <si>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</si>
  <si>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1903729
(5864/19)</t>
  </si>
  <si>
    <t>1906436
(5874/19)</t>
  </si>
  <si>
    <t>1903158
(6152/19)</t>
  </si>
  <si>
    <t>Строительство ЛЭП-0,4кВ по адресу: Московская обл., г. Пущино, микрорайон Д</t>
  </si>
  <si>
    <t>1904068
(5999/19 )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</si>
  <si>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</si>
  <si>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</si>
  <si>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</si>
  <si>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</si>
  <si>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</si>
  <si>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</si>
  <si>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</si>
  <si>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</si>
  <si>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</si>
  <si>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</si>
  <si>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1823369 (6021/19)</t>
  </si>
  <si>
    <t>1903588
(6107/19 )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</si>
  <si>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</si>
  <si>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</si>
  <si>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Строительство ЛЭП-0,4кВ по адресу: 142200, Московская область, г. Серпухов, ул. Фирсова, д. № 6</t>
  </si>
  <si>
    <t>1803119
(5025/18)</t>
  </si>
  <si>
    <t>Строительство ЛЭП-10 кВ по адресу: Московская область,
 Серпуховский район, рп. Пролетарский, ул. Центральная</t>
  </si>
  <si>
    <t>1707635
(4039/17)</t>
  </si>
  <si>
    <t xml:space="preserve">1822763 (5863/19)  </t>
  </si>
  <si>
    <t>Строительство ЛЭП-0,4кВ по адресу: 142204, Московская обл., г. Серпухов, ул. Юбилейная</t>
  </si>
  <si>
    <t>1900967
(5998/19)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</si>
  <si>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</si>
  <si>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</si>
  <si>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</si>
  <si>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</si>
  <si>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</si>
  <si>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ТУ-1812113 ПТО-17-1057 
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</si>
  <si>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</si>
  <si>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1808231 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</si>
  <si>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</si>
  <si>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</si>
  <si>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>1906243
(5877/19)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</si>
  <si>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</si>
  <si>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</si>
  <si>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</si>
  <si>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</si>
  <si>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1901438 (5658/19)</t>
  </si>
  <si>
    <t>Строительство ЛЭП-0,4кВ по адресу: 141284, Московская обл., г. Ивантеевка, ул. Южная</t>
  </si>
  <si>
    <t>1819577
(5975/19 )</t>
  </si>
  <si>
    <t>Строительство ЛЭП-0,4кВ по адресу: 141280, Московская обл., г. Ивантеевка, ул. Хлебозаводская</t>
  </si>
  <si>
    <t>1819498
(5976/19 )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</si>
  <si>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</si>
  <si>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</si>
  <si>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</si>
  <si>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</si>
  <si>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</si>
  <si>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</si>
  <si>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</si>
  <si>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</si>
  <si>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1806059(5627/18)</t>
  </si>
  <si>
    <t xml:space="preserve">Строительство КРУН-10кВ, КЛ-10кВ, по адресу: Московская область, г. Домодедово, 
ул. Краснодарская, д. № 2 </t>
  </si>
  <si>
    <t xml:space="preserve">1905761 
(6067/19) 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</si>
  <si>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</si>
  <si>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</si>
  <si>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</si>
  <si>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1617629
(3908/17)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</si>
  <si>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</si>
  <si>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1909479
(5881/19 )</t>
  </si>
  <si>
    <t>Прочие мероприятия</t>
  </si>
  <si>
    <t>Внедрение АИИС КУЭ</t>
  </si>
  <si>
    <t>-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</si>
  <si>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</si>
  <si>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</si>
  <si>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</si>
  <si>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</si>
  <si>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</si>
  <si>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Приобретение электрозарядных станций</t>
  </si>
  <si>
    <t>20-25</t>
  </si>
  <si>
    <t>ТМГ</t>
  </si>
  <si>
    <t>10-15               15-20</t>
  </si>
  <si>
    <t>ж/б-св                -</t>
  </si>
  <si>
    <t>СИП                АСБл</t>
  </si>
  <si>
    <t>Прибыль</t>
  </si>
  <si>
    <t>Отчет об исполнении основных этапов работ по реализации инвестиционной программы компании за 1 квартал 2020 (представляется ежеквартально)</t>
  </si>
  <si>
    <t>"______"________________ 2020г.</t>
  </si>
  <si>
    <t>"_____"______________2020 г.</t>
  </si>
  <si>
    <t>"______"_________________  2020 г.</t>
  </si>
  <si>
    <t>Реконструкция ТП-96 по адресу: Московская область, г. Электросталь, ул. Победы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</si>
  <si>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</si>
  <si>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5893/19</t>
  </si>
  <si>
    <t>Реконструкция ВЛ-0,4кВ от ГКТП-106 по адресу: 142050, Московская обл., г. Павловский Посад, ул. Белинского, д. № 12а</t>
  </si>
  <si>
    <t xml:space="preserve">6122/19 </t>
  </si>
  <si>
    <t>Реконструкция ВЛ-0,4кВ от ТП-17 по адресу: 142050, Московская обл., г. Павловский Посад, 
ул. Гоголя, д. № 29</t>
  </si>
  <si>
    <t xml:space="preserve">6121/19 </t>
  </si>
  <si>
    <t xml:space="preserve">6164/19 </t>
  </si>
  <si>
    <t>Реконструкция КТП-72, реконструкция ЛЭП-0,4кВ по адресу: Московская обл., Шатурский р-н, р.п. Черусти, ул. 3-го Интернационала, д. № 40</t>
  </si>
  <si>
    <t xml:space="preserve">6101/19 </t>
  </si>
  <si>
    <t>Реконструкция КТП-3 для электроснабжения энергопринимающих устройств заявителя по адресу: Московская обл., Шатурский р-н, п. Тархановка, дом № 41</t>
  </si>
  <si>
    <t xml:space="preserve">6126/19 </t>
  </si>
  <si>
    <t xml:space="preserve">6028/19 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</si>
  <si>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</si>
  <si>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6256/19</t>
  </si>
  <si>
    <t>Реконструкция КТП-101 по адресу: Московская обл, г.о. Озерский, д. Редькино</t>
  </si>
  <si>
    <t>6264/19</t>
  </si>
  <si>
    <t xml:space="preserve">6026/19 </t>
  </si>
  <si>
    <t>Реконструкция ВЛ-0,4кВ от КТП-302 по адресу: Московская обл., Чеховский р-н., п. Любучаны, 
ул. Октябрьская, д № 26</t>
  </si>
  <si>
    <t xml:space="preserve">6027/19 </t>
  </si>
  <si>
    <t>Реконструкция КЛ-6 кВ направлением РП-ЧЗЭМ – ТП-537 по адресу: Московская область, г. Чехов, ул. Гагарина</t>
  </si>
  <si>
    <t xml:space="preserve">5796/19 </t>
  </si>
  <si>
    <t>Реконструкция ВЛ-0,4кВ от РП-53 по адресу: Московская обл., Чеховский р-н., г. Чехов, 
ул. Береговая, д № 22</t>
  </si>
  <si>
    <t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г. Чехов, ул. Пионерская, дом № 4</t>
  </si>
  <si>
    <t xml:space="preserve">6165/19 </t>
  </si>
  <si>
    <t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</t>
  </si>
  <si>
    <t>Реконструкция ТП-161 по адресу: Московская обл., г. Серпухов, Северное ш., д. № 6А</t>
  </si>
  <si>
    <t>6208/19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</si>
  <si>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</si>
  <si>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6362/20</t>
  </si>
  <si>
    <t>Реконструкция  ТП 46 по адресу:
Московская область, г. Люберцы, ул. Кирова д. 32</t>
  </si>
  <si>
    <t>Реконструкция ЛЭП-0,4 кВ по адресу: Московская область, Люберецкий район, пгт. Малаховка, ул. Герцена</t>
  </si>
  <si>
    <t>Реконструкция ТП-127 по адресу: 140007, Московская обл., Люберецкий р-н, г. Люберцы, 
ул. 8 Марта, вл. № 50</t>
  </si>
  <si>
    <t xml:space="preserve">6097/19 </t>
  </si>
  <si>
    <t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</t>
  </si>
  <si>
    <t xml:space="preserve">5889/19  </t>
  </si>
  <si>
    <t>Реконструкция РТП-47. Строительство ТП, ЛЭП-10 кВ 
по адресу: Московская область, г. Люберцы, д. Мотяково</t>
  </si>
  <si>
    <t>6190/19</t>
  </si>
  <si>
    <t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</t>
  </si>
  <si>
    <t>Реконструкция ТП-148, строительство ЛЭП-0,4 кВ от ТП-148 по адресу: Московская обл, 
Наро-Фоминский р-н, Наро-Фоминск г, Курзенкова ул (1 этап)</t>
  </si>
  <si>
    <t xml:space="preserve">5679/19 </t>
  </si>
  <si>
    <t xml:space="preserve">ОД-92/19 </t>
  </si>
  <si>
    <t xml:space="preserve">ОД-95/19 </t>
  </si>
  <si>
    <t xml:space="preserve">ОД-86/19 </t>
  </si>
  <si>
    <t xml:space="preserve">ОД-78/19 </t>
  </si>
  <si>
    <t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</t>
  </si>
  <si>
    <t>ОД-112/19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</si>
  <si>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СНТ «Прожектор», уч. 113</t>
  </si>
  <si>
    <t>Реконструкция КЛ-6 кВ от ТП-37 до ТП-67 по адресу: Московская обл., г. Клин, пр. Талицкий, ул. Лесопарковая</t>
  </si>
  <si>
    <t>Реконструкция ТП-328212 для присоединения заявителя по адресу: Московская область, Красногорский р-н, Воронки д, участок № 60А</t>
  </si>
  <si>
    <t xml:space="preserve">5671/19 </t>
  </si>
  <si>
    <t xml:space="preserve">6058/19 </t>
  </si>
  <si>
    <t xml:space="preserve">6151/19 </t>
  </si>
  <si>
    <t>Реконструкция КЛ-6 кВ направлением РП-198 – ТП-41
по адресу: Московская область, г.о. Красногорск, Нахабино, ул. Горем-28</t>
  </si>
  <si>
    <t xml:space="preserve">6181/19 </t>
  </si>
  <si>
    <t xml:space="preserve">Реконструкция ВЛ-6 кВ направлением ТП-52 – ТП-183 по адресу: Московская область, Красногорский р-н, дер. Путилково
</t>
  </si>
  <si>
    <t>6301/19</t>
  </si>
  <si>
    <t>Реконструкция ТП-139 по адресу: Московская обл., Красногорский р-н., с/п Отрадненское, 
д. Путилково</t>
  </si>
  <si>
    <t>6276/19</t>
  </si>
  <si>
    <t>Реконструкция КТП-219231, строительство ЛЭП-0,4кВ по адресу: 143406, Московская обл., Красногорский р-н, г.Красногорск, д. Ивановское, д. № 34Б (1 этап)</t>
  </si>
  <si>
    <t xml:space="preserve">Реконструкция КТП-286 для присоединения заявителя по адресу: Московская область, городской округ Истра, деревня Ленино, здание  №54А, помещение  2
</t>
  </si>
  <si>
    <t>Реконструкция ТП-2/302 по адресу: Московская область,
Истринский район, поселок Глебовский, ул. Микрорайон</t>
  </si>
  <si>
    <t>Реконструкция ТП-9 по адресу: Московская область,
Истринский район, г. Дедовск, ул. 1-я Главная</t>
  </si>
  <si>
    <t xml:space="preserve">5788/19 </t>
  </si>
  <si>
    <t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</t>
  </si>
  <si>
    <t xml:space="preserve">5887/19  </t>
  </si>
  <si>
    <t xml:space="preserve">5886/19  </t>
  </si>
  <si>
    <t>Реконструкция ЛЭП-6 кВ направлением РП-236 – ТП-225
по адресу: Московская область, г.о. Истра, Волоколамское шоссе</t>
  </si>
  <si>
    <t>Реконструкция ТП-220, строительство ЛЭП-0,4кВ по адресу: 143500, Московская обл., Истринский р-н., г. Истра, ул. Ленина, д. № 101 (1 этап)</t>
  </si>
  <si>
    <t>6326/20</t>
  </si>
  <si>
    <t>Реконструкция ТП-1244 по адресу: Московская обл, Пушкинский р-н, Красноармейское шоссе, ГУЗ Санаторий "Пушкино"</t>
  </si>
  <si>
    <t xml:space="preserve">Реконструкция ВЛ-0,4кВ от ТП-561 по адресу: 141250, Московская обл.,г. Красноармейск, 
ул. Чкалова, д. № 26
</t>
  </si>
  <si>
    <t xml:space="preserve">6166/19 </t>
  </si>
  <si>
    <t>Реконструкция КТПН-1689, строительство ЛЭП-0,4кВ по адресу: Московская обл., Пушкинский р-н, г. Пушкино, Ярославское ш., д. № 7 (1 этап)</t>
  </si>
  <si>
    <t>Реконструкция МТП-1717 по адресу: 141205, Московская обл., Пушкинский р-н., г. Пушкино, 
мкр. Моспроекта</t>
  </si>
  <si>
    <t xml:space="preserve">Реконструкция ТП-1519, строительство ЛЭП-0,4кВ по адресу: Московская обл., Пушкинский р-н., г. Пушкино, ул. Боголюбская
</t>
  </si>
  <si>
    <t>6317/19</t>
  </si>
  <si>
    <t>Реконструкция КТП-1703 по адресу: Московская обл., Пушкинский р-н., д. Кощейково</t>
  </si>
  <si>
    <t>6331/20</t>
  </si>
  <si>
    <t>Реконструкция КТП-21 по адресу: Московская обл., Пушкинский р-н., п. Лесной, ул. Пушкина</t>
  </si>
  <si>
    <t>6337/20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</si>
  <si>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</si>
  <si>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6365/20</t>
  </si>
  <si>
    <t>Реконструкция ТП-1335 по адресу: Московская обл., Пушкинский р-н, г. Пушкино</t>
  </si>
  <si>
    <t>6369/20</t>
  </si>
  <si>
    <t xml:space="preserve">6100/19 </t>
  </si>
  <si>
    <t>Реконструкция ТП-205 для электроснабжения энергопринимающих устройств заявителя по адресу: Московская обл., Мытищи г, Парковая 4-я ул, дом № 7</t>
  </si>
  <si>
    <t xml:space="preserve">5884/19  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</si>
  <si>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</si>
  <si>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6313/20</t>
  </si>
  <si>
    <t>Реконструкция 2КЛ-6 кВ направлением от ПС-26 «Монино» до РТП-2 (ф.2А, ф.4А) по адресу: Московская область, г.о.Лосино-Петровский, ул. 7-го Ноября</t>
  </si>
  <si>
    <t>Реконструкция ЛЭП-0,4 кВ от РУ-0,4 кВ ТП-160129 по адресу: 
Московская обл, Звенигород г, Пролетарская ул</t>
  </si>
  <si>
    <t>Реконструкция ВЛ-0,4 кВ от ТП-4, ТП-23, ТП-150, ТП-161, ТП-195 по адресу: Московская обл, г. Раменское, ул. 100-й Свирской Дивизии, ул. Полевая, ул. Московская, ул. Колхозная, ул. Революции, ул. Дунайская, ул. Краснознаменская</t>
  </si>
  <si>
    <t>Реконструкция ТП-40. Строительство ЛЭП-0,4 кВ от ТП-40 по адресу: Московская обл., Раменский р-н, ВЭИ им Ленина п (1 этап)</t>
  </si>
  <si>
    <t>Реконструкция участка ВЛ-0,4 кВ от ТП-308 по адресу: 
Московская обл, Раменский р-н, Раменское г, Ильинский п, Коммунистическая ул, дом №2а</t>
  </si>
  <si>
    <t xml:space="preserve">5873/19 </t>
  </si>
  <si>
    <t>Реконструкция КВЛ-10 кВ ТП-403 – ТП-473 по адресу: Московская обл, Раменский р-н, г.п. Кратово</t>
  </si>
  <si>
    <t xml:space="preserve">6158/19 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</si>
  <si>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</t>
  </si>
  <si>
    <t>6357/20</t>
  </si>
  <si>
    <t xml:space="preserve">6089/19 </t>
  </si>
  <si>
    <t xml:space="preserve">5585/18 </t>
  </si>
  <si>
    <t>Реконструкция ТП-414 по адресу: 142000, Московская обл., г. Домодедово, Каширское ш., д № 100А</t>
  </si>
  <si>
    <t>6261/19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</si>
  <si>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</si>
  <si>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</si>
  <si>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</t>
  </si>
  <si>
    <t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</t>
  </si>
  <si>
    <t xml:space="preserve">5685/19 </t>
  </si>
  <si>
    <t xml:space="preserve">6154/19 </t>
  </si>
  <si>
    <t>Реконструкция ТП-217 и ТП-215 по адресу:Московская область, г. Коломна, ул. Октябрьской Революции</t>
  </si>
  <si>
    <t>6526/20</t>
  </si>
  <si>
    <t>Реконструкция ВЛ-0,4кВ от ТП-81 по адресу: МО, Коломенский р-н, Пески п, ДНТ "Советский художник"</t>
  </si>
  <si>
    <t>6413/20</t>
  </si>
  <si>
    <t>Реконструкция РТП-6 по адресу: Московская обл., г. Коломна, ул. Юбилейная, д. № 7а</t>
  </si>
  <si>
    <t>6340/20</t>
  </si>
  <si>
    <t>Реконструкция ТП-1175 по адресу: 141284, Московская обл., г. Ивантеевка, ул. Рабочая</t>
  </si>
  <si>
    <t xml:space="preserve">6047/19 </t>
  </si>
  <si>
    <t>Реконструкция ЛЭП-0,4 кВ от ТП-1162 по адресу: 
Московская обл, Ивантеевка г, Первомайская ул, дом №39</t>
  </si>
  <si>
    <t>Реконструкция ТП-195 по адресу: Московская обл, Химкинский р-н, Химки, Парковая ул., вблизи дома №5</t>
  </si>
  <si>
    <t>Реконструкция ТП-186. Строительство ЛЭП-0,4 кВ от ТП-186 по адресу: Московская область, Химкинский район, г. Химки, мкр. Подрезково (1 этап)</t>
  </si>
  <si>
    <t xml:space="preserve">5794/19 </t>
  </si>
  <si>
    <t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</t>
  </si>
  <si>
    <t>Реконструкция ЛЭП-0,4кВ по адресу: Московская обл., г. Химки., мкр. Сходня, ул. Фрунзе, 
вл. № 26А</t>
  </si>
  <si>
    <t>Реконструкция КЛ-10 кВ направлением РТП-51071 - РП-16168 по адресу: Московская область, Одинцовский район, с. Немчиновка</t>
  </si>
  <si>
    <t>Реконструкция КЛ-10 кВ направлением ПС-783 «Отрадное» – РТП-41005 и КЛ-10 кВ направлением РТП-41040 – РТП-41041 по адресу: Московская область, г. Одинцово</t>
  </si>
  <si>
    <t>Реконструкция КЛ-6 кВ от ПС 188 «Одинцово» до РТП-56065  Московская область, Одинцовский р-н</t>
  </si>
  <si>
    <t>Реконструкция ТП-560624 
по адресу: Московская обл, Одинцовский р-н, Одинцово г, Вокзальная ул</t>
  </si>
  <si>
    <t>Строительство ЛЭП-0,4 кВ. Реконструкция КТП по адресу: 
Московская обл., Одинцовский р-н, Голицыно г., Звенигородское ш.(1 этап)</t>
  </si>
  <si>
    <t>Реконструкция ТП-313160 по адресу: Московская обл., Одинцовский р-н, Жаворонки с., Советская 5-я ул</t>
  </si>
  <si>
    <t>Реконструкция ТП-313157 для электроснабжения энергопринимающих устройств заявителя по адресу: Московская обл, Одинцовский р-н, Солослово д</t>
  </si>
  <si>
    <t>Реконструкция ВЛ-0,4 кВ от ТП-560617 по адресу: 
Московская область, Одинцовский г.о., д. Немчиновка, СНТ «Мамоново</t>
  </si>
  <si>
    <t>Реконструкция ТП-260959. Строительство ЛЭП-0,4 кВ по адресу: 
Московская область, Одинцовский район, с. Сидоровское, ул. Восточная (1 этап)</t>
  </si>
  <si>
    <t>Реконструкция ТП-260224 по адресу: Московская обл, Одинцовский р-н, 
Голицыно, Петровское шоссе</t>
  </si>
  <si>
    <t>Реконструкция РТП-51085. Строительство ЛЭП-0,4 кВ
по адресу: Московская область, Одинцовский район, г. Одинцово (1 этап)</t>
  </si>
  <si>
    <t xml:space="preserve">ЦА-4/18 </t>
  </si>
  <si>
    <t xml:space="preserve">ОД-56/19 </t>
  </si>
  <si>
    <t>Реконструкция ЛЭП-0,4 кВ от РУ-0,4 кВ ТП-310318
по адресу: Московская область, Одинцовский район, д. Щедрино</t>
  </si>
  <si>
    <t xml:space="preserve">ОД-65/19 </t>
  </si>
  <si>
    <t xml:space="preserve">ОД-79/19 </t>
  </si>
  <si>
    <t xml:space="preserve">6109/19 </t>
  </si>
  <si>
    <t>Реконструкция РУ-0,4 кВ ТП-260267 по адресу: 
Московская обл., Одинцовский р-н, п. Голицыно, с/т «Садовод</t>
  </si>
  <si>
    <t xml:space="preserve">ОД-94/19 </t>
  </si>
  <si>
    <t xml:space="preserve">ОД-102/19 </t>
  </si>
  <si>
    <t>Реконструкция ТП-515137 по адресу: Московская обл., Одинцовский р-н, г Одинцово, ул. Зеленая</t>
  </si>
  <si>
    <t>ОД-59/20</t>
  </si>
  <si>
    <t>Реконструкция РТП-51057 по адресу: Московская область, Одинцовский район, г. Одинцово, б-р Любы Новосёловой</t>
  </si>
  <si>
    <t>ЦА-7/19</t>
  </si>
  <si>
    <t xml:space="preserve">6025/19 </t>
  </si>
  <si>
    <t xml:space="preserve">5881/19 </t>
  </si>
  <si>
    <t xml:space="preserve">5781/19 </t>
  </si>
  <si>
    <t xml:space="preserve">Реконструкция ТП-188, строительство ЛЭП-0,4кВ по адресу: Московская обл., Щелковский р-н, г. Щелково, ул. Браварская, д.№ 2Б
</t>
  </si>
  <si>
    <t>Реконструкция ТП-267, строительство 2ЛЭП-0,4кВ по адресу: Московская обл., 
Щелковский р-н, г. Щелково, ул. Заречная (1 этап)</t>
  </si>
  <si>
    <t xml:space="preserve">6085/19 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</si>
  <si>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</si>
  <si>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6356/20</t>
  </si>
  <si>
    <t xml:space="preserve">6092/19 </t>
  </si>
  <si>
    <t>Реконструкция ВЛ-0,4 кВ от КТП-11 по адресу: Московская область, г. Ступино, ул. Колхозная</t>
  </si>
  <si>
    <t>Реконструкция ЛЭП-0,4кВ по адресу: 142820, Московская обл., Ступинский р-н., рп. Жилево, ул. Ленинская, д. № 3А</t>
  </si>
  <si>
    <t>6273/19</t>
  </si>
  <si>
    <t>Реконструкция КТП-233 с установкой двух силовых трансформаторов по адресу: Московская обл,  Егорьевск г, Комарова ул</t>
  </si>
  <si>
    <t>Реконструкция ВЛ-0,4кВ от ТП-80 по адресу: Московская обл., г. Егорьевск, ул. Чернышевского, 
д. № 20</t>
  </si>
  <si>
    <t xml:space="preserve">6091/19 </t>
  </si>
  <si>
    <t xml:space="preserve">6157/19 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</si>
  <si>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</si>
  <si>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6409/20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</si>
  <si>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</si>
  <si>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6487/20</t>
  </si>
  <si>
    <t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</t>
  </si>
  <si>
    <t xml:space="preserve"> Реконструкция КЛ-0,4кВ от ЗТП-229 по адресу: Московская обл., г.о. Подольск, д. Матвеевское, 
ул. Оборонная, д № 6</t>
  </si>
  <si>
    <t>Реконструкция ВЛ-0,4кВ от ТП-411 по адресу: Московская обл., г. Подольск, Гаражный пр-д, 
д. № 8а</t>
  </si>
  <si>
    <t xml:space="preserve">6120/19 </t>
  </si>
  <si>
    <t xml:space="preserve">Реконструкция ЛЭП-0,4 кВ по адресу: Московская обл, Подольский р-н, с/п Лаговское, 
вблизи д. Пузиково, СНТ «Полянка», уч.147 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</si>
  <si>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</si>
  <si>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6187/19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</si>
  <si>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</si>
  <si>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6320/20</t>
  </si>
  <si>
    <t>Реконструкция КЛ-0,4кВ, строительство ЛЭП-0,4кВ по адресу: Московская обл., г. Подольск, ул. Чехова, д. № 6а (1 этап)</t>
  </si>
  <si>
    <t>6237/19</t>
  </si>
  <si>
    <t>Реконструкция ТП-6003 по адресу: Московская обл., Сергиево-Посадский р-н, г. Хотьково, ул. Ленина, дом № 4</t>
  </si>
  <si>
    <t xml:space="preserve">5961/19 </t>
  </si>
  <si>
    <t>Реконструкция ТП-198 по адресу: 141300, Московская обл, Сергиево-Посадский р-н, 
Сергиев Посад г, Красной Армии пр-кт, рядом с домом №210а</t>
  </si>
  <si>
    <t>«Реконструкция ТП-554 по адресу: Московская обл., Сергиево-Посадский р-н, Сергиев Посад г, Солнечная ул, д. № 8</t>
  </si>
  <si>
    <t xml:space="preserve">5871/19  </t>
  </si>
  <si>
    <t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</t>
  </si>
  <si>
    <t xml:space="preserve">5876/19  </t>
  </si>
  <si>
    <t xml:space="preserve">5875/19  </t>
  </si>
  <si>
    <t>Реконструкция ТП-104. Строительство ЛЭП-0,4 кВ от ТП-104 по адресу: 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</si>
  <si>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Сергиев-Посад, Центральная ул, дом № 60б</t>
  </si>
  <si>
    <t xml:space="preserve">6104/19 </t>
  </si>
  <si>
    <t xml:space="preserve">6105/19 </t>
  </si>
  <si>
    <t>Реконструкция ЛЭП-0,4 кВ от ТП-503 до границы участка заявителя по адресу: Московская обл, Сергиево-Посадский р-н, Сергиев Посад г, Красной Армии пр-кт, дом № 216/11</t>
  </si>
  <si>
    <t>Реконструкция ТП-180 для электроснабжения энергопринимающих устройств заявителя по адресу: Московская обл., Сергиево-Посадский р-н, д. Наугольное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</si>
  <si>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</si>
  <si>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6258/19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</si>
  <si>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</si>
  <si>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6316/19</t>
  </si>
  <si>
    <t>Реконструкция ТП-402 для электроснабжения энергопринимающих устройств заявителя по адресу: Московская обл., Сергиево-Посадский р-н, Сергиев Посад г, Вознесенская ул., дом № 67</t>
  </si>
  <si>
    <t>6402/20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</si>
  <si>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</si>
  <si>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</si>
  <si>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Реконструкция ТП-265 по адресу: 
Московская обл., Сергиево-Посадский р-н, Сергиев Посад г, Новоугличское ш.</t>
  </si>
  <si>
    <t>5898/19</t>
  </si>
  <si>
    <t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</t>
  </si>
  <si>
    <t>6318/19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</si>
  <si>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</si>
  <si>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6354/20</t>
  </si>
  <si>
    <t>Реконструкция ТП-133 по адресу: Московская обл., Ленинский р-н, г. Видное, ст. Расторгуево</t>
  </si>
  <si>
    <t>6230/19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</si>
  <si>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</si>
  <si>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6367/20</t>
  </si>
  <si>
    <t>Строительство ТП взамен ТП-72 по адресу: Московская область, г.о. Электросталь, ул. Пушкина д. 4А</t>
  </si>
  <si>
    <t xml:space="preserve">5405/19 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</si>
  <si>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</si>
  <si>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</si>
  <si>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</si>
  <si>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</si>
  <si>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</si>
  <si>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</si>
  <si>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Строительство КЛ-10 кВ. Реконструкция ТП-338
по адресу: Московская область, Орехово-Зуевский район, г. Куровское</t>
  </si>
  <si>
    <t>Строительство МТП, ЛЭП-6 кВ по адресу: 142633, Московская область, Орехово-Зуевский р-н,          с/п Горское, СНТ «Сажени</t>
  </si>
  <si>
    <t>6286/19</t>
  </si>
  <si>
    <t>Строительство ТП, ЛЭП-6 кВ и ЛЭП-0,4 кВ по адресу: 
Московская область, г.о. Павловский Посад, мкр. Филимоново</t>
  </si>
  <si>
    <t xml:space="preserve">6175/19 </t>
  </si>
  <si>
    <t>Строительство МТП-1823337, ЛЭП-3 кВ по адресу: 
Московская обл,, Шатурский р-н, пос. Туголесский Бор, строение МО 3995</t>
  </si>
  <si>
    <t xml:space="preserve">5410/19 </t>
  </si>
  <si>
    <t>Строительство ТП (в районе ТП-25) по адресу: г. Рошаль, ул. Фр. Энгельса, 29</t>
  </si>
  <si>
    <t>423/12</t>
  </si>
  <si>
    <t>Строительство МТП, ЛЭП-10 кВ по адресу: 140500, Московская обл, Луховицкий р-н, сдт «Южный</t>
  </si>
  <si>
    <t>Строительство ТП, ЛЭП-10 кВ по адресу: Московская область,
Луховицкий район, г. Луховицы, Куйбышевский проезд</t>
  </si>
  <si>
    <t xml:space="preserve">6155/19 </t>
  </si>
  <si>
    <t>Городской округ Серебряные-Пруды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</si>
  <si>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</si>
  <si>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5689/19</t>
  </si>
  <si>
    <t xml:space="preserve">5665/19 </t>
  </si>
  <si>
    <t>Строительство ТП и ЛЭП-6 кВ по адресу: Московская обл, Люберецкий р-н, Люберцы г, пос. ЛЭМЗ</t>
  </si>
  <si>
    <t>Строительство КТП, КЛ-6 кВ по адресу: Московская обл, Люберецкий р-н, д. Ново-Марусино, пр. Кореневского балластного карьера, д. № 1</t>
  </si>
  <si>
    <t xml:space="preserve">6202/19 </t>
  </si>
  <si>
    <t>Строительство КТП в районе КТП-256 по адресу: Московская обл., Люберецкий р-н, п. Томилино, ул. Плеханова</t>
  </si>
  <si>
    <t>6403/20</t>
  </si>
  <si>
    <t>Строительство ТП и КЛ-10 кВ по адресу: Московская область, г. Дзержинский, ул. Академика Жукова</t>
  </si>
  <si>
    <t xml:space="preserve">6045/19 </t>
  </si>
  <si>
    <t>Строительство ТП, реклоузера и ЛЭП-6 кВ по адресу: 
Московская область, Наро-Фоминский район, рп. Калининец</t>
  </si>
  <si>
    <t>Строительство КТП, ЛЭП-6 кВ по адресу: Московская обл, Дмитровский р-н, г. Дмитров, ул.Одинцово</t>
  </si>
  <si>
    <t>Строительство ТП, КЛ-6 кВ по адресу: Московская обл, Рузский р-н, 26 квартал ФГУ «Верейский лесхоз», СНТ «Многодетная семья</t>
  </si>
  <si>
    <t>6287/19</t>
  </si>
  <si>
    <t>Строительство КТП в районе ТП-402 по адресу: Московская область, Клинский р-н,  г.Высоковск, ул.Лесная</t>
  </si>
  <si>
    <t xml:space="preserve">6128/19 </t>
  </si>
  <si>
    <t xml:space="preserve">Строительство КТП взамен ТП-403, ЛЭП-0,4 кВ для электроснабжения заявителя по адресу: Московская обл., г.о. Клин, г. Высоковск
</t>
  </si>
  <si>
    <t xml:space="preserve">5883/19 </t>
  </si>
  <si>
    <t xml:space="preserve">6167/19 </t>
  </si>
  <si>
    <t>Строительство КТП, ЛЭП-10 кВ по адресу: Московская обл, Талдомский р-н, Северный рп.</t>
  </si>
  <si>
    <t>Строительство ТП, реклоузера, ЛЭП-6 кВ и ЛЭП-0,4 кВ по адресу: 
Московская область, Талдомский район, г. Талдом, ул. Советская</t>
  </si>
  <si>
    <t xml:space="preserve">6102/19 </t>
  </si>
  <si>
    <t>Строительство 2КЛ-6 кВ от ТП-54 доместа врезки в КЛ-6 кВ ПС-576 «Снегири»-ТП-55 по адресу: Московская область, Истринский р-н, п. Снегири</t>
  </si>
  <si>
    <t>Строительство КТП в районе КТП-106 по адресу: Московская область, Истринский р-н, г. Дедовск, ДСК «Малиновка</t>
  </si>
  <si>
    <t>Строительство здания с гаражными, складскими и офисными помещениями
по адресу: Московская область, Истринский район, г. Дедовск, ул. Клубная, д. 1</t>
  </si>
  <si>
    <t xml:space="preserve">6044/19 </t>
  </si>
  <si>
    <t>Строительство ТП, КЛ-10 кВ по адресу: Московская область, Истринский район, Истра г, микрорайон Полево</t>
  </si>
  <si>
    <t xml:space="preserve">5678/19 </t>
  </si>
  <si>
    <t xml:space="preserve">6093/19 </t>
  </si>
  <si>
    <t>Строительство ангара для хранения техники, ангара для ремонта 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</si>
  <si>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Строительство ТП и КЛ-6 кВ по адресу: Московская область, Пушкинский район, п. Лесной, ул. Пушкина</t>
  </si>
  <si>
    <t xml:space="preserve">Строительство КРУН-1, КРУН-2, ЛЭП-6 кВ по адресу: Московская обл, Пушкинский р-н, Кощейково д.
</t>
  </si>
  <si>
    <t>Строительство ТП и КЛ-6 кВ по адресу: Московская область, Пушкинский район, п. Лесной, 43 км а/д «Холмогоры</t>
  </si>
  <si>
    <t>Строительство ТП и ЛЭП-6 кВ по адресу: Московская область, Пушкинский район, рп. Лесной, ул. Садовая</t>
  </si>
  <si>
    <t>Строительство 2КТП взамен КТП-1230 по адресу: 141206, Московская обл, Пушкинский р-н, Пушкино г., Лесная ул (1 этап)</t>
  </si>
  <si>
    <t xml:space="preserve">5982/19 </t>
  </si>
  <si>
    <t>Строительство ТП и ЛЭП-6 кВ по адресу: Московская область, Пушкинский район, п. Заветы Ильича, ул. Седова</t>
  </si>
  <si>
    <t xml:space="preserve">5672/19 </t>
  </si>
  <si>
    <t xml:space="preserve">6106/19 </t>
  </si>
  <si>
    <t>Строительство ТП и ЛЭП-6 кВ по адресу: Московская область, Пушкинский район, рп. Правдинский, ул. Ленина</t>
  </si>
  <si>
    <t xml:space="preserve">6160/19 </t>
  </si>
  <si>
    <t>Строительство КЛ-10 кВ, КТП по адресу: Московская обл, Мытищинский р-н, вблизи Пироговского шоссе</t>
  </si>
  <si>
    <t>Строительство КЛ-0,4 кВ от ТП-1016 до КНС по адресу: Мытищинский р-н, пос.Вешки, ул.Тенистая</t>
  </si>
  <si>
    <t>Строительство КЛ-6 кВ, КТП по адресу: Московская обл, Мытищинский р-н, г.п. Мытищи, д. Челобитьево</t>
  </si>
  <si>
    <t>Строительство КТП, 2КЛ-10 кВ до КТП по адресу: 141031, Московская обл, Мытищи г.о., Вешки п.</t>
  </si>
  <si>
    <t xml:space="preserve">6103/19 </t>
  </si>
  <si>
    <t xml:space="preserve">6173/19 </t>
  </si>
  <si>
    <t xml:space="preserve">6169/19 </t>
  </si>
  <si>
    <t>Строительство ТП и ЛЭП-6 кВ по адресу: Московская область, г. Балашиха, шоссе Энтузиастов</t>
  </si>
  <si>
    <t>Строительство КТП, ЛЭП-10 кВ по адресу: Московская обл, Щелковский р-н, Жегаловский с/о, Оболдино д.</t>
  </si>
  <si>
    <t>Строительство МТП, ЛЭП-10 кВ (от ВЛ-10 кВ направлением КТП-183–КТП-189) по адресу: 
Московская обл, Щелковский р-н, Байбаки д., д. № 57</t>
  </si>
  <si>
    <t>Строительство ТП взамен ТП-459 по адресу: Московская область, г.о. Щёлково, 1-й Советский пер</t>
  </si>
  <si>
    <t xml:space="preserve">5787/19 </t>
  </si>
  <si>
    <t>Строительство ТП, ЛЭП-10 кВ и ЛЭП-0,4 кВ по адресу: Московская область, г.о. Щёлково, СНТ Флора-2</t>
  </si>
  <si>
    <t xml:space="preserve">6057/19 </t>
  </si>
  <si>
    <t>Строительство КТП, КЛ-6 кВ, КЛ-0,4 кВ по адресу: Московская обл., Щелковский р-н, Корпуса д., Калинина ул.</t>
  </si>
  <si>
    <t xml:space="preserve">5676/19 </t>
  </si>
  <si>
    <t xml:space="preserve">6129/19 </t>
  </si>
  <si>
    <t>Строительство МТП, ЛЭП-10 кВ (от ВЛ-10 кВ направлением МТП-340–ТП-166) по адресу: Московская обл, Щелковский р-н, Щелково г</t>
  </si>
  <si>
    <t xml:space="preserve">6161/19 </t>
  </si>
  <si>
    <t xml:space="preserve">6171/19 </t>
  </si>
  <si>
    <t>Строительство КТП, КЛ-10 кВ и ЛЭП-0,4 кВ по адресу: Московская обл., Одинцовский р-н, Рожновка х.</t>
  </si>
  <si>
    <t>Строительство 2БКТП взамен ТП-560617 по адресу: Московская обл, Одинцово г.о., д. Немчиновка</t>
  </si>
  <si>
    <t>Строительство ТП и КЛ-10 кВ по адресу: Московская область, Одинцовский район, гп. Большие Вяземы</t>
  </si>
  <si>
    <t>Строительство ТП, КЛ-10 кВ по адресу: Московская область, Одинцовский район, Переделки д</t>
  </si>
  <si>
    <t xml:space="preserve">5664/19 </t>
  </si>
  <si>
    <t xml:space="preserve">6043/19 </t>
  </si>
  <si>
    <t xml:space="preserve">5670/19 </t>
  </si>
  <si>
    <t>Строительство 12КЛ-10 кВ для перезаводки питающих фидеров нового ЗРУ-10 кВ ПС-308 «Наро-Фоминск (1 этап)</t>
  </si>
  <si>
    <t xml:space="preserve">5684/19 </t>
  </si>
  <si>
    <t>Строительство КЛ-10 кВ по адресу: Московская обл, Одинцовский р-н, дп Лесной городок, ул. Энергетиков</t>
  </si>
  <si>
    <t xml:space="preserve">5688/19 </t>
  </si>
  <si>
    <t>Строительство КЛ-6 кВ от ТП-160151А до ТП-160243 по адресу: Московская обл., г. Звенигород, Ратехинское шоссе - Лапинский переулок</t>
  </si>
  <si>
    <t>Строительство КЛ-6 кВ от ТП-160150 до ТП-160248 по адресу:
Московская обл., г. Звенигород, Ратехинское шоссе - Заречинский переулок</t>
  </si>
  <si>
    <t>Строительство КТП, КЛ-6 кВ по адресу: 143035, Московская обл, Звенигород г., Поречье п</t>
  </si>
  <si>
    <t>Строительство ТП и КЛ-6 кВ по адресу: Московская область, г. Звенигород, ул. Василия Фабричнова</t>
  </si>
  <si>
    <t xml:space="preserve">6163/19 </t>
  </si>
  <si>
    <t>Строительство КЛ-0,4 кВ от ТП-53 до ВРУ МКД  по адресу:
 Московская обл, г. Красногорск, ул. Октябрьская, дом №5</t>
  </si>
  <si>
    <t>Строительство КЛ-6 кВ, КТП по адресу: Московская обл, Красногорский р-н, г.п. Нахабино, ул. Панфилова</t>
  </si>
  <si>
    <t>Строительство МТП, ЛЭП-6 кВ по адресу: Московская обл, Красногорский район, Нахабино рп, ул. Совпартшкола</t>
  </si>
  <si>
    <t>Строительство КТП, ЛЭП-0,4 кВ по адресу: Московская обл, Красногорский район, г.о. Красногорск, Опалиха мкр, Ново-Никольская ул. (1 этап)</t>
  </si>
  <si>
    <t xml:space="preserve">5668/19 </t>
  </si>
  <si>
    <t>Строительство КТП, 2КЛ-6 кВ по адресу: 143430, Московская обл, Красногорский р-н,
Нахабино рп, Советская ул</t>
  </si>
  <si>
    <t xml:space="preserve">6090/19 </t>
  </si>
  <si>
    <t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</t>
  </si>
  <si>
    <t>Строительство БКТП взамен ТП-405 по адресу: Московская обл., Раменский район, г.п. Кратово, д. Донино</t>
  </si>
  <si>
    <t xml:space="preserve">Строительство МТП, ЛЭП-6 кВ по адресу: Московская обл, Раменский район, Новохаритоновское сп
</t>
  </si>
  <si>
    <t xml:space="preserve">Строительство КТП, 2КЛ-10 кВ по адресу: Московская обл, Раменский район, Удельная дп, Островского ул., вблизи Быковского шоссе
</t>
  </si>
  <si>
    <t>Строительство КТП взамен ТП-8, ЛЭП-0,4 кВ для электроснабжения заявителя по адресу: 
Московская обл., Раменский р-н, Кратово п., участок № 9Б</t>
  </si>
  <si>
    <t>Строительство ТП, ЛЭП-10 кВ по адресу Московская область, Раменский район, г. Раменское, ул. Берёзовая просека</t>
  </si>
  <si>
    <t xml:space="preserve">6088/19 </t>
  </si>
  <si>
    <t xml:space="preserve">6172/19 </t>
  </si>
  <si>
    <t>Строительство КТП по адресу: Московская область, Раменский р-н, с. Зюзино, ул.Луговая</t>
  </si>
  <si>
    <t>2592/15</t>
  </si>
  <si>
    <t>Строительство ТП, ЛЭП-6 кВ по адресу: Московская область, Раменский р-н, с/п Новохаритоновское</t>
  </si>
  <si>
    <t>6288/19</t>
  </si>
  <si>
    <t>Строительство КЛ-0,4 кВ от ТП-3 по адресу: Московская область, Раменский р-н, с. Константиново</t>
  </si>
  <si>
    <t>1718/15</t>
  </si>
  <si>
    <t>Строительство ТП, ЛЭП-10 кВ по адресу: Московская обл., Раменский р-н, 
г. Раменское</t>
  </si>
  <si>
    <t>6270/19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</si>
  <si>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</si>
  <si>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2012/15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</si>
  <si>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</si>
  <si>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5339/18</t>
  </si>
  <si>
    <t>Строительство 2КЛ-6кВ от РП-6 кВ №23 до РТП-17 по адресу:
142712, Московская область, Ленинский район, Володарского п., Елохова Роща ул.</t>
  </si>
  <si>
    <t>Строительство ТП и КЛ-10 кВ по адресу: 142718, Московская область, Ленинский район, п. Битца, ул. Нагорная</t>
  </si>
  <si>
    <t>Строительство КТП, КЛ-6кВ по адресу: 142717, Московская обл., Ленинский р-н, Развилковское с/п, п. Развилка, Проектируемый N5541 пр-д, владение № 2</t>
  </si>
  <si>
    <t>Строительство ТП и ЛЭП-6 кВ по адресу: Московская область, Ленинский район, г. Видное</t>
  </si>
  <si>
    <t>Строительство ТП и ЛЭП-6 кВ по адресу: Московская область, Ленинский район, с.п. Развилковское, п. Развилка</t>
  </si>
  <si>
    <t>Строительство КТП, ЛЭП-6кВ, реконструкция ЛЭП-6кВ по адресу: Московская обл., 
Ленинский р-н, д. Большая Володарка</t>
  </si>
  <si>
    <t>Строительство КТП, КЛ-10 кВ по адресу: 141300, Московская обл, Сергиево-Посадский район, г. Сергиев Посад, в районе ул. Пограничная</t>
  </si>
  <si>
    <t>Строительство КТП, КЛ-6 кВ по адресу: 141364, Московская обл, Сергиево-Посадский район, Скоропусковский рп</t>
  </si>
  <si>
    <t>Строительство 2КТП взамен ТП-39 по адресу: 141300, Московская обл, Сергиево-Посадский р-н, Московское ш.</t>
  </si>
  <si>
    <t>Строительство МТП, ЛЭП-6 кВ (от ВЛ-6 кВ ТП-70-ТП-166–ТП-155) по адресу: Московская обл, Сергиево-Посадский р-н, Сергиев Посад г., Семашко ул</t>
  </si>
  <si>
    <t xml:space="preserve">5666/19 </t>
  </si>
  <si>
    <t>Строительство ТП, КЛ-6 кВ по адресу: Московская область, Сергиево-Посадский район, Сергиев Посад г, Строительная ул</t>
  </si>
  <si>
    <t>Строительство ТП, КЛ-6 кВ по адресу: Московская обл., г. Подольск, ул. Лобачева</t>
  </si>
  <si>
    <t>6285/19</t>
  </si>
  <si>
    <t>Строительство МТП, ЛЭП-10 кВ и ЛЭП-0,4 кВ по адресу:
Московская область, г. Ступино, ул. Колхозная</t>
  </si>
  <si>
    <t>Строительство ТП и КЛ-10 кВ по адресу: Московская область, г. Лыткарино, Лыткаринское шоссе</t>
  </si>
  <si>
    <t xml:space="preserve">6170/19 </t>
  </si>
  <si>
    <t>Строительство ЛЭП-6 кВ по адресу: 142633, Московская область,Орехово-Зуевский район, п. Верея (с/п Верейское), ул. Центральная (2 Этап)</t>
  </si>
  <si>
    <t>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</si>
  <si>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</si>
  <si>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</si>
  <si>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</si>
  <si>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</si>
  <si>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Строительство КРУН-10 кВ для электроснабжения заявителя по адресу: Московская обл, Люберцы-3, 42</t>
  </si>
  <si>
    <t>Строительство двух КЛ-0,4 кВ по адресу: Московская обл., Люберецкий р-н, Люберцы г, п/о 3, дом № 50</t>
  </si>
  <si>
    <t>Строительство ТП и ЛЭП-10 кВ по адресу: Московская область, г. Балашиха, шоссе Энтузиастов, дом № 38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</si>
  <si>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</si>
  <si>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>2005060
(6481/20)</t>
  </si>
  <si>
    <t xml:space="preserve">Строительство КЛ-20 кВ по адресу: Московская область, Красногорский район, г. Красногорск, мкр. Опалиха
</t>
  </si>
  <si>
    <t>Строительство ЛЭП-10 кВ по адресу: Московская обл., Красногорский р-н, г. Красногорск, о.п. Пойма</t>
  </si>
  <si>
    <t>1917609
(6284/19)</t>
  </si>
  <si>
    <t>Реконструкция ТП-515024 и строительство ЛЭП-0,4 кВ по адресу: Московская обл, Одинцовский р-н, Одинцово г, Садовая ул (2 Этап)</t>
  </si>
  <si>
    <t>Строительство ЛЭП-0,4 кВ от РУ-0,4 кВ ТП-414131 по адресу: Московская область, Одинцовский район, с/о Юдинский, в районе с. Перхушково</t>
  </si>
  <si>
    <t>Строительство ТП, ЛЭП-10 кВ по адресу: 143005, Московская область, Одинцовский район, г. Одинцово, ул. Вокзальная, 7 микрорайон</t>
  </si>
  <si>
    <t>ТЗ-05-13-103,ТП-1070)Стр-воРТП,КЛ-10кВ Управляющая компания ООО"АФИРУС" г.Одинцово1этап</t>
  </si>
  <si>
    <t>Реконструкция РТП-51085. Строительство ЛЭП-0,4 кВ
по адресу: Московская область, Одинцовский район, г. Одинцово</t>
  </si>
  <si>
    <t>ТП-1342) Стр-во КЛ-10 кВ ООО "ТРЦ Одинцово", компл.РУ-10 кВ проектируемой ТП д. Лохино ТЗ-05-14-23</t>
  </si>
  <si>
    <t>ТУкТЗ-05-14-23</t>
  </si>
  <si>
    <t>Реконструкция РТП-15. Строительство РП и ЛЭП-6 кВ
по адресу: Московская область, г. Химки, вблизи д. Кирилловка (2 этап)</t>
  </si>
  <si>
    <t>Строительство  2БКТП, КЛ-10 кВ для электроснабжения заявителя по адресу: Московская обл, Химкинский р-н, Химки г., Лихачевское шоссе, вблизи полигона ТБО</t>
  </si>
  <si>
    <t>Строительство ЛЭП-0,4 кВ от ТП-262 по адресу: Московская область, Химкинский район, г. Химки, Юбилейный пр-т</t>
  </si>
  <si>
    <t>Реконструкция ТП-186. Строительство ЛЭП-0,4 кВ от ТП-186 по адресу: Московская область, Химкинский район, г. Химки, мкр. Подрезково (2 этап)</t>
  </si>
  <si>
    <t>Строительство РП-1600708, ТП-1600708, КЛ-10 кВ и КЛ-0,4 кВ от ТП-1600708 до ВРУ объекта Заявителя по адресу: Московская область, г. Мытищи, мкр-н №29, ул. Стрелковая (1, 2 Этапы)</t>
  </si>
  <si>
    <t>Строительство ТП и ВЛ-10 кВ от ВЛ-10 кВ направлением РТП-200 – ТП-208 по адресу: Московская область, Мытищинский район, д. Болтино, ул. 8-я Линия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</si>
  <si>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Мебельной фабрики</t>
  </si>
  <si>
    <t>Строительство КЛ-10кВ по адресу: Московская обл., Щелковский р-н, г. Щелково, ул. Комарова, 
д. № 2</t>
  </si>
  <si>
    <t xml:space="preserve">Строительство КЛ-10 кВ по адресу: Московская область, Щёлковский район, г. Щёлково, ул. Талсинская
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</si>
  <si>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</si>
  <si>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</si>
  <si>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Строительство ЛЭП-0,4 кВ по адресу: Московская обл., Коломенский р-н, с/о Никульский, Радужный п</t>
  </si>
  <si>
    <t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</t>
  </si>
  <si>
    <t>Строительство ЛЭП-0,4кВ для электроснабжения энергопринимающих устройств заявителя по адресу: Московская обл., г. Коломна, ул. Кутузова</t>
  </si>
  <si>
    <t>Строительство ТП и КЛ-10 кВ по адресу: Московская область, г. Коломна, ул. Леваневского</t>
  </si>
  <si>
    <t>1903312
(6177/19)</t>
  </si>
  <si>
    <t>Строительство ВЛ-0,4кВ по адресу: Московская обл., г. Подольск, Львовский, ул. Горького, д. № 21</t>
  </si>
  <si>
    <t>Строительство ЛЭП-0,4кВ для электроснабжения энергопринимающих устройств заявителя по адресу: 142117, Московская обл., г. Подольск, Октябрьский проспект, дом № 7</t>
  </si>
  <si>
    <t>Строительство КЛ-6 кВ, КЛ-0,4 кВ для электроснабжения энергопринимающих устройств заявителя по адресу: Московская обл, г. Подольск, Домодедовское ш., д. 12</t>
  </si>
  <si>
    <t>5/17/2(1914248)
(6239/19)</t>
  </si>
  <si>
    <t>Строительство ЛЭП-0,4 кВ по адресу: Московская обл., Сергиево-Посадский р-н, Сергиев-Посад г, Красной Армии пр-кт, дом № 216/11</t>
  </si>
  <si>
    <t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</t>
  </si>
  <si>
    <t>ТЗ/ТУ исх</t>
  </si>
  <si>
    <t>ТЗ / ТУ исх</t>
  </si>
  <si>
    <t>Приложение  № 13                                                   к приказу Минэнерго России                           от «24» марта 2010 г. №114</t>
  </si>
  <si>
    <t>Отчет о техническом состоянии объекта
(представляется ежеквартально)</t>
  </si>
  <si>
    <t>Согласовано:</t>
  </si>
  <si>
    <t>Заместитель генерального директора 
по экономике и финансам АО "Мособлэнерго"</t>
  </si>
  <si>
    <t>"______"_____________________  2020г.</t>
  </si>
  <si>
    <t>_____________________  В.Н. Мельничук</t>
  </si>
  <si>
    <t>№ ТЗ/ТУ</t>
  </si>
  <si>
    <t>Технические характеристики</t>
  </si>
  <si>
    <t>Сроки реализации проекта</t>
  </si>
  <si>
    <t>Наличие исходно - разрешительной документации</t>
  </si>
  <si>
    <t>Мощность 
МВт, МВА</t>
  </si>
  <si>
    <t>Выработка, млн. кВт/ч</t>
  </si>
  <si>
    <t>Длина ВЛ, км</t>
  </si>
  <si>
    <t xml:space="preserve">год 
начала 
сроительства </t>
  </si>
  <si>
    <t xml:space="preserve">год 
окончания 
строительства </t>
  </si>
  <si>
    <t>утвержденная проектносметная документация 
(+;-)</t>
  </si>
  <si>
    <t>заключение Главгосэкспертизы России 
(+;-)</t>
  </si>
  <si>
    <t>оформленный
в соответствии с законодательством землеотвод
(+; -)</t>
  </si>
  <si>
    <t>разрешение
на строительство
(+; -)</t>
  </si>
  <si>
    <t>+</t>
  </si>
  <si>
    <t>не требуется</t>
  </si>
  <si>
    <t>2018</t>
  </si>
  <si>
    <t>2017</t>
  </si>
  <si>
    <t>Приложение № 12
к Приказу Минэнерго России
от 24.03.2010 № 114</t>
  </si>
  <si>
    <t>Форма представления показателей финансовой отчетности
(представляется ежеквартально)</t>
  </si>
  <si>
    <t>Финансовые показатели за отчетный период [</t>
  </si>
  <si>
    <t>1 полугодие</t>
  </si>
  <si>
    <t>2020</t>
  </si>
  <si>
    <t>года</t>
  </si>
  <si>
    <t>]</t>
  </si>
  <si>
    <t xml:space="preserve">Утверждаю
Заместитель генерального директора по экономике и финансам АО "Мособлэнерго"                                   В.Н. Мельничук </t>
  </si>
  <si>
    <t>(подпись)</t>
  </si>
  <si>
    <t>"</t>
  </si>
  <si>
    <t xml:space="preserve">тыс. руб. </t>
  </si>
  <si>
    <t>Наименование показателя</t>
  </si>
  <si>
    <t>место учета</t>
  </si>
  <si>
    <t>на конец отчетного периода/за отчетный период</t>
  </si>
  <si>
    <t>на конец 2019 года/
за 2019 год</t>
  </si>
  <si>
    <t>Выручка</t>
  </si>
  <si>
    <t>Чистая прибыль</t>
  </si>
  <si>
    <t>Направления распределения чистой прибыли:</t>
  </si>
  <si>
    <t>дивиденды</t>
  </si>
  <si>
    <t>другое (расшифровать)</t>
  </si>
  <si>
    <t>EBITDA</t>
  </si>
  <si>
    <t>Дебиторская задолженность, в т.ч.:</t>
  </si>
  <si>
    <t>покупатели и заказчики</t>
  </si>
  <si>
    <t>авансы выданные</t>
  </si>
  <si>
    <t>Собственный капитал</t>
  </si>
  <si>
    <t>* Заемный капитал (долгосрочные обязательства),
в т.ч.:</t>
  </si>
  <si>
    <t>кредиты</t>
  </si>
  <si>
    <t>облигационные займы</t>
  </si>
  <si>
    <t>займы организаций</t>
  </si>
  <si>
    <t>прочее</t>
  </si>
  <si>
    <t>Краткосрочные обязательства, в т.ч.:</t>
  </si>
  <si>
    <t>кредиты и займы*</t>
  </si>
  <si>
    <t>кредиторская задолженность, в т.ч.:</t>
  </si>
  <si>
    <t>по строительству</t>
  </si>
  <si>
    <t>по ремонтам</t>
  </si>
  <si>
    <t>по поставкам топлива</t>
  </si>
  <si>
    <t>Сумма процентов, выплаченных по кредитам и займам</t>
  </si>
  <si>
    <t>Оценка обеспеченности инвестиционных программ 2020 г</t>
  </si>
  <si>
    <t>Всего потребность в финансировании инвестиционной программы</t>
  </si>
  <si>
    <t>Профинансировано на отчетную дату</t>
  </si>
  <si>
    <t>Обеспеченность источниками финансирования</t>
  </si>
  <si>
    <t>Дефицит финансирования</t>
  </si>
  <si>
    <t>Оценка кредитного потенциала</t>
  </si>
  <si>
    <t>Собственная оценка кредитного потенциала:</t>
  </si>
  <si>
    <t>на 2010 г.</t>
  </si>
  <si>
    <t>на период 2010 - 2012 гг.</t>
  </si>
  <si>
    <t>Пояснения по расчету кредитного потенциала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</si>
</sst>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00000"/>
    <numFmt numFmtId="167" formatCode="0.00000"/>
    <numFmt numFmtId="168" formatCode="#,##0.00000"/>
    <numFmt numFmtId="169" formatCode="#,##0.000000"/>
    <numFmt numFmtId="170" formatCode="#,##0.0000"/>
    <numFmt numFmtId="171" formatCode="#,##0.000"/>
    <numFmt numFmtId="172" formatCode="_-* #,##0.00[$€-1]_-;\-* #,##0.00[$€-1]_-;_-* &quot;-&quot;??[$€-1]_-"/>
    <numFmt numFmtId="173" formatCode="#,##0&quot;р.&quot;"/>
    <numFmt numFmtId="174" formatCode="0.0000"/>
    <numFmt numFmtId="175" formatCode="0.0000000000"/>
    <numFmt numFmtId="176" formatCode="#,##0.0000000"/>
    <numFmt numFmtId="177" formatCode="_-* #,##0.00_-;\-* #,##0.00_-;_-* &quot;-&quot;??_-;_-@_-"/>
    <numFmt numFmtId="178" formatCode="_-* #,##0_р_._-;\-* #,##0_р_._-;_-* &quot;-&quot;??_р_._-;_-@_-"/>
  </numFmts>
  <fonts count="8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5"/>
      <color theme="1"/>
      <name val="Calibri"/>
      <family val="2"/>
      <charset val="204"/>
      <scheme val="minor"/>
    </font>
    <font>
      <b/>
      <sz val="24"/>
      <color indexed="81"/>
      <name val="Tahoma"/>
      <family val="2"/>
      <charset val="204"/>
    </font>
    <font>
      <sz val="24"/>
      <color indexed="81"/>
      <name val="Tahoma"/>
      <family val="2"/>
      <charset val="204"/>
    </font>
    <font>
      <b/>
      <sz val="16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86">
    <xf numFmtId="0" fontId="0" fillId="0" borderId="0"/>
    <xf numFmtId="4" fontId="12" fillId="0" borderId="0">
      <alignment vertical="center"/>
    </xf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8" borderId="0" applyNumberFormat="0" applyBorder="0" applyAlignment="0" applyProtection="0"/>
    <xf numFmtId="0" fontId="1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7" fillId="4" borderId="0" applyNumberFormat="0" applyBorder="0" applyAlignment="0" applyProtection="0"/>
    <xf numFmtId="0" fontId="18" fillId="38" borderId="4" applyNumberFormat="0" applyAlignment="0" applyProtection="0"/>
    <xf numFmtId="0" fontId="19" fillId="39" borderId="4" applyNumberFormat="0" applyAlignment="0" applyProtection="0"/>
    <xf numFmtId="0" fontId="20" fillId="28" borderId="5" applyNumberFormat="0" applyAlignment="0" applyProtection="0"/>
    <xf numFmtId="0" fontId="20" fillId="40" borderId="5" applyNumberForma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23" fillId="5" borderId="0" applyNumberFormat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5" borderId="4" applyNumberFormat="0" applyAlignment="0" applyProtection="0"/>
    <xf numFmtId="0" fontId="30" fillId="8" borderId="4" applyNumberFormat="0" applyAlignment="0" applyProtection="0"/>
    <xf numFmtId="0" fontId="31" fillId="0" borderId="11" applyNumberFormat="0" applyFill="0" applyAlignment="0" applyProtection="0"/>
    <xf numFmtId="0" fontId="32" fillId="0" borderId="11" applyNumberFormat="0" applyFill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4" fillId="0" borderId="0"/>
    <xf numFmtId="0" fontId="11" fillId="26" borderId="12" applyNumberFormat="0" applyFont="0" applyAlignment="0" applyProtection="0"/>
    <xf numFmtId="0" fontId="14" fillId="1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35" fillId="38" borderId="13" applyNumberFormat="0" applyAlignment="0" applyProtection="0"/>
    <xf numFmtId="0" fontId="35" fillId="39" borderId="13" applyNumberFormat="0" applyAlignment="0" applyProtection="0"/>
    <xf numFmtId="0" fontId="36" fillId="0" borderId="0">
      <alignment horizontal="right" vertical="center"/>
    </xf>
    <xf numFmtId="0" fontId="36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40" fillId="0" borderId="0">
      <alignment horizontal="center" vertical="center"/>
    </xf>
    <xf numFmtId="0" fontId="38" fillId="0" borderId="0">
      <alignment horizontal="center" vertical="top"/>
    </xf>
    <xf numFmtId="0" fontId="39" fillId="0" borderId="0">
      <alignment horizontal="left" vertical="top"/>
    </xf>
    <xf numFmtId="0" fontId="38" fillId="46" borderId="0">
      <alignment horizontal="center" vertical="center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8" fillId="46" borderId="0">
      <alignment horizontal="left" vertical="center"/>
    </xf>
    <xf numFmtId="0" fontId="38" fillId="0" borderId="0">
      <alignment horizontal="left" vertical="top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1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47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14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4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4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47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14" borderId="0" applyNumberFormat="0" applyBorder="0" applyAlignment="0" applyProtection="0"/>
    <xf numFmtId="0" fontId="30" fillId="8" borderId="4" applyNumberFormat="0" applyAlignment="0" applyProtection="0"/>
    <xf numFmtId="0" fontId="30" fillId="8" borderId="4" applyNumberFormat="0" applyAlignment="0" applyProtection="0"/>
    <xf numFmtId="0" fontId="44" fillId="11" borderId="12" applyNumberFormat="0" applyAlignment="0" applyProtection="0"/>
    <xf numFmtId="0" fontId="35" fillId="39" borderId="13" applyNumberFormat="0" applyAlignment="0" applyProtection="0"/>
    <xf numFmtId="0" fontId="35" fillId="39" borderId="13" applyNumberFormat="0" applyAlignment="0" applyProtection="0"/>
    <xf numFmtId="0" fontId="21" fillId="49" borderId="16" applyNumberFormat="0" applyAlignment="0" applyProtection="0"/>
    <xf numFmtId="0" fontId="19" fillId="39" borderId="4" applyNumberFormat="0" applyAlignment="0" applyProtection="0"/>
    <xf numFmtId="0" fontId="19" fillId="39" borderId="4" applyNumberFormat="0" applyAlignment="0" applyProtection="0"/>
    <xf numFmtId="0" fontId="45" fillId="49" borderId="1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46" fillId="0" borderId="17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47" fillId="0" borderId="18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4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20" applyNumberFormat="0" applyFill="0" applyAlignment="0" applyProtection="0"/>
    <xf numFmtId="0" fontId="20" fillId="40" borderId="5" applyNumberFormat="0" applyAlignment="0" applyProtection="0"/>
    <xf numFmtId="0" fontId="20" fillId="40" borderId="5" applyNumberFormat="0" applyAlignment="0" applyProtection="0"/>
    <xf numFmtId="0" fontId="20" fillId="50" borderId="21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50" fillId="16" borderId="0" applyNumberFormat="0" applyBorder="0" applyAlignment="0" applyProtection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3" fillId="0" borderId="0"/>
    <xf numFmtId="0" fontId="54" fillId="0" borderId="0"/>
    <xf numFmtId="0" fontId="1" fillId="0" borderId="0"/>
    <xf numFmtId="0" fontId="11" fillId="0" borderId="0"/>
    <xf numFmtId="0" fontId="51" fillId="0" borderId="0"/>
    <xf numFmtId="0" fontId="11" fillId="0" borderId="0"/>
    <xf numFmtId="0" fontId="5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1" fillId="0" borderId="0"/>
    <xf numFmtId="0" fontId="1" fillId="0" borderId="0"/>
    <xf numFmtId="0" fontId="55" fillId="0" borderId="0"/>
    <xf numFmtId="0" fontId="5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51" fillId="0" borderId="0"/>
    <xf numFmtId="0" fontId="1" fillId="0" borderId="0"/>
    <xf numFmtId="0" fontId="9" fillId="0" borderId="0"/>
    <xf numFmtId="0" fontId="14" fillId="0" borderId="0"/>
    <xf numFmtId="0" fontId="1" fillId="0" borderId="0"/>
    <xf numFmtId="0" fontId="11" fillId="0" borderId="0"/>
    <xf numFmtId="0" fontId="5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1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51" fillId="16" borderId="4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43" fillId="0" borderId="22" applyNumberFormat="0" applyFill="0" applyAlignment="0" applyProtection="0"/>
    <xf numFmtId="0" fontId="57" fillId="0" borderId="0"/>
    <xf numFmtId="0" fontId="58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51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60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9" fontId="1" fillId="0" borderId="0" applyFont="0" applyFill="0" applyBorder="0" applyAlignment="0" applyProtection="0"/>
    <xf numFmtId="0" fontId="51" fillId="0" borderId="0"/>
    <xf numFmtId="0" fontId="35" fillId="39" borderId="13" applyNumberFormat="0" applyAlignment="0" applyProtection="0"/>
    <xf numFmtId="0" fontId="35" fillId="38" borderId="13" applyNumberFormat="0" applyAlignment="0" applyProtection="0"/>
    <xf numFmtId="0" fontId="21" fillId="0" borderId="15" applyNumberFormat="0" applyFill="0" applyAlignment="0" applyProtection="0"/>
    <xf numFmtId="0" fontId="21" fillId="0" borderId="14" applyNumberFormat="0" applyFill="0" applyAlignment="0" applyProtection="0"/>
    <xf numFmtId="0" fontId="35" fillId="39" borderId="13" applyNumberFormat="0" applyAlignment="0" applyProtection="0"/>
    <xf numFmtId="0" fontId="35" fillId="39" borderId="13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38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0" fillId="0" borderId="0" xfId="0" applyFont="1"/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2" fillId="0" borderId="0" xfId="0" applyNumberFormat="1" applyFont="1" applyFill="1"/>
    <xf numFmtId="166" fontId="2" fillId="0" borderId="0" xfId="0" applyNumberFormat="1" applyFont="1" applyFill="1"/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0" fillId="0" borderId="0" xfId="0"/>
    <xf numFmtId="0" fontId="8" fillId="2" borderId="0" xfId="0" applyFont="1" applyFill="1" applyAlignment="1">
      <alignment vertical="center" wrapText="1"/>
    </xf>
    <xf numFmtId="0" fontId="10" fillId="52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0" fillId="0" borderId="0" xfId="0" applyFill="1"/>
    <xf numFmtId="0" fontId="10" fillId="53" borderId="0" xfId="0" applyFont="1" applyFill="1" applyAlignment="1">
      <alignment vertical="center" wrapText="1"/>
    </xf>
    <xf numFmtId="0" fontId="2" fillId="0" borderId="0" xfId="0" applyFont="1" applyFill="1" applyBorder="1"/>
    <xf numFmtId="166" fontId="2" fillId="0" borderId="0" xfId="0" applyNumberFormat="1" applyFont="1" applyFill="1" applyBorder="1"/>
    <xf numFmtId="168" fontId="0" fillId="0" borderId="0" xfId="0" applyNumberFormat="1" applyFont="1" applyFill="1" applyBorder="1"/>
    <xf numFmtId="4" fontId="61" fillId="0" borderId="0" xfId="0" applyNumberFormat="1" applyFont="1" applyFill="1" applyBorder="1"/>
    <xf numFmtId="170" fontId="2" fillId="0" borderId="0" xfId="0" applyNumberFormat="1" applyFont="1" applyFill="1" applyBorder="1"/>
    <xf numFmtId="0" fontId="0" fillId="0" borderId="0" xfId="0" applyFont="1" applyFill="1" applyBorder="1"/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0" xfId="0" applyFont="1" applyFill="1"/>
    <xf numFmtId="0" fontId="63" fillId="0" borderId="0" xfId="0" applyFont="1" applyFill="1"/>
    <xf numFmtId="0" fontId="9" fillId="0" borderId="0" xfId="338" applyFont="1"/>
    <xf numFmtId="0" fontId="9" fillId="0" borderId="0" xfId="338" applyFont="1" applyAlignment="1">
      <alignment horizontal="right"/>
    </xf>
    <xf numFmtId="0" fontId="65" fillId="0" borderId="0" xfId="0" applyFont="1"/>
    <xf numFmtId="0" fontId="9" fillId="0" borderId="0" xfId="338" applyFont="1" applyAlignment="1">
      <alignment horizontal="right" wrapText="1"/>
    </xf>
    <xf numFmtId="165" fontId="8" fillId="0" borderId="0" xfId="338" applyNumberFormat="1" applyFont="1" applyAlignment="1">
      <alignment horizontal="right"/>
    </xf>
    <xf numFmtId="0" fontId="9" fillId="0" borderId="0" xfId="338" applyFont="1" applyAlignment="1">
      <alignment horizontal="left" vertical="top" wrapText="1"/>
    </xf>
    <xf numFmtId="4" fontId="9" fillId="0" borderId="0" xfId="338" applyNumberFormat="1" applyFont="1"/>
    <xf numFmtId="2" fontId="9" fillId="0" borderId="0" xfId="338" applyNumberFormat="1" applyFont="1"/>
    <xf numFmtId="165" fontId="9" fillId="0" borderId="0" xfId="338" applyNumberFormat="1" applyFont="1" applyBorder="1" applyAlignment="1">
      <alignment horizontal="left" wrapText="1"/>
    </xf>
    <xf numFmtId="167" fontId="9" fillId="0" borderId="0" xfId="338" applyNumberFormat="1" applyFont="1"/>
    <xf numFmtId="168" fontId="9" fillId="0" borderId="0" xfId="338" applyNumberFormat="1" applyFont="1"/>
    <xf numFmtId="0" fontId="9" fillId="0" borderId="0" xfId="338" applyFont="1" applyBorder="1" applyAlignment="1">
      <alignment horizontal="left" wrapText="1"/>
    </xf>
    <xf numFmtId="0" fontId="9" fillId="0" borderId="0" xfId="338" applyFont="1" applyBorder="1" applyAlignment="1">
      <alignment wrapText="1"/>
    </xf>
    <xf numFmtId="0" fontId="8" fillId="0" borderId="0" xfId="338" applyFont="1"/>
    <xf numFmtId="0" fontId="8" fillId="0" borderId="0" xfId="338" applyFont="1" applyAlignment="1">
      <alignment horizontal="right"/>
    </xf>
    <xf numFmtId="2" fontId="65" fillId="0" borderId="0" xfId="0" applyNumberFormat="1" applyFont="1"/>
    <xf numFmtId="0" fontId="8" fillId="0" borderId="32" xfId="338" applyFont="1" applyFill="1" applyBorder="1" applyAlignment="1">
      <alignment horizontal="center" vertical="center" wrapText="1"/>
    </xf>
    <xf numFmtId="0" fontId="8" fillId="0" borderId="33" xfId="338" applyFont="1" applyFill="1" applyBorder="1" applyAlignment="1">
      <alignment horizontal="center" vertical="center" wrapText="1"/>
    </xf>
    <xf numFmtId="0" fontId="8" fillId="0" borderId="34" xfId="338" applyFont="1" applyFill="1" applyBorder="1" applyAlignment="1">
      <alignment horizontal="center" vertical="center" wrapText="1"/>
    </xf>
    <xf numFmtId="0" fontId="9" fillId="0" borderId="36" xfId="338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left" vertical="center" wrapText="1"/>
    </xf>
    <xf numFmtId="4" fontId="8" fillId="0" borderId="47" xfId="248" applyNumberFormat="1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center" vertical="center" wrapText="1"/>
    </xf>
    <xf numFmtId="2" fontId="9" fillId="0" borderId="0" xfId="338" applyNumberFormat="1" applyFont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center" vertical="center"/>
    </xf>
    <xf numFmtId="0" fontId="9" fillId="0" borderId="39" xfId="338" applyFont="1" applyFill="1" applyBorder="1" applyAlignment="1">
      <alignment horizontal="left" vertical="center" wrapText="1"/>
    </xf>
    <xf numFmtId="4" fontId="9" fillId="2" borderId="47" xfId="248" applyNumberFormat="1" applyFont="1" applyFill="1" applyBorder="1" applyAlignment="1">
      <alignment horizontal="center" vertical="center" wrapText="1"/>
    </xf>
    <xf numFmtId="4" fontId="9" fillId="0" borderId="3" xfId="338" applyNumberFormat="1" applyFont="1" applyFill="1" applyBorder="1" applyAlignment="1">
      <alignment horizontal="center" vertical="center" wrapText="1"/>
    </xf>
    <xf numFmtId="0" fontId="9" fillId="0" borderId="39" xfId="338" applyFont="1" applyFill="1" applyBorder="1"/>
    <xf numFmtId="4" fontId="9" fillId="0" borderId="47" xfId="248" applyNumberFormat="1" applyFont="1" applyFill="1" applyBorder="1" applyAlignment="1">
      <alignment horizontal="center" vertical="center" wrapText="1"/>
    </xf>
    <xf numFmtId="174" fontId="65" fillId="0" borderId="0" xfId="0" applyNumberFormat="1" applyFont="1"/>
    <xf numFmtId="169" fontId="65" fillId="0" borderId="0" xfId="0" applyNumberFormat="1" applyFont="1"/>
    <xf numFmtId="4" fontId="65" fillId="0" borderId="0" xfId="0" applyNumberFormat="1" applyFont="1"/>
    <xf numFmtId="166" fontId="65" fillId="0" borderId="0" xfId="0" applyNumberFormat="1" applyFont="1"/>
    <xf numFmtId="4" fontId="9" fillId="0" borderId="40" xfId="338" applyNumberFormat="1" applyFont="1" applyFill="1" applyBorder="1" applyAlignment="1">
      <alignment horizontal="center" vertical="center" wrapText="1"/>
    </xf>
    <xf numFmtId="4" fontId="9" fillId="0" borderId="1" xfId="338" applyNumberFormat="1" applyFont="1" applyFill="1" applyBorder="1" applyAlignment="1">
      <alignment horizontal="center" vertical="center" wrapText="1"/>
    </xf>
    <xf numFmtId="4" fontId="8" fillId="0" borderId="38" xfId="338" applyNumberFormat="1" applyFont="1" applyFill="1" applyBorder="1" applyAlignment="1">
      <alignment horizontal="center" vertical="center" wrapText="1"/>
    </xf>
    <xf numFmtId="168" fontId="9" fillId="0" borderId="3" xfId="338" applyNumberFormat="1" applyFont="1" applyFill="1" applyBorder="1" applyAlignment="1">
      <alignment horizontal="center" vertical="center" wrapText="1"/>
    </xf>
    <xf numFmtId="168" fontId="9" fillId="0" borderId="1" xfId="338" applyNumberFormat="1" applyFont="1" applyFill="1" applyBorder="1" applyAlignment="1">
      <alignment horizontal="center" vertical="center" wrapText="1"/>
    </xf>
    <xf numFmtId="168" fontId="9" fillId="0" borderId="40" xfId="338" applyNumberFormat="1" applyFont="1" applyFill="1" applyBorder="1" applyAlignment="1">
      <alignment horizontal="center" vertical="center" wrapText="1"/>
    </xf>
    <xf numFmtId="168" fontId="8" fillId="0" borderId="38" xfId="338" applyNumberFormat="1" applyFont="1" applyFill="1" applyBorder="1" applyAlignment="1">
      <alignment horizontal="center" vertical="center" wrapText="1"/>
    </xf>
    <xf numFmtId="0" fontId="9" fillId="0" borderId="31" xfId="338" applyFont="1" applyFill="1" applyBorder="1" applyAlignment="1">
      <alignment horizontal="center" vertical="center"/>
    </xf>
    <xf numFmtId="0" fontId="9" fillId="0" borderId="41" xfId="338" applyFont="1" applyFill="1" applyBorder="1" applyAlignment="1">
      <alignment horizontal="left" vertical="center" wrapText="1"/>
    </xf>
    <xf numFmtId="168" fontId="9" fillId="0" borderId="42" xfId="338" applyNumberFormat="1" applyFont="1" applyFill="1" applyBorder="1" applyAlignment="1">
      <alignment horizontal="center" vertical="center" wrapText="1"/>
    </xf>
    <xf numFmtId="168" fontId="9" fillId="0" borderId="23" xfId="338" applyNumberFormat="1" applyFont="1" applyFill="1" applyBorder="1" applyAlignment="1">
      <alignment horizontal="center" vertical="center" wrapText="1"/>
    </xf>
    <xf numFmtId="168" fontId="8" fillId="0" borderId="42" xfId="338" applyNumberFormat="1" applyFont="1" applyFill="1" applyBorder="1" applyAlignment="1">
      <alignment horizontal="center" vertical="center" wrapText="1"/>
    </xf>
    <xf numFmtId="0" fontId="9" fillId="0" borderId="41" xfId="338" applyFont="1" applyFill="1" applyBorder="1"/>
    <xf numFmtId="0" fontId="9" fillId="0" borderId="36" xfId="338" applyFont="1" applyFill="1" applyBorder="1" applyAlignment="1">
      <alignment horizontal="center" vertical="center"/>
    </xf>
    <xf numFmtId="0" fontId="9" fillId="0" borderId="43" xfId="338" applyFont="1" applyFill="1" applyBorder="1" applyAlignment="1">
      <alignment horizontal="left" vertical="center" wrapText="1"/>
    </xf>
    <xf numFmtId="0" fontId="9" fillId="0" borderId="43" xfId="338" applyFont="1" applyFill="1" applyBorder="1"/>
    <xf numFmtId="2" fontId="9" fillId="0" borderId="3" xfId="338" applyNumberFormat="1" applyFont="1" applyFill="1" applyBorder="1" applyAlignment="1">
      <alignment horizontal="center" vertical="center" wrapText="1"/>
    </xf>
    <xf numFmtId="0" fontId="9" fillId="0" borderId="3" xfId="338" applyFont="1" applyFill="1" applyBorder="1" applyAlignment="1">
      <alignment horizontal="left" vertical="center" wrapText="1"/>
    </xf>
    <xf numFmtId="0" fontId="9" fillId="0" borderId="1" xfId="338" applyFont="1" applyFill="1" applyBorder="1" applyAlignment="1">
      <alignment horizontal="left" vertical="center" wrapText="1"/>
    </xf>
    <xf numFmtId="0" fontId="9" fillId="0" borderId="2" xfId="338" applyFont="1" applyFill="1" applyBorder="1" applyAlignment="1">
      <alignment horizontal="center" vertical="center" wrapText="1"/>
    </xf>
    <xf numFmtId="0" fontId="9" fillId="0" borderId="29" xfId="338" applyNumberFormat="1" applyFont="1" applyFill="1" applyBorder="1" applyAlignment="1">
      <alignment horizontal="center" vertical="center"/>
    </xf>
    <xf numFmtId="0" fontId="9" fillId="0" borderId="1" xfId="338" applyFont="1" applyBorder="1"/>
    <xf numFmtId="4" fontId="9" fillId="0" borderId="2" xfId="338" applyNumberFormat="1" applyFont="1" applyBorder="1"/>
    <xf numFmtId="0" fontId="9" fillId="0" borderId="39" xfId="338" applyFont="1" applyBorder="1"/>
    <xf numFmtId="0" fontId="9" fillId="0" borderId="3" xfId="338" applyFont="1" applyFill="1" applyBorder="1"/>
    <xf numFmtId="0" fontId="9" fillId="0" borderId="1" xfId="338" applyFont="1" applyFill="1" applyBorder="1"/>
    <xf numFmtId="0" fontId="9" fillId="0" borderId="2" xfId="338" applyFont="1" applyBorder="1"/>
    <xf numFmtId="2" fontId="9" fillId="0" borderId="44" xfId="338" applyNumberFormat="1" applyFont="1" applyFill="1" applyBorder="1"/>
    <xf numFmtId="0" fontId="9" fillId="0" borderId="23" xfId="338" applyFont="1" applyFill="1" applyBorder="1"/>
    <xf numFmtId="2" fontId="9" fillId="0" borderId="42" xfId="338" applyNumberFormat="1" applyFont="1" applyFill="1" applyBorder="1" applyAlignment="1">
      <alignment horizontal="center" vertical="center" wrapText="1"/>
    </xf>
    <xf numFmtId="0" fontId="9" fillId="0" borderId="23" xfId="338" applyFont="1" applyBorder="1"/>
    <xf numFmtId="0" fontId="9" fillId="0" borderId="45" xfId="338" applyFont="1" applyBorder="1"/>
    <xf numFmtId="0" fontId="9" fillId="0" borderId="41" xfId="338" applyFont="1" applyBorder="1"/>
    <xf numFmtId="0" fontId="8" fillId="0" borderId="36" xfId="338" applyFont="1" applyFill="1" applyBorder="1" applyAlignment="1">
      <alignment horizontal="left" vertical="center"/>
    </xf>
    <xf numFmtId="0" fontId="8" fillId="0" borderId="43" xfId="338" applyFont="1" applyFill="1" applyBorder="1" applyAlignment="1">
      <alignment horizontal="left" vertical="center" wrapText="1"/>
    </xf>
    <xf numFmtId="49" fontId="8" fillId="0" borderId="38" xfId="338" applyNumberFormat="1" applyFont="1" applyFill="1" applyBorder="1" applyAlignment="1">
      <alignment horizontal="center" vertical="center" wrapText="1"/>
    </xf>
    <xf numFmtId="0" fontId="8" fillId="0" borderId="43" xfId="338" applyFont="1" applyFill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left" vertical="center"/>
    </xf>
    <xf numFmtId="0" fontId="9" fillId="0" borderId="39" xfId="338" applyFont="1" applyFill="1" applyBorder="1" applyAlignment="1">
      <alignment horizontal="right" vertical="center" wrapText="1"/>
    </xf>
    <xf numFmtId="0" fontId="9" fillId="0" borderId="31" xfId="338" applyFont="1" applyFill="1" applyBorder="1" applyAlignment="1">
      <alignment horizontal="left" vertical="center"/>
    </xf>
    <xf numFmtId="0" fontId="9" fillId="0" borderId="41" xfId="338" applyFont="1" applyFill="1" applyBorder="1" applyAlignment="1">
      <alignment horizontal="right" vertical="center" wrapText="1"/>
    </xf>
    <xf numFmtId="0" fontId="9" fillId="0" borderId="42" xfId="338" applyFont="1" applyFill="1" applyBorder="1"/>
    <xf numFmtId="0" fontId="9" fillId="0" borderId="46" xfId="338" applyFont="1" applyBorder="1"/>
    <xf numFmtId="0" fontId="9" fillId="0" borderId="0" xfId="338" applyFont="1" applyFill="1" applyBorder="1" applyAlignment="1">
      <alignment horizontal="left" vertical="center"/>
    </xf>
    <xf numFmtId="0" fontId="8" fillId="0" borderId="0" xfId="338" applyFont="1" applyBorder="1" applyAlignment="1">
      <alignment horizontal="center" vertical="center" wrapText="1"/>
    </xf>
    <xf numFmtId="0" fontId="9" fillId="0" borderId="0" xfId="338" applyFont="1" applyFill="1" applyBorder="1"/>
    <xf numFmtId="0" fontId="9" fillId="0" borderId="0" xfId="338" applyFont="1" applyFill="1" applyBorder="1" applyAlignment="1">
      <alignment horizontal="left" vertical="center" wrapText="1" indent="4"/>
    </xf>
    <xf numFmtId="175" fontId="9" fillId="0" borderId="0" xfId="338" applyNumberFormat="1" applyFont="1" applyFill="1" applyBorder="1"/>
    <xf numFmtId="0" fontId="9" fillId="0" borderId="0" xfId="338" applyFont="1" applyBorder="1"/>
    <xf numFmtId="4" fontId="8" fillId="2" borderId="47" xfId="248" applyNumberFormat="1" applyFont="1" applyFill="1" applyBorder="1" applyAlignment="1">
      <alignment horizontal="center" vertical="center" wrapText="1"/>
    </xf>
    <xf numFmtId="0" fontId="64" fillId="0" borderId="0" xfId="0" applyFont="1"/>
    <xf numFmtId="0" fontId="64" fillId="0" borderId="0" xfId="0" applyFont="1" applyFill="1"/>
    <xf numFmtId="0" fontId="62" fillId="0" borderId="0" xfId="0" applyNumberFormat="1" applyFont="1" applyFill="1" applyAlignment="1">
      <alignment wrapText="1"/>
    </xf>
    <xf numFmtId="0" fontId="62" fillId="0" borderId="0" xfId="0" applyFont="1" applyFill="1" applyAlignment="1">
      <alignment wrapText="1"/>
    </xf>
    <xf numFmtId="4" fontId="62" fillId="0" borderId="0" xfId="0" applyNumberFormat="1" applyFont="1" applyFill="1" applyAlignment="1">
      <alignment wrapText="1"/>
    </xf>
    <xf numFmtId="0" fontId="62" fillId="0" borderId="0" xfId="0" applyFont="1" applyFill="1" applyAlignment="1">
      <alignment horizontal="right" wrapText="1"/>
    </xf>
    <xf numFmtId="4" fontId="62" fillId="0" borderId="0" xfId="0" applyNumberFormat="1" applyFont="1" applyFill="1"/>
    <xf numFmtId="9" fontId="62" fillId="0" borderId="0" xfId="0" applyNumberFormat="1" applyFont="1" applyFill="1"/>
    <xf numFmtId="169" fontId="62" fillId="0" borderId="0" xfId="0" applyNumberFormat="1" applyFont="1" applyFill="1"/>
    <xf numFmtId="0" fontId="0" fillId="0" borderId="0" xfId="0" applyFill="1" applyBorder="1"/>
    <xf numFmtId="0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" fontId="10" fillId="0" borderId="49" xfId="474" applyNumberFormat="1" applyFont="1" applyFill="1" applyBorder="1" applyAlignment="1">
      <alignment horizontal="center" vertical="center" wrapText="1"/>
    </xf>
    <xf numFmtId="167" fontId="69" fillId="0" borderId="0" xfId="0" applyNumberFormat="1" applyFont="1" applyFill="1" applyBorder="1"/>
    <xf numFmtId="0" fontId="69" fillId="0" borderId="0" xfId="0" applyFont="1" applyFill="1" applyBorder="1"/>
    <xf numFmtId="4" fontId="69" fillId="0" borderId="0" xfId="0" applyNumberFormat="1" applyFont="1" applyFill="1" applyBorder="1"/>
    <xf numFmtId="168" fontId="69" fillId="0" borderId="0" xfId="0" applyNumberFormat="1" applyFont="1" applyFill="1" applyBorder="1"/>
    <xf numFmtId="4" fontId="71" fillId="0" borderId="0" xfId="0" applyNumberFormat="1" applyFont="1" applyFill="1" applyBorder="1" applyAlignment="1">
      <alignment horizontal="center" vertical="center"/>
    </xf>
    <xf numFmtId="171" fontId="69" fillId="0" borderId="0" xfId="0" applyNumberFormat="1" applyFont="1" applyFill="1" applyBorder="1"/>
    <xf numFmtId="0" fontId="3" fillId="0" borderId="0" xfId="0" applyFont="1" applyFill="1" applyBorder="1"/>
    <xf numFmtId="4" fontId="70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/>
    <xf numFmtId="4" fontId="0" fillId="0" borderId="0" xfId="0" applyNumberFormat="1" applyFill="1"/>
    <xf numFmtId="0" fontId="4" fillId="0" borderId="0" xfId="0" applyFont="1" applyFill="1" applyAlignment="1">
      <alignment vertical="center" wrapText="1"/>
    </xf>
    <xf numFmtId="176" fontId="62" fillId="0" borderId="0" xfId="0" applyNumberFormat="1" applyFont="1" applyFill="1"/>
    <xf numFmtId="49" fontId="8" fillId="0" borderId="50" xfId="0" applyNumberFormat="1" applyFont="1" applyFill="1" applyBorder="1" applyAlignment="1">
      <alignment horizontal="center" vertical="center" wrapText="1"/>
    </xf>
    <xf numFmtId="4" fontId="8" fillId="52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0" xfId="0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49" fontId="9" fillId="0" borderId="50" xfId="0" applyNumberFormat="1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65" fillId="0" borderId="50" xfId="0" applyFont="1" applyFill="1" applyBorder="1" applyAlignment="1">
      <alignment horizontal="center" vertical="center"/>
    </xf>
    <xf numFmtId="1" fontId="9" fillId="0" borderId="50" xfId="0" applyNumberFormat="1" applyFont="1" applyFill="1" applyBorder="1" applyAlignment="1">
      <alignment horizontal="center" vertical="center" wrapText="1"/>
    </xf>
    <xf numFmtId="0" fontId="9" fillId="0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NumberFormat="1" applyFont="1" applyFill="1" applyBorder="1" applyAlignment="1" applyProtection="1">
      <alignment horizontal="left" vertical="top" wrapText="1"/>
      <protection locked="0"/>
    </xf>
    <xf numFmtId="4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52" borderId="50" xfId="0" applyNumberFormat="1" applyFont="1" applyFill="1" applyBorder="1" applyAlignment="1" applyProtection="1">
      <alignment horizontal="left" vertical="top" wrapText="1"/>
      <protection locked="0"/>
    </xf>
    <xf numFmtId="49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49" fontId="8" fillId="52" borderId="50" xfId="0" applyNumberFormat="1" applyFont="1" applyFill="1" applyBorder="1" applyAlignment="1" applyProtection="1">
      <alignment horizontal="left" vertical="top" wrapText="1"/>
      <protection locked="0"/>
    </xf>
    <xf numFmtId="0" fontId="68" fillId="52" borderId="50" xfId="0" applyFont="1" applyFill="1" applyBorder="1" applyAlignment="1" applyProtection="1">
      <alignment horizontal="left" vertical="top" wrapText="1"/>
      <protection locked="0"/>
    </xf>
    <xf numFmtId="0" fontId="68" fillId="52" borderId="50" xfId="0" applyFont="1" applyFill="1" applyBorder="1" applyAlignment="1" applyProtection="1">
      <alignment horizontal="center" vertical="center" wrapText="1"/>
      <protection locked="0"/>
    </xf>
    <xf numFmtId="0" fontId="64" fillId="0" borderId="50" xfId="0" applyFont="1" applyFill="1" applyBorder="1" applyAlignment="1" applyProtection="1">
      <alignment horizontal="left" vertical="top" wrapText="1"/>
      <protection locked="0"/>
    </xf>
    <xf numFmtId="0" fontId="64" fillId="0" borderId="50" xfId="0" applyFont="1" applyFill="1" applyBorder="1" applyAlignment="1" applyProtection="1">
      <alignment horizontal="center" vertical="center" wrapText="1"/>
      <protection locked="0"/>
    </xf>
    <xf numFmtId="4" fontId="8" fillId="54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54" borderId="50" xfId="0" applyNumberFormat="1" applyFont="1" applyFill="1" applyBorder="1" applyAlignment="1" applyProtection="1">
      <alignment horizontal="left" vertical="top" wrapText="1"/>
      <protection locked="0"/>
    </xf>
    <xf numFmtId="49" fontId="8" fillId="54" borderId="50" xfId="0" applyNumberFormat="1" applyFont="1" applyFill="1" applyBorder="1" applyAlignment="1" applyProtection="1">
      <alignment horizontal="left" vertical="top" wrapText="1"/>
      <protection locked="0"/>
    </xf>
    <xf numFmtId="49" fontId="8" fillId="54" borderId="50" xfId="0" applyNumberFormat="1" applyFont="1" applyFill="1" applyBorder="1" applyAlignment="1" applyProtection="1">
      <alignment horizontal="center" vertical="center" wrapText="1"/>
      <protection locked="0"/>
    </xf>
    <xf numFmtId="0" fontId="73" fillId="0" borderId="0" xfId="0" applyFont="1" applyFill="1" applyBorder="1"/>
    <xf numFmtId="0" fontId="9" fillId="0" borderId="50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0" fontId="8" fillId="54" borderId="50" xfId="0" applyFont="1" applyFill="1" applyBorder="1" applyAlignment="1" applyProtection="1">
      <alignment horizontal="center" vertical="center" wrapText="1"/>
      <protection locked="0"/>
    </xf>
    <xf numFmtId="49" fontId="8" fillId="54" borderId="50" xfId="0" applyNumberFormat="1" applyFont="1" applyFill="1" applyBorder="1" applyAlignment="1" applyProtection="1">
      <alignment horizontal="center" vertical="center" wrapText="1"/>
    </xf>
    <xf numFmtId="0" fontId="64" fillId="54" borderId="50" xfId="0" applyFont="1" applyFill="1" applyBorder="1" applyAlignment="1" applyProtection="1">
      <alignment horizontal="center" vertical="center"/>
      <protection locked="0"/>
    </xf>
    <xf numFmtId="0" fontId="9" fillId="52" borderId="50" xfId="0" applyFont="1" applyFill="1" applyBorder="1" applyAlignment="1">
      <alignment horizontal="center" vertical="center" wrapText="1"/>
    </xf>
    <xf numFmtId="49" fontId="8" fillId="52" borderId="50" xfId="0" applyNumberFormat="1" applyFont="1" applyFill="1" applyBorder="1" applyAlignment="1" applyProtection="1">
      <alignment horizontal="center" vertical="center" wrapText="1"/>
    </xf>
    <xf numFmtId="49" fontId="9" fillId="0" borderId="50" xfId="0" applyNumberFormat="1" applyFont="1" applyFill="1" applyBorder="1" applyAlignment="1" applyProtection="1">
      <alignment horizontal="center" vertical="center" wrapText="1"/>
    </xf>
    <xf numFmtId="0" fontId="8" fillId="52" borderId="50" xfId="0" applyFont="1" applyFill="1" applyBorder="1" applyAlignment="1" applyProtection="1">
      <alignment horizontal="left" vertical="top" wrapText="1"/>
      <protection locked="0"/>
    </xf>
    <xf numFmtId="0" fontId="9" fillId="0" borderId="50" xfId="0" applyNumberFormat="1" applyFont="1" applyFill="1" applyBorder="1" applyAlignment="1" applyProtection="1">
      <alignment horizontal="center" vertical="center" wrapText="1"/>
    </xf>
    <xf numFmtId="0" fontId="9" fillId="0" borderId="50" xfId="0" applyFont="1" applyFill="1" applyBorder="1" applyAlignment="1" applyProtection="1">
      <alignment horizontal="left" vertical="top" wrapText="1"/>
      <protection locked="0"/>
    </xf>
    <xf numFmtId="0" fontId="9" fillId="54" borderId="50" xfId="0" applyFont="1" applyFill="1" applyBorder="1" applyAlignment="1">
      <alignment horizontal="center" vertical="center" wrapText="1"/>
    </xf>
    <xf numFmtId="49" fontId="9" fillId="52" borderId="50" xfId="0" applyNumberFormat="1" applyFont="1" applyFill="1" applyBorder="1" applyAlignment="1" applyProtection="1">
      <alignment horizontal="center" vertical="center" wrapText="1"/>
    </xf>
    <xf numFmtId="0" fontId="8" fillId="52" borderId="50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 applyProtection="1">
      <alignment horizontal="center" vertical="center"/>
      <protection locked="0"/>
    </xf>
    <xf numFmtId="0" fontId="68" fillId="54" borderId="50" xfId="0" applyFont="1" applyFill="1" applyBorder="1" applyAlignment="1" applyProtection="1">
      <alignment horizontal="left" vertical="top" wrapText="1"/>
      <protection locked="0"/>
    </xf>
    <xf numFmtId="0" fontId="64" fillId="54" borderId="50" xfId="0" applyFont="1" applyFill="1" applyBorder="1" applyAlignment="1" applyProtection="1">
      <alignment horizontal="center" vertical="center"/>
    </xf>
    <xf numFmtId="0" fontId="64" fillId="52" borderId="50" xfId="0" applyFont="1" applyFill="1" applyBorder="1" applyAlignment="1" applyProtection="1">
      <alignment horizontal="center" vertical="center"/>
      <protection locked="0"/>
    </xf>
    <xf numFmtId="0" fontId="64" fillId="52" borderId="50" xfId="0" applyFont="1" applyFill="1" applyBorder="1" applyAlignment="1" applyProtection="1">
      <alignment horizontal="center" vertical="center"/>
    </xf>
    <xf numFmtId="0" fontId="68" fillId="52" borderId="50" xfId="0" applyFont="1" applyFill="1" applyBorder="1" applyAlignment="1" applyProtection="1">
      <alignment horizontal="center" vertical="center"/>
      <protection locked="0"/>
    </xf>
    <xf numFmtId="0" fontId="64" fillId="52" borderId="50" xfId="0" applyFont="1" applyFill="1" applyBorder="1" applyAlignment="1" applyProtection="1">
      <alignment horizontal="center" vertical="center" wrapText="1"/>
      <protection locked="0"/>
    </xf>
    <xf numFmtId="0" fontId="68" fillId="52" borderId="50" xfId="0" applyFont="1" applyFill="1" applyBorder="1" applyAlignment="1" applyProtection="1">
      <alignment horizontal="center"/>
    </xf>
    <xf numFmtId="0" fontId="68" fillId="54" borderId="50" xfId="0" applyFont="1" applyFill="1" applyBorder="1" applyAlignment="1" applyProtection="1">
      <alignment wrapText="1"/>
      <protection locked="0"/>
    </xf>
    <xf numFmtId="4" fontId="8" fillId="52" borderId="50" xfId="484" applyNumberFormat="1" applyFont="1" applyFill="1" applyBorder="1" applyAlignment="1" applyProtection="1">
      <alignment horizontal="center" vertical="center" wrapText="1"/>
      <protection locked="0"/>
    </xf>
    <xf numFmtId="4" fontId="68" fillId="52" borderId="50" xfId="484" applyNumberFormat="1" applyFont="1" applyFill="1" applyBorder="1" applyAlignment="1" applyProtection="1">
      <alignment horizontal="center" vertical="center"/>
      <protection locked="0"/>
    </xf>
    <xf numFmtId="4" fontId="9" fillId="0" borderId="50" xfId="484" applyNumberFormat="1" applyFont="1" applyFill="1" applyBorder="1" applyAlignment="1" applyProtection="1">
      <alignment horizontal="center" vertical="center" wrapText="1"/>
      <protection locked="0"/>
    </xf>
    <xf numFmtId="4" fontId="9" fillId="0" borderId="50" xfId="484" applyNumberFormat="1" applyFont="1" applyFill="1" applyBorder="1" applyAlignment="1" applyProtection="1">
      <alignment horizontal="center" vertical="center"/>
      <protection locked="0"/>
    </xf>
    <xf numFmtId="4" fontId="66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67" fillId="0" borderId="50" xfId="0" applyFont="1" applyFill="1" applyBorder="1" applyAlignment="1">
      <alignment wrapText="1"/>
    </xf>
    <xf numFmtId="4" fontId="9" fillId="0" borderId="50" xfId="0" applyNumberFormat="1" applyFont="1" applyFill="1" applyBorder="1" applyAlignment="1">
      <alignment horizontal="center" vertical="center" wrapText="1"/>
    </xf>
    <xf numFmtId="0" fontId="65" fillId="0" borderId="50" xfId="0" applyFont="1" applyFill="1" applyBorder="1"/>
    <xf numFmtId="49" fontId="9" fillId="0" borderId="50" xfId="484" applyNumberFormat="1" applyFont="1" applyFill="1" applyBorder="1" applyAlignment="1" applyProtection="1">
      <alignment horizontal="center" vertical="center" wrapText="1"/>
      <protection locked="0"/>
    </xf>
    <xf numFmtId="49" fontId="62" fillId="0" borderId="0" xfId="0" applyNumberFormat="1" applyFont="1" applyFill="1"/>
    <xf numFmtId="49" fontId="9" fillId="2" borderId="50" xfId="0" applyNumberFormat="1" applyFont="1" applyFill="1" applyBorder="1" applyAlignment="1">
      <alignment horizontal="center" vertical="center" wrapText="1"/>
    </xf>
    <xf numFmtId="49" fontId="9" fillId="0" borderId="50" xfId="484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ill="1"/>
    <xf numFmtId="4" fontId="10" fillId="0" borderId="0" xfId="0" applyNumberFormat="1" applyFont="1" applyFill="1" applyAlignment="1">
      <alignment vertical="center" wrapText="1"/>
    </xf>
    <xf numFmtId="0" fontId="68" fillId="54" borderId="51" xfId="0" applyFont="1" applyFill="1" applyBorder="1" applyAlignment="1" applyProtection="1">
      <alignment wrapText="1"/>
      <protection locked="0"/>
    </xf>
    <xf numFmtId="0" fontId="68" fillId="54" borderId="51" xfId="0" applyFont="1" applyFill="1" applyBorder="1" applyAlignment="1" applyProtection="1">
      <alignment horizontal="left" vertical="top" wrapText="1"/>
      <protection locked="0"/>
    </xf>
    <xf numFmtId="0" fontId="0" fillId="0" borderId="50" xfId="0" applyFill="1" applyBorder="1"/>
    <xf numFmtId="49" fontId="0" fillId="0" borderId="50" xfId="0" applyNumberFormat="1" applyFill="1" applyBorder="1"/>
    <xf numFmtId="0" fontId="9" fillId="0" borderId="50" xfId="0" applyFont="1" applyFill="1" applyBorder="1" applyAlignment="1">
      <alignment horizontal="center" vertical="center" wrapText="1"/>
    </xf>
    <xf numFmtId="168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0" xfId="0" applyFont="1" applyFill="1" applyBorder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2" fontId="10" fillId="0" borderId="0" xfId="0" applyNumberFormat="1" applyFont="1" applyFill="1" applyBorder="1" applyAlignment="1">
      <alignment vertical="center" wrapText="1"/>
    </xf>
    <xf numFmtId="1" fontId="10" fillId="0" borderId="0" xfId="0" applyNumberFormat="1" applyFont="1" applyFill="1" applyAlignment="1">
      <alignment vertical="center" wrapText="1"/>
    </xf>
    <xf numFmtId="0" fontId="66" fillId="0" borderId="0" xfId="0" applyFont="1" applyFill="1" applyAlignment="1">
      <alignment vertic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left" vertical="center" wrapText="1"/>
    </xf>
    <xf numFmtId="1" fontId="77" fillId="0" borderId="0" xfId="0" applyNumberFormat="1" applyFont="1" applyFill="1" applyBorder="1" applyAlignment="1">
      <alignment horizontal="center" vertical="center" wrapText="1"/>
    </xf>
    <xf numFmtId="4" fontId="77" fillId="0" borderId="0" xfId="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2" fontId="8" fillId="0" borderId="50" xfId="0" applyNumberFormat="1" applyFont="1" applyFill="1" applyBorder="1" applyAlignment="1">
      <alignment horizontal="center" vertical="center" wrapText="1"/>
    </xf>
    <xf numFmtId="0" fontId="9" fillId="52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52" borderId="5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78" fillId="0" borderId="0" xfId="0" applyFont="1" applyFill="1" applyAlignment="1">
      <alignment horizontal="center" vertical="center" wrapText="1"/>
    </xf>
    <xf numFmtId="0" fontId="79" fillId="0" borderId="0" xfId="0" applyFont="1" applyFill="1" applyAlignment="1">
      <alignment horizontal="center" vertical="center" wrapText="1"/>
    </xf>
    <xf numFmtId="0" fontId="62" fillId="0" borderId="0" xfId="0" applyFont="1" applyFill="1" applyAlignment="1">
      <alignment vertical="center" wrapText="1"/>
    </xf>
    <xf numFmtId="0" fontId="66" fillId="0" borderId="0" xfId="0" applyFont="1" applyFill="1" applyAlignment="1">
      <alignment horizontal="center" vertical="center" wrapText="1"/>
    </xf>
    <xf numFmtId="0" fontId="68" fillId="52" borderId="50" xfId="0" applyFont="1" applyFill="1" applyBorder="1" applyAlignment="1" applyProtection="1">
      <alignment horizontal="center"/>
      <protection locked="0"/>
    </xf>
    <xf numFmtId="2" fontId="10" fillId="0" borderId="0" xfId="0" applyNumberFormat="1" applyFont="1" applyFill="1" applyAlignment="1">
      <alignment vertical="center" wrapText="1"/>
    </xf>
    <xf numFmtId="4" fontId="8" fillId="54" borderId="50" xfId="0" applyNumberFormat="1" applyFont="1" applyFill="1" applyBorder="1" applyAlignment="1" applyProtection="1">
      <alignment horizontal="center" vertical="center" wrapText="1"/>
    </xf>
    <xf numFmtId="4" fontId="8" fillId="52" borderId="50" xfId="0" applyNumberFormat="1" applyFont="1" applyFill="1" applyBorder="1" applyAlignment="1" applyProtection="1">
      <alignment horizontal="center" vertical="center" wrapText="1"/>
    </xf>
    <xf numFmtId="4" fontId="9" fillId="52" borderId="50" xfId="0" applyNumberFormat="1" applyFont="1" applyFill="1" applyBorder="1" applyAlignment="1" applyProtection="1">
      <alignment horizontal="center" vertical="center" wrapText="1"/>
    </xf>
    <xf numFmtId="4" fontId="64" fillId="54" borderId="50" xfId="0" applyNumberFormat="1" applyFont="1" applyFill="1" applyBorder="1" applyAlignment="1" applyProtection="1">
      <alignment horizontal="center" vertical="center"/>
    </xf>
    <xf numFmtId="4" fontId="64" fillId="52" borderId="50" xfId="0" applyNumberFormat="1" applyFont="1" applyFill="1" applyBorder="1" applyAlignment="1" applyProtection="1">
      <alignment horizontal="center" vertical="center"/>
    </xf>
    <xf numFmtId="4" fontId="68" fillId="52" borderId="50" xfId="0" applyNumberFormat="1" applyFont="1" applyFill="1" applyBorder="1" applyAlignment="1" applyProtection="1">
      <alignment horizontal="center" vertical="center" wrapText="1"/>
      <protection locked="0"/>
    </xf>
    <xf numFmtId="4" fontId="64" fillId="52" borderId="50" xfId="0" applyNumberFormat="1" applyFont="1" applyFill="1" applyBorder="1" applyAlignment="1" applyProtection="1">
      <alignment horizontal="center" vertical="center" wrapText="1"/>
      <protection locked="0"/>
    </xf>
    <xf numFmtId="4" fontId="68" fillId="52" borderId="50" xfId="0" applyNumberFormat="1" applyFont="1" applyFill="1" applyBorder="1" applyAlignment="1" applyProtection="1">
      <alignment horizontal="center"/>
    </xf>
    <xf numFmtId="4" fontId="68" fillId="54" borderId="51" xfId="0" applyNumberFormat="1" applyFont="1" applyFill="1" applyBorder="1" applyAlignment="1" applyProtection="1">
      <alignment wrapText="1"/>
      <protection locked="0"/>
    </xf>
    <xf numFmtId="0" fontId="10" fillId="0" borderId="50" xfId="0" applyFont="1" applyFill="1" applyBorder="1" applyAlignment="1">
      <alignment vertical="center" wrapText="1"/>
    </xf>
    <xf numFmtId="4" fontId="68" fillId="54" borderId="50" xfId="0" applyNumberFormat="1" applyFont="1" applyFill="1" applyBorder="1" applyAlignment="1" applyProtection="1">
      <alignment wrapText="1"/>
      <protection locked="0"/>
    </xf>
    <xf numFmtId="4" fontId="68" fillId="54" borderId="50" xfId="0" applyNumberFormat="1" applyFont="1" applyFill="1" applyBorder="1" applyAlignment="1" applyProtection="1">
      <alignment horizontal="center" vertical="center"/>
    </xf>
    <xf numFmtId="4" fontId="68" fillId="52" borderId="50" xfId="0" applyNumberFormat="1" applyFont="1" applyFill="1" applyBorder="1" applyAlignment="1" applyProtection="1">
      <alignment horizontal="center" vertical="center"/>
    </xf>
    <xf numFmtId="0" fontId="81" fillId="0" borderId="0" xfId="249" applyFont="1" applyFill="1"/>
    <xf numFmtId="0" fontId="81" fillId="0" borderId="0" xfId="249" applyFont="1"/>
    <xf numFmtId="0" fontId="8" fillId="0" borderId="0" xfId="249" applyFont="1"/>
    <xf numFmtId="0" fontId="83" fillId="0" borderId="0" xfId="249" applyFont="1" applyFill="1"/>
    <xf numFmtId="49" fontId="83" fillId="0" borderId="54" xfId="249" applyNumberFormat="1" applyFont="1" applyFill="1" applyBorder="1" applyAlignment="1"/>
    <xf numFmtId="0" fontId="83" fillId="0" borderId="0" xfId="249" applyFont="1" applyFill="1" applyAlignment="1"/>
    <xf numFmtId="0" fontId="83" fillId="0" borderId="0" xfId="249" applyFont="1"/>
    <xf numFmtId="0" fontId="81" fillId="0" borderId="0" xfId="249" applyFont="1" applyFill="1" applyBorder="1" applyAlignment="1">
      <alignment horizontal="center"/>
    </xf>
    <xf numFmtId="0" fontId="81" fillId="0" borderId="0" xfId="249" applyFont="1" applyFill="1" applyAlignment="1">
      <alignment horizontal="left"/>
    </xf>
    <xf numFmtId="0" fontId="81" fillId="0" borderId="0" xfId="249" applyFont="1" applyFill="1" applyAlignment="1">
      <alignment horizontal="right"/>
    </xf>
    <xf numFmtId="0" fontId="81" fillId="0" borderId="2" xfId="249" applyFont="1" applyFill="1" applyBorder="1"/>
    <xf numFmtId="0" fontId="81" fillId="0" borderId="57" xfId="249" applyFont="1" applyFill="1" applyBorder="1"/>
    <xf numFmtId="0" fontId="85" fillId="0" borderId="0" xfId="249" applyFont="1" applyFill="1"/>
    <xf numFmtId="0" fontId="81" fillId="0" borderId="56" xfId="249" applyFont="1" applyFill="1" applyBorder="1"/>
    <xf numFmtId="0" fontId="81" fillId="0" borderId="0" xfId="249" applyFont="1" applyFill="1" applyBorder="1"/>
    <xf numFmtId="0" fontId="81" fillId="0" borderId="0" xfId="249" applyFont="1" applyFill="1" applyBorder="1" applyAlignment="1">
      <alignment horizontal="left" vertical="center"/>
    </xf>
    <xf numFmtId="0" fontId="81" fillId="0" borderId="0" xfId="249" applyFont="1" applyFill="1" applyBorder="1" applyAlignment="1">
      <alignment horizontal="center" vertical="center"/>
    </xf>
    <xf numFmtId="0" fontId="82" fillId="0" borderId="0" xfId="249" applyFont="1"/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8" fillId="0" borderId="50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top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 vertical="top" wrapText="1"/>
    </xf>
    <xf numFmtId="0" fontId="9" fillId="0" borderId="50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8" fillId="0" borderId="25" xfId="338" applyFont="1" applyBorder="1" applyAlignment="1">
      <alignment horizontal="center" vertical="center" wrapText="1"/>
    </xf>
    <xf numFmtId="0" fontId="8" fillId="0" borderId="27" xfId="338" applyFont="1" applyBorder="1" applyAlignment="1">
      <alignment horizontal="center" vertical="center" wrapText="1"/>
    </xf>
    <xf numFmtId="0" fontId="8" fillId="0" borderId="48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 vertical="center" wrapText="1"/>
    </xf>
    <xf numFmtId="0" fontId="8" fillId="0" borderId="0" xfId="338" applyFont="1" applyAlignment="1">
      <alignment horizontal="center" vertical="center"/>
    </xf>
    <xf numFmtId="0" fontId="8" fillId="0" borderId="0" xfId="338" applyFont="1" applyAlignment="1">
      <alignment horizontal="right"/>
    </xf>
    <xf numFmtId="0" fontId="9" fillId="0" borderId="0" xfId="338" applyFont="1" applyAlignment="1">
      <alignment wrapText="1"/>
    </xf>
    <xf numFmtId="0" fontId="8" fillId="0" borderId="24" xfId="338" applyFont="1" applyBorder="1" applyAlignment="1">
      <alignment horizontal="center" vertical="center" wrapText="1"/>
    </xf>
    <xf numFmtId="0" fontId="8" fillId="0" borderId="29" xfId="338" applyFont="1" applyBorder="1" applyAlignment="1">
      <alignment horizontal="center" vertical="center" wrapText="1"/>
    </xf>
    <xf numFmtId="0" fontId="8" fillId="0" borderId="31" xfId="338" applyFont="1" applyBorder="1" applyAlignment="1">
      <alignment horizontal="center" vertical="center" wrapText="1"/>
    </xf>
    <xf numFmtId="0" fontId="8" fillId="0" borderId="26" xfId="338" applyFont="1" applyBorder="1" applyAlignment="1">
      <alignment horizontal="center" vertical="center" wrapText="1"/>
    </xf>
    <xf numFmtId="0" fontId="8" fillId="0" borderId="28" xfId="338" applyFont="1" applyBorder="1" applyAlignment="1">
      <alignment horizontal="center" vertical="center" wrapText="1"/>
    </xf>
    <xf numFmtId="0" fontId="8" fillId="0" borderId="30" xfId="338" applyFont="1" applyBorder="1" applyAlignment="1">
      <alignment horizontal="center" vertical="center" wrapText="1"/>
    </xf>
    <xf numFmtId="0" fontId="8" fillId="0" borderId="35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/>
    </xf>
    <xf numFmtId="0" fontId="8" fillId="0" borderId="50" xfId="337" applyFont="1" applyFill="1" applyBorder="1" applyAlignment="1">
      <alignment horizontal="center" vertical="center" wrapText="1"/>
    </xf>
    <xf numFmtId="0" fontId="8" fillId="0" borderId="50" xfId="285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2" fillId="0" borderId="0" xfId="249" applyFont="1" applyBorder="1" applyAlignment="1">
      <alignment horizontal="right"/>
    </xf>
    <xf numFmtId="0" fontId="81" fillId="0" borderId="56" xfId="249" applyFont="1" applyFill="1" applyBorder="1" applyAlignment="1">
      <alignment horizontal="left" vertical="center"/>
    </xf>
    <xf numFmtId="0" fontId="81" fillId="0" borderId="54" xfId="249" applyFont="1" applyFill="1" applyBorder="1" applyAlignment="1">
      <alignment horizontal="left" vertical="center"/>
    </xf>
    <xf numFmtId="0" fontId="81" fillId="0" borderId="52" xfId="249" applyFont="1" applyFill="1" applyBorder="1" applyAlignment="1">
      <alignment horizontal="left" vertical="center"/>
    </xf>
    <xf numFmtId="0" fontId="81" fillId="0" borderId="3" xfId="249" applyFont="1" applyFill="1" applyBorder="1" applyAlignment="1">
      <alignment horizontal="left" vertical="center"/>
    </xf>
    <xf numFmtId="0" fontId="81" fillId="0" borderId="2" xfId="249" applyFont="1" applyFill="1" applyBorder="1" applyAlignment="1">
      <alignment horizontal="center" vertical="center"/>
    </xf>
    <xf numFmtId="0" fontId="81" fillId="0" borderId="52" xfId="249" applyFont="1" applyFill="1" applyBorder="1" applyAlignment="1">
      <alignment horizontal="center" vertical="center"/>
    </xf>
    <xf numFmtId="0" fontId="81" fillId="0" borderId="3" xfId="249" applyFont="1" applyFill="1" applyBorder="1" applyAlignment="1">
      <alignment horizontal="center" vertical="center"/>
    </xf>
    <xf numFmtId="0" fontId="86" fillId="0" borderId="2" xfId="249" applyFont="1" applyFill="1" applyBorder="1" applyAlignment="1">
      <alignment horizontal="center" vertical="center"/>
    </xf>
    <xf numFmtId="0" fontId="86" fillId="0" borderId="52" xfId="249" applyFont="1" applyFill="1" applyBorder="1" applyAlignment="1">
      <alignment horizontal="center" vertical="center"/>
    </xf>
    <xf numFmtId="0" fontId="86" fillId="0" borderId="3" xfId="249" applyFont="1" applyFill="1" applyBorder="1" applyAlignment="1">
      <alignment horizontal="center" vertical="center"/>
    </xf>
    <xf numFmtId="0" fontId="81" fillId="0" borderId="2" xfId="249" applyFont="1" applyFill="1" applyBorder="1" applyAlignment="1">
      <alignment horizontal="left" vertical="center"/>
    </xf>
    <xf numFmtId="165" fontId="81" fillId="0" borderId="2" xfId="428" applyFont="1" applyFill="1" applyBorder="1" applyAlignment="1">
      <alignment horizontal="center" vertical="center"/>
    </xf>
    <xf numFmtId="165" fontId="81" fillId="0" borderId="52" xfId="428" applyFont="1" applyFill="1" applyBorder="1" applyAlignment="1">
      <alignment horizontal="center" vertical="center"/>
    </xf>
    <xf numFmtId="165" fontId="81" fillId="0" borderId="3" xfId="428" applyFont="1" applyFill="1" applyBorder="1" applyAlignment="1">
      <alignment horizontal="center" vertical="center"/>
    </xf>
    <xf numFmtId="165" fontId="81" fillId="0" borderId="2" xfId="249" applyNumberFormat="1" applyFont="1" applyFill="1" applyBorder="1" applyAlignment="1">
      <alignment horizontal="center" vertical="center"/>
    </xf>
    <xf numFmtId="165" fontId="81" fillId="0" borderId="52" xfId="249" applyNumberFormat="1" applyFont="1" applyFill="1" applyBorder="1" applyAlignment="1">
      <alignment horizontal="center" vertical="center"/>
    </xf>
    <xf numFmtId="165" fontId="81" fillId="0" borderId="3" xfId="249" applyNumberFormat="1" applyFont="1" applyFill="1" applyBorder="1" applyAlignment="1">
      <alignment horizontal="center" vertical="center"/>
    </xf>
    <xf numFmtId="165" fontId="81" fillId="0" borderId="2" xfId="433" applyFont="1" applyFill="1" applyBorder="1" applyAlignment="1">
      <alignment horizontal="right" vertical="center"/>
    </xf>
    <xf numFmtId="165" fontId="81" fillId="0" borderId="52" xfId="433" applyFont="1" applyFill="1" applyBorder="1" applyAlignment="1">
      <alignment horizontal="right" vertical="center"/>
    </xf>
    <xf numFmtId="165" fontId="81" fillId="0" borderId="3" xfId="433" applyFont="1" applyFill="1" applyBorder="1" applyAlignment="1">
      <alignment horizontal="right" vertical="center"/>
    </xf>
    <xf numFmtId="0" fontId="81" fillId="0" borderId="52" xfId="249" applyFont="1" applyFill="1" applyBorder="1" applyAlignment="1">
      <alignment horizontal="left" vertical="center" wrapText="1"/>
    </xf>
    <xf numFmtId="0" fontId="81" fillId="0" borderId="3" xfId="249" applyFont="1" applyFill="1" applyBorder="1" applyAlignment="1">
      <alignment horizontal="left" vertical="center" wrapText="1"/>
    </xf>
    <xf numFmtId="0" fontId="85" fillId="0" borderId="2" xfId="249" applyFont="1" applyFill="1" applyBorder="1" applyAlignment="1">
      <alignment horizontal="left" vertical="center"/>
    </xf>
    <xf numFmtId="0" fontId="85" fillId="0" borderId="52" xfId="249" applyFont="1" applyFill="1" applyBorder="1" applyAlignment="1">
      <alignment horizontal="left" vertical="center"/>
    </xf>
    <xf numFmtId="0" fontId="85" fillId="0" borderId="3" xfId="249" applyFont="1" applyFill="1" applyBorder="1" applyAlignment="1">
      <alignment horizontal="left" vertical="center"/>
    </xf>
    <xf numFmtId="0" fontId="85" fillId="0" borderId="56" xfId="249" applyFont="1" applyFill="1" applyBorder="1" applyAlignment="1">
      <alignment horizontal="left" vertical="center"/>
    </xf>
    <xf numFmtId="0" fontId="85" fillId="0" borderId="54" xfId="249" applyFont="1" applyFill="1" applyBorder="1" applyAlignment="1">
      <alignment horizontal="left" vertical="center"/>
    </xf>
    <xf numFmtId="165" fontId="84" fillId="0" borderId="2" xfId="428" applyFont="1" applyFill="1" applyBorder="1" applyAlignment="1">
      <alignment horizontal="right" vertical="center"/>
    </xf>
    <xf numFmtId="165" fontId="84" fillId="0" borderId="52" xfId="428" applyFont="1" applyFill="1" applyBorder="1" applyAlignment="1">
      <alignment horizontal="right" vertical="center"/>
    </xf>
    <xf numFmtId="165" fontId="84" fillId="0" borderId="3" xfId="428" applyFont="1" applyFill="1" applyBorder="1" applyAlignment="1">
      <alignment horizontal="right" vertical="center"/>
    </xf>
    <xf numFmtId="165" fontId="81" fillId="0" borderId="2" xfId="428" applyFont="1" applyFill="1" applyBorder="1" applyAlignment="1">
      <alignment horizontal="right" vertical="center"/>
    </xf>
    <xf numFmtId="165" fontId="81" fillId="0" borderId="52" xfId="428" applyFont="1" applyFill="1" applyBorder="1" applyAlignment="1">
      <alignment horizontal="right" vertical="center"/>
    </xf>
    <xf numFmtId="165" fontId="81" fillId="0" borderId="3" xfId="428" applyFont="1" applyFill="1" applyBorder="1" applyAlignment="1">
      <alignment horizontal="right" vertical="center"/>
    </xf>
    <xf numFmtId="165" fontId="81" fillId="0" borderId="2" xfId="433" applyFont="1" applyFill="1" applyBorder="1" applyAlignment="1">
      <alignment horizontal="center" vertical="center"/>
    </xf>
    <xf numFmtId="165" fontId="81" fillId="0" borderId="52" xfId="433" applyFont="1" applyFill="1" applyBorder="1" applyAlignment="1">
      <alignment horizontal="center" vertical="center"/>
    </xf>
    <xf numFmtId="165" fontId="81" fillId="0" borderId="3" xfId="433" applyFont="1" applyFill="1" applyBorder="1" applyAlignment="1">
      <alignment horizontal="center" vertical="center"/>
    </xf>
    <xf numFmtId="0" fontId="83" fillId="0" borderId="2" xfId="249" applyFont="1" applyFill="1" applyBorder="1" applyAlignment="1">
      <alignment horizontal="center" vertical="center"/>
    </xf>
    <xf numFmtId="0" fontId="83" fillId="0" borderId="52" xfId="249" applyFont="1" applyFill="1" applyBorder="1" applyAlignment="1">
      <alignment horizontal="center" vertical="center"/>
    </xf>
    <xf numFmtId="0" fontId="83" fillId="0" borderId="3" xfId="249" applyFont="1" applyFill="1" applyBorder="1" applyAlignment="1">
      <alignment horizontal="center" vertical="center"/>
    </xf>
    <xf numFmtId="178" fontId="81" fillId="0" borderId="2" xfId="433" applyNumberFormat="1" applyFont="1" applyFill="1" applyBorder="1" applyAlignment="1">
      <alignment horizontal="center" vertical="center"/>
    </xf>
    <xf numFmtId="178" fontId="81" fillId="0" borderId="52" xfId="433" applyNumberFormat="1" applyFont="1" applyFill="1" applyBorder="1" applyAlignment="1">
      <alignment horizontal="center" vertical="center"/>
    </xf>
    <xf numFmtId="178" fontId="81" fillId="0" borderId="3" xfId="433" applyNumberFormat="1" applyFont="1" applyFill="1" applyBorder="1" applyAlignment="1">
      <alignment horizontal="center" vertical="center"/>
    </xf>
    <xf numFmtId="0" fontId="83" fillId="0" borderId="2" xfId="249" applyFont="1" applyFill="1" applyBorder="1" applyAlignment="1">
      <alignment horizontal="center" vertical="center" wrapText="1"/>
    </xf>
    <xf numFmtId="0" fontId="83" fillId="0" borderId="52" xfId="249" applyFont="1" applyFill="1" applyBorder="1" applyAlignment="1">
      <alignment horizontal="center" vertical="center" wrapText="1"/>
    </xf>
    <xf numFmtId="0" fontId="83" fillId="0" borderId="3" xfId="249" applyFont="1" applyFill="1" applyBorder="1" applyAlignment="1">
      <alignment horizontal="center" vertical="center" wrapText="1"/>
    </xf>
    <xf numFmtId="0" fontId="81" fillId="0" borderId="0" xfId="249" applyFont="1" applyFill="1" applyAlignment="1">
      <alignment horizontal="left" vertical="top" wrapText="1"/>
    </xf>
    <xf numFmtId="0" fontId="81" fillId="0" borderId="54" xfId="249" applyFont="1" applyFill="1" applyBorder="1" applyAlignment="1">
      <alignment horizontal="center"/>
    </xf>
    <xf numFmtId="0" fontId="82" fillId="0" borderId="55" xfId="249" applyFont="1" applyFill="1" applyBorder="1" applyAlignment="1">
      <alignment horizontal="center" vertical="top"/>
    </xf>
    <xf numFmtId="0" fontId="81" fillId="0" borderId="0" xfId="249" applyFont="1" applyFill="1" applyAlignment="1">
      <alignment horizontal="right"/>
    </xf>
    <xf numFmtId="49" fontId="81" fillId="0" borderId="54" xfId="249" applyNumberFormat="1" applyFont="1" applyFill="1" applyBorder="1" applyAlignment="1">
      <alignment horizontal="center"/>
    </xf>
    <xf numFmtId="0" fontId="81" fillId="0" borderId="0" xfId="249" applyFont="1" applyFill="1" applyAlignment="1">
      <alignment horizontal="left"/>
    </xf>
    <xf numFmtId="49" fontId="81" fillId="0" borderId="54" xfId="249" applyNumberFormat="1" applyFont="1" applyFill="1" applyBorder="1" applyAlignment="1">
      <alignment horizontal="left"/>
    </xf>
    <xf numFmtId="0" fontId="82" fillId="0" borderId="0" xfId="249" applyFont="1" applyFill="1" applyAlignment="1">
      <alignment horizontal="right" wrapText="1"/>
    </xf>
    <xf numFmtId="0" fontId="8" fillId="0" borderId="0" xfId="249" applyFont="1" applyFill="1" applyAlignment="1">
      <alignment horizontal="center" vertical="center" wrapText="1"/>
    </xf>
    <xf numFmtId="0" fontId="8" fillId="0" borderId="0" xfId="249" applyFont="1" applyFill="1" applyAlignment="1">
      <alignment horizontal="center" vertical="center"/>
    </xf>
    <xf numFmtId="0" fontId="83" fillId="0" borderId="0" xfId="249" applyFont="1" applyFill="1"/>
    <xf numFmtId="49" fontId="83" fillId="0" borderId="54" xfId="249" applyNumberFormat="1" applyFont="1" applyFill="1" applyBorder="1" applyAlignment="1">
      <alignment horizontal="center"/>
    </xf>
    <xf numFmtId="0" fontId="83" fillId="0" borderId="0" xfId="249" applyFont="1" applyFill="1" applyAlignment="1">
      <alignment horizontal="right"/>
    </xf>
    <xf numFmtId="4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76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8" fillId="0" borderId="2" xfId="309" applyNumberFormat="1" applyFont="1" applyFill="1" applyBorder="1" applyAlignment="1">
      <alignment horizontal="center" vertical="center" wrapText="1"/>
    </xf>
    <xf numFmtId="49" fontId="8" fillId="0" borderId="52" xfId="309" applyNumberFormat="1" applyFont="1" applyFill="1" applyBorder="1" applyAlignment="1">
      <alignment horizontal="center" vertical="center" wrapText="1"/>
    </xf>
    <xf numFmtId="49" fontId="8" fillId="0" borderId="3" xfId="309" applyNumberFormat="1" applyFont="1" applyFill="1" applyBorder="1" applyAlignment="1">
      <alignment horizontal="center" vertical="center" wrapText="1"/>
    </xf>
    <xf numFmtId="2" fontId="8" fillId="0" borderId="51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1" fontId="8" fillId="0" borderId="53" xfId="0" applyNumberFormat="1" applyFont="1" applyFill="1" applyBorder="1" applyAlignment="1">
      <alignment horizontal="center" vertical="center" wrapText="1"/>
    </xf>
    <xf numFmtId="1" fontId="8" fillId="0" borderId="40" xfId="0" applyNumberFormat="1" applyFont="1" applyFill="1" applyBorder="1" applyAlignment="1">
      <alignment horizontal="center" vertical="center" wrapText="1"/>
    </xf>
    <xf numFmtId="1" fontId="8" fillId="0" borderId="51" xfId="310" applyNumberFormat="1" applyFont="1" applyFill="1" applyBorder="1" applyAlignment="1">
      <alignment horizontal="center" vertical="center" wrapText="1"/>
    </xf>
    <xf numFmtId="1" fontId="8" fillId="0" borderId="40" xfId="310" applyNumberFormat="1" applyFont="1" applyFill="1" applyBorder="1" applyAlignment="1">
      <alignment horizontal="center" vertical="center" wrapText="1"/>
    </xf>
    <xf numFmtId="49" fontId="8" fillId="0" borderId="51" xfId="310" applyNumberFormat="1" applyFont="1" applyFill="1" applyBorder="1" applyAlignment="1">
      <alignment horizontal="center" vertical="center" wrapText="1"/>
    </xf>
    <xf numFmtId="49" fontId="8" fillId="0" borderId="40" xfId="31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49" fontId="8" fillId="0" borderId="51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52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4" fontId="68" fillId="0" borderId="0" xfId="0" applyNumberFormat="1" applyFont="1" applyFill="1" applyBorder="1" applyAlignment="1" applyProtection="1">
      <alignment wrapText="1"/>
      <protection locked="0"/>
    </xf>
  </cellXfs>
  <cellStyles count="486">
    <cellStyle name="_Сметы ВНИИСТ" xfId="1"/>
    <cellStyle name="_Японское море_РД - ВНИИСТ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20% - Акцент6 2 3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1 2 3" xfId="30"/>
    <cellStyle name="40% - Акцент2 2" xfId="31"/>
    <cellStyle name="40% - Акцент2 2 2" xfId="32"/>
    <cellStyle name="40% - Акцент2 2 3" xfId="33"/>
    <cellStyle name="40% - Акцент3 2" xfId="34"/>
    <cellStyle name="40% - Акцент3 2 2" xfId="35"/>
    <cellStyle name="40% - Акцент4 2" xfId="36"/>
    <cellStyle name="40% - Акцент4 2 2" xfId="37"/>
    <cellStyle name="40% - Акцент4 2 3" xfId="38"/>
    <cellStyle name="40% - Акцент5 2" xfId="39"/>
    <cellStyle name="40% - Акцент5 2 2" xfId="40"/>
    <cellStyle name="40% - Акцент5 2 3" xfId="41"/>
    <cellStyle name="40% - Акцент6 2" xfId="42"/>
    <cellStyle name="40% - Акцент6 2 2" xfId="43"/>
    <cellStyle name="40% - Акцент6 2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2 2" xfId="52"/>
    <cellStyle name="60% - Акцент1 2 3" xfId="53"/>
    <cellStyle name="60% - Акцент2 2" xfId="54"/>
    <cellStyle name="60% - Акцент2 2 2" xfId="55"/>
    <cellStyle name="60% - Акцент2 2 3" xfId="56"/>
    <cellStyle name="60% - Акцент3 2" xfId="57"/>
    <cellStyle name="60% - Акцент3 2 2" xfId="58"/>
    <cellStyle name="60% - Акцент4 2" xfId="59"/>
    <cellStyle name="60% - Акцент4 2 2" xfId="60"/>
    <cellStyle name="60% - Акцент5 2" xfId="61"/>
    <cellStyle name="60% - Акцент5 2 2" xfId="62"/>
    <cellStyle name="60% - Акцент5 2 3" xfId="63"/>
    <cellStyle name="60% - Акцент6 2" xfId="64"/>
    <cellStyle name="60% - Акцент6 2 2" xfId="65"/>
    <cellStyle name="Accent1" xfId="66"/>
    <cellStyle name="Accent1 - 20%" xfId="67"/>
    <cellStyle name="Accent1 - 40%" xfId="68"/>
    <cellStyle name="Accent1 - 60%" xfId="69"/>
    <cellStyle name="Accent1 2" xfId="70"/>
    <cellStyle name="Accent2" xfId="71"/>
    <cellStyle name="Accent2 - 20%" xfId="72"/>
    <cellStyle name="Accent2 - 40%" xfId="73"/>
    <cellStyle name="Accent2 - 60%" xfId="74"/>
    <cellStyle name="Accent2 2" xfId="75"/>
    <cellStyle name="Accent3" xfId="76"/>
    <cellStyle name="Accent3 - 20%" xfId="77"/>
    <cellStyle name="Accent3 - 40%" xfId="78"/>
    <cellStyle name="Accent3 - 60%" xfId="79"/>
    <cellStyle name="Accent3 2" xfId="80"/>
    <cellStyle name="Accent4" xfId="81"/>
    <cellStyle name="Accent4 - 20%" xfId="82"/>
    <cellStyle name="Accent4 - 40%" xfId="83"/>
    <cellStyle name="Accent4 - 60%" xfId="84"/>
    <cellStyle name="Accent4 2" xfId="85"/>
    <cellStyle name="Accent5" xfId="86"/>
    <cellStyle name="Accent5 - 20%" xfId="87"/>
    <cellStyle name="Accent5 - 40%" xfId="88"/>
    <cellStyle name="Accent5 - 60%" xfId="89"/>
    <cellStyle name="Accent5 2" xfId="90"/>
    <cellStyle name="Accent6" xfId="91"/>
    <cellStyle name="Accent6 - 20%" xfId="92"/>
    <cellStyle name="Accent6 - 40%" xfId="93"/>
    <cellStyle name="Accent6 - 60%" xfId="94"/>
    <cellStyle name="Accent6 2" xfId="95"/>
    <cellStyle name="Bad" xfId="96"/>
    <cellStyle name="Bad 2" xfId="97"/>
    <cellStyle name="Calculation" xfId="98"/>
    <cellStyle name="Calculation 2" xfId="99"/>
    <cellStyle name="Check Cell" xfId="100"/>
    <cellStyle name="Check Cell 2" xfId="101"/>
    <cellStyle name="Emphasis 1" xfId="102"/>
    <cellStyle name="Emphasis 2" xfId="103"/>
    <cellStyle name="Emphasis 3" xfId="104"/>
    <cellStyle name="Euro" xfId="105"/>
    <cellStyle name="Euro 2" xfId="106"/>
    <cellStyle name="Euro 3" xfId="107"/>
    <cellStyle name="Euro 4" xfId="108"/>
    <cellStyle name="Euro 5" xfId="109"/>
    <cellStyle name="Euro 6" xfId="110"/>
    <cellStyle name="Euro 7" xfId="111"/>
    <cellStyle name="Euro 8" xfId="112"/>
    <cellStyle name="Euro 9" xfId="113"/>
    <cellStyle name="Explanatory Text" xfId="114"/>
    <cellStyle name="Good" xfId="115"/>
    <cellStyle name="Good 2" xfId="116"/>
    <cellStyle name="Heading 1" xfId="117"/>
    <cellStyle name="Heading 1 2" xfId="118"/>
    <cellStyle name="Heading 2" xfId="119"/>
    <cellStyle name="Heading 2 2" xfId="120"/>
    <cellStyle name="Heading 3" xfId="121"/>
    <cellStyle name="Heading 3 2" xfId="122"/>
    <cellStyle name="Heading 4" xfId="123"/>
    <cellStyle name="Heading 4 2" xfId="124"/>
    <cellStyle name="Input" xfId="125"/>
    <cellStyle name="Input 2" xfId="126"/>
    <cellStyle name="Linked Cell" xfId="127"/>
    <cellStyle name="Linked Cell 2" xfId="128"/>
    <cellStyle name="Neutral" xfId="129"/>
    <cellStyle name="Neutral 2" xfId="130"/>
    <cellStyle name="Normalny_R98-010all_rozdz" xfId="131"/>
    <cellStyle name="Note" xfId="132"/>
    <cellStyle name="Note 10" xfId="133"/>
    <cellStyle name="Note 2" xfId="134"/>
    <cellStyle name="Note 3" xfId="135"/>
    <cellStyle name="Note 4" xfId="136"/>
    <cellStyle name="Note 5" xfId="137"/>
    <cellStyle name="Note 6" xfId="138"/>
    <cellStyle name="Note 7" xfId="139"/>
    <cellStyle name="Note 8" xfId="140"/>
    <cellStyle name="Note 9" xfId="141"/>
    <cellStyle name="Output" xfId="142"/>
    <cellStyle name="Output 2" xfId="143"/>
    <cellStyle name="Output 2 2" xfId="475"/>
    <cellStyle name="Output 3" xfId="476"/>
    <cellStyle name="S0" xfId="144"/>
    <cellStyle name="S0 2" xfId="145"/>
    <cellStyle name="S1" xfId="146"/>
    <cellStyle name="S1 2" xfId="147"/>
    <cellStyle name="S10" xfId="148"/>
    <cellStyle name="S10 2" xfId="149"/>
    <cellStyle name="S11" xfId="150"/>
    <cellStyle name="S11 2" xfId="151"/>
    <cellStyle name="S12" xfId="152"/>
    <cellStyle name="S12 2" xfId="153"/>
    <cellStyle name="S13" xfId="154"/>
    <cellStyle name="S13 2" xfId="155"/>
    <cellStyle name="S13 3" xfId="156"/>
    <cellStyle name="S14" xfId="157"/>
    <cellStyle name="S14 2" xfId="158"/>
    <cellStyle name="S14 3" xfId="159"/>
    <cellStyle name="S15" xfId="160"/>
    <cellStyle name="S15 2" xfId="161"/>
    <cellStyle name="S15 3" xfId="162"/>
    <cellStyle name="S15 4" xfId="163"/>
    <cellStyle name="S16" xfId="164"/>
    <cellStyle name="S16 2" xfId="165"/>
    <cellStyle name="S16 3" xfId="166"/>
    <cellStyle name="S17" xfId="167"/>
    <cellStyle name="S17 2" xfId="168"/>
    <cellStyle name="S17 3" xfId="169"/>
    <cellStyle name="S18" xfId="170"/>
    <cellStyle name="S18 2" xfId="171"/>
    <cellStyle name="S18 3" xfId="172"/>
    <cellStyle name="S19" xfId="173"/>
    <cellStyle name="S19 2" xfId="174"/>
    <cellStyle name="S19 3" xfId="175"/>
    <cellStyle name="S2" xfId="176"/>
    <cellStyle name="S2 2" xfId="177"/>
    <cellStyle name="S20" xfId="178"/>
    <cellStyle name="S3" xfId="179"/>
    <cellStyle name="S3 2" xfId="180"/>
    <cellStyle name="S4" xfId="181"/>
    <cellStyle name="S5" xfId="182"/>
    <cellStyle name="S6" xfId="183"/>
    <cellStyle name="S6 2" xfId="184"/>
    <cellStyle name="S6 3" xfId="185"/>
    <cellStyle name="S7" xfId="186"/>
    <cellStyle name="S8" xfId="187"/>
    <cellStyle name="S8 2" xfId="188"/>
    <cellStyle name="S9" xfId="189"/>
    <cellStyle name="S9 2" xfId="190"/>
    <cellStyle name="S9 3" xfId="191"/>
    <cellStyle name="Sheet Title" xfId="192"/>
    <cellStyle name="Title" xfId="193"/>
    <cellStyle name="Total" xfId="194"/>
    <cellStyle name="Total 2" xfId="195"/>
    <cellStyle name="Total 2 2" xfId="477"/>
    <cellStyle name="Total 3" xfId="478"/>
    <cellStyle name="Warning Text" xfId="196"/>
    <cellStyle name="Акцент1 2" xfId="197"/>
    <cellStyle name="Акцент1 2 2" xfId="198"/>
    <cellStyle name="Акцент1 2 3" xfId="199"/>
    <cellStyle name="Акцент2 2" xfId="200"/>
    <cellStyle name="Акцент2 2 2" xfId="201"/>
    <cellStyle name="Акцент2 2 3" xfId="202"/>
    <cellStyle name="Акцент3 2" xfId="203"/>
    <cellStyle name="Акцент3 2 2" xfId="204"/>
    <cellStyle name="Акцент3 2 3" xfId="205"/>
    <cellStyle name="Акцент4 2" xfId="206"/>
    <cellStyle name="Акцент4 2 2" xfId="207"/>
    <cellStyle name="Акцент4 2 3" xfId="208"/>
    <cellStyle name="Акцент5 2" xfId="209"/>
    <cellStyle name="Акцент5 2 2" xfId="210"/>
    <cellStyle name="Акцент5 2 3" xfId="211"/>
    <cellStyle name="Акцент6 2" xfId="212"/>
    <cellStyle name="Акцент6 2 2" xfId="213"/>
    <cellStyle name="Акцент6 2 3" xfId="214"/>
    <cellStyle name="Ввод  2" xfId="215"/>
    <cellStyle name="Ввод  2 2" xfId="216"/>
    <cellStyle name="Ввод  2 3" xfId="217"/>
    <cellStyle name="Вывод 2" xfId="218"/>
    <cellStyle name="Вывод 2 2" xfId="219"/>
    <cellStyle name="Вывод 2 2 2" xfId="479"/>
    <cellStyle name="Вывод 2 3" xfId="220"/>
    <cellStyle name="Вывод 2 4" xfId="480"/>
    <cellStyle name="Вычисление 2" xfId="221"/>
    <cellStyle name="Вычисление 2 2" xfId="222"/>
    <cellStyle name="Вычисление 2 3" xfId="223"/>
    <cellStyle name="Заголовок 1 2" xfId="224"/>
    <cellStyle name="Заголовок 1 2 2" xfId="225"/>
    <cellStyle name="Заголовок 1 2 3" xfId="226"/>
    <cellStyle name="Заголовок 2 2" xfId="227"/>
    <cellStyle name="Заголовок 2 2 2" xfId="228"/>
    <cellStyle name="Заголовок 2 2 3" xfId="229"/>
    <cellStyle name="Заголовок 3 2" xfId="230"/>
    <cellStyle name="Заголовок 3 2 2" xfId="231"/>
    <cellStyle name="Заголовок 3 2 3" xfId="232"/>
    <cellStyle name="Заголовок 4 2" xfId="233"/>
    <cellStyle name="Заголовок 4 2 2" xfId="234"/>
    <cellStyle name="Заголовок 4 2 3" xfId="235"/>
    <cellStyle name="Итог 2" xfId="236"/>
    <cellStyle name="Итог 2 2" xfId="237"/>
    <cellStyle name="Итог 2 2 2" xfId="481"/>
    <cellStyle name="Итог 2 3" xfId="238"/>
    <cellStyle name="Итог 2 4" xfId="482"/>
    <cellStyle name="Контрольная ячейка 2" xfId="239"/>
    <cellStyle name="Контрольная ячейка 2 2" xfId="240"/>
    <cellStyle name="Контрольная ячейка 2 3" xfId="241"/>
    <cellStyle name="Название 2" xfId="242"/>
    <cellStyle name="Название 2 2" xfId="243"/>
    <cellStyle name="Название 2 3" xfId="244"/>
    <cellStyle name="Нейтральный 2" xfId="245"/>
    <cellStyle name="Нейтральный 2 2" xfId="246"/>
    <cellStyle name="Нейтральный 2 3" xfId="247"/>
    <cellStyle name="Обычный" xfId="0" builtinId="0"/>
    <cellStyle name="Обычный 10" xfId="248"/>
    <cellStyle name="Обычный 10 2" xfId="249"/>
    <cellStyle name="Обычный 10 3" xfId="250"/>
    <cellStyle name="Обычный 10 3 2" xfId="251"/>
    <cellStyle name="Обычный 10 4" xfId="252"/>
    <cellStyle name="Обычный 10 6" xfId="474"/>
    <cellStyle name="Обычный 11" xfId="253"/>
    <cellStyle name="Обычный 11 2" xfId="254"/>
    <cellStyle name="Обычный 12" xfId="255"/>
    <cellStyle name="Обычный 12 2" xfId="256"/>
    <cellStyle name="Обычный 13" xfId="257"/>
    <cellStyle name="Обычный 14" xfId="258"/>
    <cellStyle name="Обычный 15" xfId="259"/>
    <cellStyle name="Обычный 16" xfId="260"/>
    <cellStyle name="Обычный 17" xfId="261"/>
    <cellStyle name="Обычный 17 2" xfId="262"/>
    <cellStyle name="Обычный 17 3" xfId="263"/>
    <cellStyle name="Обычный 18" xfId="264"/>
    <cellStyle name="Обычный 19" xfId="265"/>
    <cellStyle name="Обычный 2" xfId="266"/>
    <cellStyle name="Обычный 2 10" xfId="267"/>
    <cellStyle name="Обычный 2 10 2" xfId="268"/>
    <cellStyle name="Обычный 2 11" xfId="269"/>
    <cellStyle name="Обычный 2 12" xfId="270"/>
    <cellStyle name="Обычный 2 13" xfId="469"/>
    <cellStyle name="Обычный 2 2" xfId="271"/>
    <cellStyle name="Обычный 2 2 2" xfId="272"/>
    <cellStyle name="Обычный 2 2 2 2" xfId="273"/>
    <cellStyle name="Обычный 2 2 3" xfId="274"/>
    <cellStyle name="Обычный 2 2 3 2" xfId="275"/>
    <cellStyle name="Обычный 2 2 4" xfId="276"/>
    <cellStyle name="Обычный 2 2 5" xfId="277"/>
    <cellStyle name="Обычный 2 2 5 2" xfId="278"/>
    <cellStyle name="Обычный 2 2 6" xfId="279"/>
    <cellStyle name="Обычный 2 2 6 2" xfId="280"/>
    <cellStyle name="Обычный 2 2 7" xfId="281"/>
    <cellStyle name="Обычный 2 2 8" xfId="282"/>
    <cellStyle name="Обычный 2 2 9" xfId="283"/>
    <cellStyle name="Обычный 2 3" xfId="284"/>
    <cellStyle name="Обычный 2 3 2" xfId="285"/>
    <cellStyle name="Обычный 2 3 3" xfId="286"/>
    <cellStyle name="Обычный 2 4" xfId="287"/>
    <cellStyle name="Обычный 2 4 2" xfId="288"/>
    <cellStyle name="Обычный 2 4 2 2" xfId="289"/>
    <cellStyle name="Обычный 2 4 3" xfId="290"/>
    <cellStyle name="Обычный 2 4 4" xfId="291"/>
    <cellStyle name="Обычный 2 5" xfId="292"/>
    <cellStyle name="Обычный 2 5 2" xfId="293"/>
    <cellStyle name="Обычный 2 5 3" xfId="294"/>
    <cellStyle name="Обычный 2 6" xfId="295"/>
    <cellStyle name="Обычный 2 6 2" xfId="296"/>
    <cellStyle name="Обычный 2 6 3" xfId="297"/>
    <cellStyle name="Обычный 2 7" xfId="298"/>
    <cellStyle name="Обычный 2 7 2" xfId="299"/>
    <cellStyle name="Обычный 2 7 3" xfId="300"/>
    <cellStyle name="Обычный 2 8" xfId="301"/>
    <cellStyle name="Обычный 2 8 2" xfId="302"/>
    <cellStyle name="Обычный 2 8 3" xfId="303"/>
    <cellStyle name="Обычный 2 9" xfId="304"/>
    <cellStyle name="Обычный 2 9 2" xfId="305"/>
    <cellStyle name="Обычный 2 9 3" xfId="306"/>
    <cellStyle name="Обычный 2_Отчет Минэнерго 7.1. 3 кв. 2011" xfId="307"/>
    <cellStyle name="Обычный 20" xfId="308"/>
    <cellStyle name="Обычный 21" xfId="309"/>
    <cellStyle name="Обычный 21 2" xfId="467"/>
    <cellStyle name="Обычный 22" xfId="310"/>
    <cellStyle name="Обычный 22 2" xfId="470"/>
    <cellStyle name="Обычный 23" xfId="471"/>
    <cellStyle name="Обычный 24" xfId="472"/>
    <cellStyle name="Обычный 25" xfId="468"/>
    <cellStyle name="Обычный 3" xfId="311"/>
    <cellStyle name="Обычный 3 2" xfId="312"/>
    <cellStyle name="Обычный 3 2 2" xfId="313"/>
    <cellStyle name="Обычный 3 3" xfId="314"/>
    <cellStyle name="Обычный 3 3 2" xfId="315"/>
    <cellStyle name="Обычный 3 3 2 2" xfId="316"/>
    <cellStyle name="Обычный 3 3 3" xfId="317"/>
    <cellStyle name="Обычный 3 3_ИП 2011г от 01 06 11" xfId="318"/>
    <cellStyle name="Обычный 3 4" xfId="319"/>
    <cellStyle name="Обычный 3 4 2" xfId="320"/>
    <cellStyle name="Обычный 3 5" xfId="321"/>
    <cellStyle name="Обычный 3 6" xfId="322"/>
    <cellStyle name="Обычный 3 7" xfId="323"/>
    <cellStyle name="Обычный 3_Отчет Минэнерго 7.1. 3 кв. 2011" xfId="324"/>
    <cellStyle name="Обычный 4" xfId="325"/>
    <cellStyle name="Обычный 4 2" xfId="326"/>
    <cellStyle name="Обычный 4 3" xfId="327"/>
    <cellStyle name="Обычный 5" xfId="328"/>
    <cellStyle name="Обычный 5 2" xfId="329"/>
    <cellStyle name="Обычный 5 3" xfId="330"/>
    <cellStyle name="Обычный 6" xfId="331"/>
    <cellStyle name="Обычный 6 2" xfId="332"/>
    <cellStyle name="Обычный 7" xfId="333"/>
    <cellStyle name="Обычный 7 2" xfId="334"/>
    <cellStyle name="Обычный 8" xfId="335"/>
    <cellStyle name="Обычный 8 2" xfId="336"/>
    <cellStyle name="Обычный 9" xfId="337"/>
    <cellStyle name="Обычный_ОАО МОЭСК 2011" xfId="338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" xfId="484" builtinId="3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15" xfId="485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4 2 2" xfId="483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Y6109"/>
  <sheetViews>
    <sheetView view="pageBreakPreview" topLeftCell="A4" zoomScale="60" zoomScaleNormal="66" workbookViewId="0">
      <selection activeCell="F16" sqref="F16"/>
    </sheetView>
  </sheetViews>
  <sheetFormatPr defaultColWidth="19.1796875" defaultRowHeight="14.5" x14ac:dyDescent="0.35"/>
  <cols>
    <col min="1" max="1" width="9.1796875" style="15" customWidth="1"/>
    <col min="2" max="2" width="46" style="14" customWidth="1"/>
    <col min="3" max="3" width="25.54296875" style="15" customWidth="1"/>
    <col min="4" max="4" width="17" style="15" customWidth="1"/>
    <col min="5" max="5" width="18.7265625" style="15" customWidth="1"/>
    <col min="6" max="6" width="18.1796875" style="18" customWidth="1"/>
    <col min="7" max="7" width="19.26953125" style="15" customWidth="1"/>
    <col min="8" max="8" width="17.453125" style="21" customWidth="1"/>
    <col min="9" max="9" width="16.81640625" style="16" customWidth="1"/>
    <col min="10" max="10" width="14.54296875" style="16" customWidth="1"/>
    <col min="11" max="11" width="19.54296875" style="16" customWidth="1"/>
    <col min="12" max="12" width="15.54296875" style="16" customWidth="1"/>
    <col min="13" max="13" width="20.453125" style="16" customWidth="1"/>
    <col min="14" max="14" width="13.26953125" style="16" customWidth="1"/>
    <col min="15" max="15" width="18.54296875" style="16" customWidth="1"/>
    <col min="16" max="16" width="20.1796875" style="16" customWidth="1"/>
    <col min="17" max="17" width="20.7265625" style="16" customWidth="1"/>
    <col min="18" max="18" width="14.453125" style="16" bestFit="1" customWidth="1"/>
    <col min="19" max="19" width="17.26953125" style="16" customWidth="1"/>
    <col min="20" max="20" width="13.453125" style="16" customWidth="1"/>
    <col min="21" max="21" width="11.81640625" style="16" customWidth="1"/>
    <col min="22" max="22" width="16.1796875" style="16" customWidth="1"/>
    <col min="23" max="23" width="15.7265625" style="16" customWidth="1"/>
    <col min="24" max="24" width="19.453125" style="16" customWidth="1"/>
    <col min="25" max="16384" width="19.1796875" style="16"/>
  </cols>
  <sheetData>
    <row r="1" spans="1:25" x14ac:dyDescent="0.3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  <c r="U1" s="4"/>
      <c r="V1" s="267" t="s">
        <v>0</v>
      </c>
      <c r="W1" s="267"/>
      <c r="X1" s="267"/>
    </row>
    <row r="2" spans="1:25" x14ac:dyDescent="0.3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3"/>
      <c r="U2" s="4"/>
      <c r="V2" s="267"/>
      <c r="W2" s="267"/>
      <c r="X2" s="267"/>
    </row>
    <row r="3" spans="1:25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  <c r="U3" s="4"/>
      <c r="V3" s="267"/>
      <c r="W3" s="267"/>
      <c r="X3" s="267"/>
    </row>
    <row r="4" spans="1:25" ht="18.8" customHeight="1" x14ac:dyDescent="0.35">
      <c r="A4" s="268" t="s">
        <v>1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5"/>
      <c r="U4" s="6"/>
      <c r="V4" s="6"/>
      <c r="W4" s="6"/>
      <c r="X4" s="6"/>
    </row>
    <row r="5" spans="1:25" ht="23.35" x14ac:dyDescent="0.5">
      <c r="A5" s="22"/>
      <c r="B5" s="134"/>
      <c r="C5" s="22"/>
      <c r="D5" s="22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8"/>
      <c r="P5" s="8"/>
      <c r="Q5" s="1"/>
      <c r="R5" s="1"/>
      <c r="S5" s="1"/>
      <c r="T5" s="3"/>
      <c r="U5" s="269" t="s">
        <v>2</v>
      </c>
      <c r="V5" s="269"/>
      <c r="W5" s="269"/>
      <c r="X5" s="269"/>
    </row>
    <row r="6" spans="1:25" ht="30.05" customHeight="1" x14ac:dyDescent="0.5">
      <c r="A6" s="22"/>
      <c r="B6" s="134"/>
      <c r="C6" s="22"/>
      <c r="D6" s="22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23"/>
      <c r="P6" s="130"/>
      <c r="Q6" s="1"/>
      <c r="R6" s="1"/>
      <c r="S6" s="1"/>
      <c r="T6" s="9"/>
      <c r="U6" s="267" t="s">
        <v>3</v>
      </c>
      <c r="V6" s="267"/>
      <c r="W6" s="267"/>
      <c r="X6" s="267"/>
    </row>
    <row r="7" spans="1:25" ht="23.45" customHeight="1" x14ac:dyDescent="0.5">
      <c r="A7" s="22"/>
      <c r="B7" s="134"/>
      <c r="C7" s="22"/>
      <c r="D7" s="22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24"/>
      <c r="P7" s="130"/>
      <c r="Q7" s="1"/>
      <c r="R7" s="1"/>
      <c r="S7" s="1"/>
      <c r="T7" s="10"/>
      <c r="U7" s="11" t="s">
        <v>1534</v>
      </c>
      <c r="V7" s="12"/>
      <c r="W7" s="12"/>
      <c r="X7" s="12"/>
    </row>
    <row r="8" spans="1:25" ht="23.35" x14ac:dyDescent="0.5">
      <c r="A8" s="22"/>
      <c r="B8" s="134"/>
      <c r="C8" s="22"/>
      <c r="D8" s="25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26"/>
      <c r="P8" s="133"/>
      <c r="Q8" s="1"/>
      <c r="R8" s="1"/>
      <c r="S8" s="1"/>
      <c r="T8" s="3"/>
      <c r="U8" s="269" t="s">
        <v>167</v>
      </c>
      <c r="V8" s="269"/>
      <c r="W8" s="269"/>
      <c r="X8" s="269"/>
    </row>
    <row r="9" spans="1:25" ht="23.35" x14ac:dyDescent="0.5">
      <c r="A9" s="22"/>
      <c r="B9" s="134"/>
      <c r="C9" s="22"/>
      <c r="D9" s="2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22"/>
      <c r="P9" s="129"/>
      <c r="Q9" s="1"/>
      <c r="R9" s="1"/>
      <c r="S9" s="1"/>
      <c r="T9" s="3"/>
      <c r="U9" s="13"/>
      <c r="V9" s="13"/>
      <c r="W9" s="13"/>
      <c r="X9" s="13" t="s">
        <v>4</v>
      </c>
    </row>
    <row r="10" spans="1:25" s="20" customFormat="1" ht="23.35" x14ac:dyDescent="0.35">
      <c r="A10" s="22"/>
      <c r="B10" s="134"/>
      <c r="C10" s="165"/>
      <c r="D10" s="22"/>
      <c r="E10" s="135"/>
      <c r="F10" s="135"/>
      <c r="G10" s="135"/>
      <c r="H10" s="135"/>
      <c r="I10" s="135"/>
      <c r="J10" s="28"/>
      <c r="K10" s="28"/>
      <c r="L10" s="28"/>
      <c r="M10" s="28"/>
      <c r="N10" s="28"/>
      <c r="O10" s="136"/>
      <c r="P10" s="130"/>
      <c r="Q10" s="136"/>
      <c r="R10" s="136"/>
      <c r="S10" s="1"/>
      <c r="T10" s="1"/>
      <c r="U10" s="13"/>
      <c r="W10" s="13"/>
      <c r="X10" s="13"/>
    </row>
    <row r="11" spans="1:25" ht="48.05" customHeight="1" x14ac:dyDescent="0.35">
      <c r="A11" s="270" t="s">
        <v>5</v>
      </c>
      <c r="B11" s="270" t="s">
        <v>6</v>
      </c>
      <c r="C11" s="270" t="s">
        <v>1931</v>
      </c>
      <c r="D11" s="270" t="s">
        <v>8</v>
      </c>
      <c r="E11" s="270" t="s">
        <v>172</v>
      </c>
      <c r="F11" s="270"/>
      <c r="G11" s="270"/>
      <c r="H11" s="270"/>
      <c r="I11" s="270"/>
      <c r="J11" s="270"/>
      <c r="K11" s="270"/>
      <c r="L11" s="270"/>
      <c r="M11" s="270"/>
      <c r="N11" s="270"/>
      <c r="O11" s="270" t="s">
        <v>9</v>
      </c>
      <c r="P11" s="270"/>
      <c r="Q11" s="270" t="s">
        <v>10</v>
      </c>
      <c r="R11" s="270"/>
      <c r="S11" s="270" t="s">
        <v>11</v>
      </c>
      <c r="T11" s="270" t="s">
        <v>12</v>
      </c>
      <c r="U11" s="270"/>
      <c r="V11" s="270"/>
      <c r="W11" s="270"/>
      <c r="X11" s="270" t="s">
        <v>13</v>
      </c>
    </row>
    <row r="12" spans="1:25" ht="30.05" customHeight="1" x14ac:dyDescent="0.35">
      <c r="A12" s="270"/>
      <c r="B12" s="270"/>
      <c r="C12" s="270"/>
      <c r="D12" s="270"/>
      <c r="E12" s="270" t="s">
        <v>14</v>
      </c>
      <c r="F12" s="270"/>
      <c r="G12" s="270" t="s">
        <v>162</v>
      </c>
      <c r="H12" s="270"/>
      <c r="I12" s="270" t="s">
        <v>163</v>
      </c>
      <c r="J12" s="270"/>
      <c r="K12" s="270" t="s">
        <v>164</v>
      </c>
      <c r="L12" s="270"/>
      <c r="M12" s="270" t="s">
        <v>165</v>
      </c>
      <c r="N12" s="270"/>
      <c r="O12" s="270"/>
      <c r="P12" s="270"/>
      <c r="Q12" s="270"/>
      <c r="R12" s="270"/>
      <c r="S12" s="270"/>
      <c r="T12" s="270" t="s">
        <v>15</v>
      </c>
      <c r="U12" s="270" t="s">
        <v>16</v>
      </c>
      <c r="V12" s="270" t="s">
        <v>17</v>
      </c>
      <c r="W12" s="270"/>
      <c r="X12" s="270"/>
    </row>
    <row r="13" spans="1:25" ht="75.150000000000006" x14ac:dyDescent="0.35">
      <c r="A13" s="270"/>
      <c r="B13" s="270"/>
      <c r="C13" s="270"/>
      <c r="D13" s="270"/>
      <c r="E13" s="142" t="s">
        <v>18</v>
      </c>
      <c r="F13" s="142" t="s">
        <v>19</v>
      </c>
      <c r="G13" s="142" t="s">
        <v>20</v>
      </c>
      <c r="H13" s="142" t="s">
        <v>21</v>
      </c>
      <c r="I13" s="142" t="s">
        <v>20</v>
      </c>
      <c r="J13" s="142" t="s">
        <v>21</v>
      </c>
      <c r="K13" s="142" t="s">
        <v>20</v>
      </c>
      <c r="L13" s="142" t="s">
        <v>21</v>
      </c>
      <c r="M13" s="142" t="s">
        <v>20</v>
      </c>
      <c r="N13" s="142" t="s">
        <v>21</v>
      </c>
      <c r="O13" s="142" t="s">
        <v>14</v>
      </c>
      <c r="P13" s="142" t="s">
        <v>22</v>
      </c>
      <c r="Q13" s="142" t="s">
        <v>14</v>
      </c>
      <c r="R13" s="142" t="s">
        <v>22</v>
      </c>
      <c r="S13" s="270"/>
      <c r="T13" s="270"/>
      <c r="U13" s="270"/>
      <c r="V13" s="142" t="s">
        <v>23</v>
      </c>
      <c r="W13" s="142" t="s">
        <v>24</v>
      </c>
      <c r="X13" s="270"/>
    </row>
    <row r="14" spans="1:25" ht="24" customHeight="1" x14ac:dyDescent="0.25">
      <c r="A14" s="143" t="s">
        <v>25</v>
      </c>
      <c r="B14" s="143" t="s">
        <v>26</v>
      </c>
      <c r="C14" s="143" t="s">
        <v>27</v>
      </c>
      <c r="D14" s="143" t="s">
        <v>28</v>
      </c>
      <c r="E14" s="143" t="s">
        <v>29</v>
      </c>
      <c r="F14" s="143" t="s">
        <v>30</v>
      </c>
      <c r="G14" s="143" t="s">
        <v>31</v>
      </c>
      <c r="H14" s="143" t="s">
        <v>32</v>
      </c>
      <c r="I14" s="143" t="s">
        <v>33</v>
      </c>
      <c r="J14" s="143" t="s">
        <v>34</v>
      </c>
      <c r="K14" s="143" t="s">
        <v>35</v>
      </c>
      <c r="L14" s="143" t="s">
        <v>36</v>
      </c>
      <c r="M14" s="143" t="s">
        <v>37</v>
      </c>
      <c r="N14" s="143" t="s">
        <v>38</v>
      </c>
      <c r="O14" s="143" t="s">
        <v>39</v>
      </c>
      <c r="P14" s="143" t="s">
        <v>40</v>
      </c>
      <c r="Q14" s="143" t="s">
        <v>41</v>
      </c>
      <c r="R14" s="143" t="s">
        <v>42</v>
      </c>
      <c r="S14" s="143" t="s">
        <v>43</v>
      </c>
      <c r="T14" s="143" t="s">
        <v>44</v>
      </c>
      <c r="U14" s="143" t="s">
        <v>45</v>
      </c>
      <c r="V14" s="143" t="s">
        <v>46</v>
      </c>
      <c r="W14" s="143" t="s">
        <v>47</v>
      </c>
      <c r="X14" s="143" t="s">
        <v>48</v>
      </c>
    </row>
    <row r="15" spans="1:25" s="20" customFormat="1" ht="23.05" customHeight="1" x14ac:dyDescent="0.35">
      <c r="A15" s="169"/>
      <c r="B15" s="162" t="s">
        <v>177</v>
      </c>
      <c r="C15" s="170"/>
      <c r="D15" s="161">
        <f>D16+D405+D786+D989</f>
        <v>11573.08326716077</v>
      </c>
      <c r="E15" s="161">
        <f t="shared" ref="E15:X15" si="0">E16+E405+E786+E989</f>
        <v>3659.2826999999997</v>
      </c>
      <c r="F15" s="161">
        <f t="shared" si="0"/>
        <v>1368.1229563844745</v>
      </c>
      <c r="G15" s="161">
        <f t="shared" si="0"/>
        <v>591.4183076791187</v>
      </c>
      <c r="H15" s="161">
        <f t="shared" si="0"/>
        <v>578.20222553711869</v>
      </c>
      <c r="I15" s="161">
        <f t="shared" si="0"/>
        <v>846.77011487350012</v>
      </c>
      <c r="J15" s="161">
        <f t="shared" si="0"/>
        <v>789.9207308473558</v>
      </c>
      <c r="K15" s="161">
        <f t="shared" si="0"/>
        <v>964.03612054550013</v>
      </c>
      <c r="L15" s="161">
        <f t="shared" si="0"/>
        <v>0</v>
      </c>
      <c r="M15" s="161">
        <f t="shared" si="0"/>
        <v>1257.0581569018814</v>
      </c>
      <c r="N15" s="161">
        <f t="shared" si="0"/>
        <v>0</v>
      </c>
      <c r="O15" s="161">
        <f t="shared" si="0"/>
        <v>1128.7798904900001</v>
      </c>
      <c r="P15" s="161">
        <f t="shared" si="0"/>
        <v>673.41258749999997</v>
      </c>
      <c r="Q15" s="161">
        <f t="shared" si="0"/>
        <v>1002.9293851399999</v>
      </c>
      <c r="R15" s="161">
        <f t="shared" si="0"/>
        <v>525.43007398999998</v>
      </c>
      <c r="S15" s="161">
        <f t="shared" si="0"/>
        <v>2291.1597436155257</v>
      </c>
      <c r="T15" s="161">
        <f t="shared" si="0"/>
        <v>0</v>
      </c>
      <c r="U15" s="161">
        <f t="shared" si="0"/>
        <v>0</v>
      </c>
      <c r="V15" s="161">
        <f t="shared" si="0"/>
        <v>0</v>
      </c>
      <c r="W15" s="161">
        <f t="shared" si="0"/>
        <v>0</v>
      </c>
      <c r="X15" s="161">
        <f t="shared" si="0"/>
        <v>0</v>
      </c>
      <c r="Y15" s="137"/>
    </row>
    <row r="16" spans="1:25" s="20" customFormat="1" ht="67.5" customHeight="1" x14ac:dyDescent="0.35">
      <c r="A16" s="171"/>
      <c r="B16" s="162" t="s">
        <v>178</v>
      </c>
      <c r="C16" s="170"/>
      <c r="D16" s="161">
        <f>D17+D20+D25+D28+D35+D42+D49+D53+D56+D72+D75+D84+D100+D106+D113+D119+D124+D128+D130+D148+D166+D185+D187+D192+D207+D211+D213+D217+D221+D233+D237+D244+D255+D263+D272+D311+D317+D327+D330+D335+D343+D360+D397</f>
        <v>2691.681947867246</v>
      </c>
      <c r="E16" s="161">
        <f t="shared" ref="E16:X16" si="1">E17+E20+E25+E28+E35+E42+E49+E53+E56+E72+E75+E84+E100+E106+E113+E119+E124+E128+E130+E148+E166+E185+E187+E192+E207+E211+E213+E217+E221+E233+E237+E244+E255+E263+E272+E311+E317+E327+E330+E335+E343+E360+E397</f>
        <v>723.24058044232015</v>
      </c>
      <c r="F16" s="161">
        <f t="shared" si="1"/>
        <v>264.85515938999998</v>
      </c>
      <c r="G16" s="161">
        <f t="shared" si="1"/>
        <v>90.763718396000002</v>
      </c>
      <c r="H16" s="161">
        <f t="shared" si="1"/>
        <v>76.477603411999993</v>
      </c>
      <c r="I16" s="161">
        <f t="shared" si="1"/>
        <v>130.98833733958011</v>
      </c>
      <c r="J16" s="161">
        <f t="shared" si="1"/>
        <v>188.37755597800003</v>
      </c>
      <c r="K16" s="161">
        <f t="shared" si="1"/>
        <v>307.69324786957998</v>
      </c>
      <c r="L16" s="161">
        <f t="shared" si="1"/>
        <v>0</v>
      </c>
      <c r="M16" s="161">
        <f t="shared" si="1"/>
        <v>193.79527683716017</v>
      </c>
      <c r="N16" s="161">
        <f t="shared" si="1"/>
        <v>0</v>
      </c>
      <c r="O16" s="161">
        <f t="shared" si="1"/>
        <v>253.33152275999998</v>
      </c>
      <c r="P16" s="161">
        <f t="shared" si="1"/>
        <v>178.05583851</v>
      </c>
      <c r="Q16" s="161">
        <f t="shared" si="1"/>
        <v>284.31188860000003</v>
      </c>
      <c r="R16" s="161">
        <f t="shared" si="1"/>
        <v>145.21780984000003</v>
      </c>
      <c r="S16" s="161">
        <f t="shared" si="1"/>
        <v>458.38542105232023</v>
      </c>
      <c r="T16" s="161">
        <f t="shared" si="1"/>
        <v>0</v>
      </c>
      <c r="U16" s="161">
        <f t="shared" si="1"/>
        <v>0</v>
      </c>
      <c r="V16" s="161">
        <f t="shared" si="1"/>
        <v>0</v>
      </c>
      <c r="W16" s="161">
        <f t="shared" si="1"/>
        <v>0</v>
      </c>
      <c r="X16" s="161">
        <f t="shared" si="1"/>
        <v>0</v>
      </c>
      <c r="Y16" s="137"/>
    </row>
    <row r="17" spans="1:25" s="20" customFormat="1" ht="15.55" x14ac:dyDescent="0.35">
      <c r="A17" s="172"/>
      <c r="B17" s="154" t="s">
        <v>179</v>
      </c>
      <c r="C17" s="173"/>
      <c r="D17" s="190">
        <f>SUM(D18:D19)</f>
        <v>0</v>
      </c>
      <c r="E17" s="190">
        <f t="shared" ref="E17:X17" si="2">SUM(E18:E19)</f>
        <v>0</v>
      </c>
      <c r="F17" s="190">
        <f t="shared" si="2"/>
        <v>0.25282260000000001</v>
      </c>
      <c r="G17" s="190">
        <f t="shared" si="2"/>
        <v>0</v>
      </c>
      <c r="H17" s="190">
        <f t="shared" si="2"/>
        <v>0.25282259999999995</v>
      </c>
      <c r="I17" s="190">
        <f t="shared" si="2"/>
        <v>0</v>
      </c>
      <c r="J17" s="190">
        <f t="shared" si="2"/>
        <v>0</v>
      </c>
      <c r="K17" s="190">
        <f t="shared" si="2"/>
        <v>0</v>
      </c>
      <c r="L17" s="190">
        <f t="shared" si="2"/>
        <v>0</v>
      </c>
      <c r="M17" s="190">
        <f t="shared" si="2"/>
        <v>0</v>
      </c>
      <c r="N17" s="190">
        <f t="shared" si="2"/>
        <v>0</v>
      </c>
      <c r="O17" s="190">
        <f t="shared" si="2"/>
        <v>2.6324916099999998</v>
      </c>
      <c r="P17" s="190">
        <f t="shared" si="2"/>
        <v>2.6324916099999998</v>
      </c>
      <c r="Q17" s="190">
        <f t="shared" si="2"/>
        <v>0.22856164000000001</v>
      </c>
      <c r="R17" s="190">
        <f t="shared" si="2"/>
        <v>0.22856164000000001</v>
      </c>
      <c r="S17" s="190">
        <f t="shared" si="2"/>
        <v>-0.25282260000000001</v>
      </c>
      <c r="T17" s="190">
        <f t="shared" si="2"/>
        <v>0</v>
      </c>
      <c r="U17" s="190">
        <f t="shared" si="2"/>
        <v>0</v>
      </c>
      <c r="V17" s="190">
        <f t="shared" si="2"/>
        <v>0</v>
      </c>
      <c r="W17" s="190">
        <f t="shared" si="2"/>
        <v>0</v>
      </c>
      <c r="X17" s="190">
        <f t="shared" si="2"/>
        <v>0</v>
      </c>
      <c r="Y17" s="137"/>
    </row>
    <row r="18" spans="1:25" s="20" customFormat="1" ht="62.2" x14ac:dyDescent="0.35">
      <c r="A18" s="166">
        <v>1</v>
      </c>
      <c r="B18" s="152" t="s">
        <v>180</v>
      </c>
      <c r="C18" s="174" t="s">
        <v>181</v>
      </c>
      <c r="D18" s="192">
        <v>0</v>
      </c>
      <c r="E18" s="153">
        <v>0</v>
      </c>
      <c r="F18" s="153">
        <v>0.25282260000000001</v>
      </c>
      <c r="G18" s="192">
        <v>0</v>
      </c>
      <c r="H18" s="192">
        <v>0.25282259999999995</v>
      </c>
      <c r="I18" s="192">
        <v>0</v>
      </c>
      <c r="J18" s="192">
        <v>0</v>
      </c>
      <c r="K18" s="192">
        <v>0</v>
      </c>
      <c r="L18" s="192"/>
      <c r="M18" s="192">
        <v>0</v>
      </c>
      <c r="N18" s="192"/>
      <c r="O18" s="196">
        <v>0.22856164000000001</v>
      </c>
      <c r="P18" s="192">
        <v>0.22856164000000001</v>
      </c>
      <c r="Q18" s="192">
        <v>0.22856164000000001</v>
      </c>
      <c r="R18" s="192">
        <v>0.22856164000000001</v>
      </c>
      <c r="S18" s="192">
        <v>-0.25282260000000001</v>
      </c>
      <c r="T18" s="192"/>
      <c r="U18" s="192"/>
      <c r="V18" s="192"/>
      <c r="W18" s="192"/>
      <c r="X18" s="192"/>
      <c r="Y18" s="137"/>
    </row>
    <row r="19" spans="1:25" s="20" customFormat="1" ht="31.1" x14ac:dyDescent="0.35">
      <c r="A19" s="166">
        <v>2</v>
      </c>
      <c r="B19" s="152" t="s">
        <v>1535</v>
      </c>
      <c r="C19" s="174" t="s">
        <v>182</v>
      </c>
      <c r="D19" s="192">
        <v>0</v>
      </c>
      <c r="E19" s="153">
        <v>0</v>
      </c>
      <c r="F19" s="153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/>
      <c r="M19" s="192">
        <v>0</v>
      </c>
      <c r="N19" s="192"/>
      <c r="O19" s="196">
        <v>2.4039299699999996</v>
      </c>
      <c r="P19" s="192">
        <v>2.4039299699999996</v>
      </c>
      <c r="Q19" s="192">
        <v>0</v>
      </c>
      <c r="R19" s="192">
        <v>0</v>
      </c>
      <c r="S19" s="192">
        <v>0</v>
      </c>
      <c r="T19" s="192"/>
      <c r="U19" s="192"/>
      <c r="V19" s="192"/>
      <c r="W19" s="192"/>
      <c r="X19" s="192"/>
      <c r="Y19" s="137"/>
    </row>
    <row r="20" spans="1:25" s="20" customFormat="1" ht="57.75" customHeight="1" x14ac:dyDescent="0.35">
      <c r="A20" s="172"/>
      <c r="B20" s="175" t="s">
        <v>183</v>
      </c>
      <c r="C20" s="173"/>
      <c r="D20" s="190">
        <f>SUM(D21:D24)</f>
        <v>13.592848125966102</v>
      </c>
      <c r="E20" s="190">
        <f t="shared" ref="E20:X20" si="3">SUM(E21:E24)</f>
        <v>3.8980079999999999</v>
      </c>
      <c r="F20" s="190">
        <f t="shared" si="3"/>
        <v>6.9912175480000007</v>
      </c>
      <c r="G20" s="190">
        <f t="shared" si="3"/>
        <v>0.49203559199999991</v>
      </c>
      <c r="H20" s="190">
        <f t="shared" si="3"/>
        <v>3.2899174159999998</v>
      </c>
      <c r="I20" s="190">
        <f t="shared" si="3"/>
        <v>3.0000000000000001E-3</v>
      </c>
      <c r="J20" s="190">
        <f t="shared" si="3"/>
        <v>3.7013001319999996</v>
      </c>
      <c r="K20" s="190">
        <f t="shared" si="3"/>
        <v>3.0000000000000001E-3</v>
      </c>
      <c r="L20" s="190">
        <f t="shared" si="3"/>
        <v>0</v>
      </c>
      <c r="M20" s="190">
        <f t="shared" si="3"/>
        <v>3.3999724080000004</v>
      </c>
      <c r="N20" s="190">
        <f t="shared" si="3"/>
        <v>0</v>
      </c>
      <c r="O20" s="190">
        <f t="shared" si="3"/>
        <v>5.3880201599999999</v>
      </c>
      <c r="P20" s="190">
        <f t="shared" si="3"/>
        <v>5.3243784299999994</v>
      </c>
      <c r="Q20" s="190">
        <f t="shared" si="3"/>
        <v>8.0906963699999999</v>
      </c>
      <c r="R20" s="190">
        <f t="shared" si="3"/>
        <v>8.0906963699999999</v>
      </c>
      <c r="S20" s="190">
        <f t="shared" si="3"/>
        <v>-3.0932095480000017</v>
      </c>
      <c r="T20" s="190">
        <f t="shared" si="3"/>
        <v>0</v>
      </c>
      <c r="U20" s="190">
        <f t="shared" si="3"/>
        <v>0</v>
      </c>
      <c r="V20" s="190">
        <f t="shared" si="3"/>
        <v>0</v>
      </c>
      <c r="W20" s="190">
        <f t="shared" si="3"/>
        <v>0</v>
      </c>
      <c r="X20" s="190">
        <f t="shared" si="3"/>
        <v>0</v>
      </c>
      <c r="Y20" s="137"/>
    </row>
    <row r="21" spans="1:25" s="20" customFormat="1" ht="62.2" x14ac:dyDescent="0.35">
      <c r="A21" s="166">
        <v>3</v>
      </c>
      <c r="B21" s="152" t="s">
        <v>184</v>
      </c>
      <c r="C21" s="174" t="s">
        <v>185</v>
      </c>
      <c r="D21" s="192">
        <v>0.88708799999999999</v>
      </c>
      <c r="E21" s="153">
        <v>1.2E-2</v>
      </c>
      <c r="F21" s="153">
        <v>5.3404799999999997E-4</v>
      </c>
      <c r="G21" s="192">
        <v>2.35116E-4</v>
      </c>
      <c r="H21" s="192">
        <v>2.35116E-4</v>
      </c>
      <c r="I21" s="192">
        <v>3.0000000000000001E-3</v>
      </c>
      <c r="J21" s="192">
        <v>2.9893199999999996E-4</v>
      </c>
      <c r="K21" s="192">
        <v>3.0000000000000001E-3</v>
      </c>
      <c r="L21" s="192"/>
      <c r="M21" s="192">
        <v>5.7648839999999996E-3</v>
      </c>
      <c r="N21" s="192"/>
      <c r="O21" s="196">
        <v>4.4504000000000006E-4</v>
      </c>
      <c r="P21" s="192">
        <v>2.4911000000000009E-4</v>
      </c>
      <c r="Q21" s="192">
        <v>0</v>
      </c>
      <c r="R21" s="192">
        <v>0</v>
      </c>
      <c r="S21" s="192">
        <v>1.1465952E-2</v>
      </c>
      <c r="T21" s="192"/>
      <c r="U21" s="192"/>
      <c r="V21" s="192"/>
      <c r="W21" s="192"/>
      <c r="X21" s="192"/>
      <c r="Y21" s="137"/>
    </row>
    <row r="22" spans="1:25" s="20" customFormat="1" ht="62.2" x14ac:dyDescent="0.35">
      <c r="A22" s="166">
        <v>4</v>
      </c>
      <c r="B22" s="152" t="s">
        <v>186</v>
      </c>
      <c r="C22" s="174" t="s">
        <v>187</v>
      </c>
      <c r="D22" s="192">
        <v>9.2317241259661014</v>
      </c>
      <c r="E22" s="153">
        <v>0.42397199999999996</v>
      </c>
      <c r="F22" s="153">
        <v>6.8366054080000014</v>
      </c>
      <c r="G22" s="192">
        <v>0.4239719999999999</v>
      </c>
      <c r="H22" s="192">
        <v>3.2218538240000001</v>
      </c>
      <c r="I22" s="192">
        <v>0</v>
      </c>
      <c r="J22" s="192">
        <v>3.6147515839999995</v>
      </c>
      <c r="K22" s="192">
        <v>0</v>
      </c>
      <c r="L22" s="192"/>
      <c r="M22" s="192">
        <v>0</v>
      </c>
      <c r="N22" s="192"/>
      <c r="O22" s="196">
        <v>2.3497260299999998</v>
      </c>
      <c r="P22" s="192">
        <v>2.3428039599999999</v>
      </c>
      <c r="Q22" s="192">
        <v>7.86543232</v>
      </c>
      <c r="R22" s="192">
        <v>7.86543232</v>
      </c>
      <c r="S22" s="192">
        <v>-6.4126334080000014</v>
      </c>
      <c r="T22" s="192"/>
      <c r="U22" s="192"/>
      <c r="V22" s="192"/>
      <c r="W22" s="192"/>
      <c r="X22" s="192"/>
      <c r="Y22" s="137"/>
    </row>
    <row r="23" spans="1:25" s="20" customFormat="1" ht="46.65" x14ac:dyDescent="0.35">
      <c r="A23" s="166">
        <v>5</v>
      </c>
      <c r="B23" s="152" t="s">
        <v>188</v>
      </c>
      <c r="C23" s="174" t="s">
        <v>189</v>
      </c>
      <c r="D23" s="192">
        <v>3.4740360000000003</v>
      </c>
      <c r="E23" s="153">
        <v>3.4620359999999999</v>
      </c>
      <c r="F23" s="153">
        <v>0.15407809200000003</v>
      </c>
      <c r="G23" s="192">
        <v>6.7828475999999999E-2</v>
      </c>
      <c r="H23" s="192">
        <v>6.7828475999999999E-2</v>
      </c>
      <c r="I23" s="192">
        <v>0</v>
      </c>
      <c r="J23" s="192">
        <v>8.6249616000000029E-2</v>
      </c>
      <c r="K23" s="192">
        <v>0</v>
      </c>
      <c r="L23" s="192"/>
      <c r="M23" s="192">
        <v>3.3942075240000005</v>
      </c>
      <c r="N23" s="192"/>
      <c r="O23" s="196">
        <v>2.8125850400000001</v>
      </c>
      <c r="P23" s="192">
        <v>2.7560613100000002</v>
      </c>
      <c r="Q23" s="192">
        <v>0</v>
      </c>
      <c r="R23" s="192">
        <v>0</v>
      </c>
      <c r="S23" s="192">
        <v>3.3079579079999997</v>
      </c>
      <c r="T23" s="192"/>
      <c r="U23" s="192"/>
      <c r="V23" s="192"/>
      <c r="W23" s="192"/>
      <c r="X23" s="192"/>
      <c r="Y23" s="137"/>
    </row>
    <row r="24" spans="1:25" s="20" customFormat="1" ht="62.2" x14ac:dyDescent="0.35">
      <c r="A24" s="166">
        <v>6</v>
      </c>
      <c r="B24" s="152" t="s">
        <v>1536</v>
      </c>
      <c r="C24" s="174" t="s">
        <v>1537</v>
      </c>
      <c r="D24" s="192"/>
      <c r="E24" s="153">
        <v>0</v>
      </c>
      <c r="F24" s="153">
        <v>0</v>
      </c>
      <c r="G24" s="192"/>
      <c r="H24" s="192"/>
      <c r="I24" s="192"/>
      <c r="J24" s="192">
        <v>0</v>
      </c>
      <c r="K24" s="192"/>
      <c r="L24" s="192"/>
      <c r="M24" s="192"/>
      <c r="N24" s="192"/>
      <c r="O24" s="196">
        <v>0.22526404999999999</v>
      </c>
      <c r="P24" s="192">
        <v>0.22526404999999999</v>
      </c>
      <c r="Q24" s="192">
        <v>0.22526404999999999</v>
      </c>
      <c r="R24" s="192">
        <v>0.22526404999999999</v>
      </c>
      <c r="S24" s="192">
        <v>0</v>
      </c>
      <c r="T24" s="192"/>
      <c r="U24" s="192"/>
      <c r="V24" s="192"/>
      <c r="W24" s="192"/>
      <c r="X24" s="192"/>
      <c r="Y24" s="137"/>
    </row>
    <row r="25" spans="1:25" s="20" customFormat="1" ht="15.55" x14ac:dyDescent="0.35">
      <c r="A25" s="172"/>
      <c r="B25" s="154" t="s">
        <v>190</v>
      </c>
      <c r="C25" s="173"/>
      <c r="D25" s="190">
        <f>SUM(D26:D27)</f>
        <v>4.8004440000000006</v>
      </c>
      <c r="E25" s="190">
        <f t="shared" ref="E25:X25" si="4">SUM(E26:E27)</f>
        <v>4.7764439999999997</v>
      </c>
      <c r="F25" s="190">
        <f t="shared" si="4"/>
        <v>4.2534122339999989</v>
      </c>
      <c r="G25" s="190">
        <f t="shared" si="4"/>
        <v>9.3580428000000007E-2</v>
      </c>
      <c r="H25" s="190">
        <f t="shared" si="4"/>
        <v>9.3580428000000007E-2</v>
      </c>
      <c r="I25" s="190">
        <f t="shared" si="4"/>
        <v>4.6828635719999987</v>
      </c>
      <c r="J25" s="190">
        <f t="shared" si="4"/>
        <v>4.1598318059999997</v>
      </c>
      <c r="K25" s="190">
        <f t="shared" si="4"/>
        <v>0</v>
      </c>
      <c r="L25" s="190">
        <f t="shared" si="4"/>
        <v>0</v>
      </c>
      <c r="M25" s="190">
        <f t="shared" si="4"/>
        <v>0</v>
      </c>
      <c r="N25" s="190">
        <f t="shared" si="4"/>
        <v>0</v>
      </c>
      <c r="O25" s="190">
        <f t="shared" si="4"/>
        <v>3.5445101999999999</v>
      </c>
      <c r="P25" s="190">
        <f t="shared" si="4"/>
        <v>3.46652651</v>
      </c>
      <c r="Q25" s="190">
        <f t="shared" si="4"/>
        <v>3.5449935400000001</v>
      </c>
      <c r="R25" s="190">
        <f t="shared" si="4"/>
        <v>3.5449935400000001</v>
      </c>
      <c r="S25" s="190">
        <f t="shared" si="4"/>
        <v>0.52303176600000034</v>
      </c>
      <c r="T25" s="190">
        <f t="shared" si="4"/>
        <v>0</v>
      </c>
      <c r="U25" s="190">
        <f t="shared" si="4"/>
        <v>0</v>
      </c>
      <c r="V25" s="190">
        <f t="shared" si="4"/>
        <v>0</v>
      </c>
      <c r="W25" s="190">
        <f t="shared" si="4"/>
        <v>0</v>
      </c>
      <c r="X25" s="190">
        <f t="shared" si="4"/>
        <v>0</v>
      </c>
      <c r="Y25" s="137"/>
    </row>
    <row r="26" spans="1:25" s="20" customFormat="1" ht="31.1" x14ac:dyDescent="0.35">
      <c r="A26" s="166">
        <v>7</v>
      </c>
      <c r="B26" s="152" t="s">
        <v>191</v>
      </c>
      <c r="C26" s="174" t="s">
        <v>192</v>
      </c>
      <c r="D26" s="192">
        <v>2.057328</v>
      </c>
      <c r="E26" s="153">
        <v>2.045328</v>
      </c>
      <c r="F26" s="153">
        <v>1.9550981419999998</v>
      </c>
      <c r="G26" s="192">
        <v>4.0072212000000003E-2</v>
      </c>
      <c r="H26" s="192">
        <v>4.0072212000000003E-2</v>
      </c>
      <c r="I26" s="192">
        <v>2.0052557879999999</v>
      </c>
      <c r="J26" s="192">
        <v>1.9150259300000001</v>
      </c>
      <c r="K26" s="192">
        <v>0</v>
      </c>
      <c r="L26" s="192"/>
      <c r="M26" s="192">
        <v>0</v>
      </c>
      <c r="N26" s="192"/>
      <c r="O26" s="196">
        <v>1.6292484600000001</v>
      </c>
      <c r="P26" s="192">
        <v>1.5958549500000001</v>
      </c>
      <c r="Q26" s="192">
        <v>1.62949013</v>
      </c>
      <c r="R26" s="192">
        <v>1.62949013</v>
      </c>
      <c r="S26" s="192">
        <v>9.0229858000000274E-2</v>
      </c>
      <c r="T26" s="192"/>
      <c r="U26" s="192"/>
      <c r="V26" s="192"/>
      <c r="W26" s="192"/>
      <c r="X26" s="192"/>
      <c r="Y26" s="137"/>
    </row>
    <row r="27" spans="1:25" s="20" customFormat="1" ht="31.1" x14ac:dyDescent="0.35">
      <c r="A27" s="166">
        <v>8</v>
      </c>
      <c r="B27" s="152" t="s">
        <v>193</v>
      </c>
      <c r="C27" s="174" t="s">
        <v>194</v>
      </c>
      <c r="D27" s="192">
        <v>2.7431160000000001</v>
      </c>
      <c r="E27" s="153">
        <v>2.7311159999999997</v>
      </c>
      <c r="F27" s="153">
        <v>2.2983140919999996</v>
      </c>
      <c r="G27" s="192">
        <v>5.3508216000000004E-2</v>
      </c>
      <c r="H27" s="192">
        <v>5.3508216000000004E-2</v>
      </c>
      <c r="I27" s="192">
        <v>2.6776077839999992</v>
      </c>
      <c r="J27" s="192">
        <v>2.244805876</v>
      </c>
      <c r="K27" s="192">
        <v>0</v>
      </c>
      <c r="L27" s="192"/>
      <c r="M27" s="192">
        <v>0</v>
      </c>
      <c r="N27" s="192"/>
      <c r="O27" s="196">
        <v>1.9152617399999998</v>
      </c>
      <c r="P27" s="192">
        <v>1.8706715599999999</v>
      </c>
      <c r="Q27" s="192">
        <v>1.9155034099999999</v>
      </c>
      <c r="R27" s="192">
        <v>1.9155034099999999</v>
      </c>
      <c r="S27" s="192">
        <v>0.43280190800000007</v>
      </c>
      <c r="T27" s="192"/>
      <c r="U27" s="192"/>
      <c r="V27" s="192"/>
      <c r="W27" s="192"/>
      <c r="X27" s="192"/>
      <c r="Y27" s="137"/>
    </row>
    <row r="28" spans="1:25" s="20" customFormat="1" ht="15.55" x14ac:dyDescent="0.35">
      <c r="A28" s="172"/>
      <c r="B28" s="156" t="s">
        <v>195</v>
      </c>
      <c r="C28" s="173"/>
      <c r="D28" s="190">
        <f>SUM(D29:D34)</f>
        <v>74.636232000000007</v>
      </c>
      <c r="E28" s="190">
        <f t="shared" ref="E28:X28" si="5">SUM(E29:E34)</f>
        <v>5.8031759999999988</v>
      </c>
      <c r="F28" s="190">
        <f t="shared" si="5"/>
        <v>0.234511368</v>
      </c>
      <c r="G28" s="190">
        <f t="shared" si="5"/>
        <v>0.103236888</v>
      </c>
      <c r="H28" s="190">
        <f t="shared" si="5"/>
        <v>0.103236888</v>
      </c>
      <c r="I28" s="190">
        <f t="shared" si="5"/>
        <v>1.7220570000000002</v>
      </c>
      <c r="J28" s="190">
        <f t="shared" si="5"/>
        <v>0.13127448</v>
      </c>
      <c r="K28" s="190">
        <f t="shared" si="5"/>
        <v>1.1882010000000001</v>
      </c>
      <c r="L28" s="190">
        <f t="shared" si="5"/>
        <v>0</v>
      </c>
      <c r="M28" s="190">
        <f t="shared" si="5"/>
        <v>2.7896811120000002</v>
      </c>
      <c r="N28" s="190">
        <f t="shared" si="5"/>
        <v>0</v>
      </c>
      <c r="O28" s="190">
        <f t="shared" si="5"/>
        <v>0.19542614</v>
      </c>
      <c r="P28" s="190">
        <f t="shared" si="5"/>
        <v>0.10939539999999999</v>
      </c>
      <c r="Q28" s="190">
        <f t="shared" si="5"/>
        <v>6.8157820000000008E-2</v>
      </c>
      <c r="R28" s="190">
        <f t="shared" si="5"/>
        <v>0</v>
      </c>
      <c r="S28" s="190">
        <f t="shared" si="5"/>
        <v>5.5686646319999991</v>
      </c>
      <c r="T28" s="190">
        <f t="shared" si="5"/>
        <v>0</v>
      </c>
      <c r="U28" s="190">
        <f t="shared" si="5"/>
        <v>0</v>
      </c>
      <c r="V28" s="190">
        <f t="shared" si="5"/>
        <v>0</v>
      </c>
      <c r="W28" s="190">
        <f t="shared" si="5"/>
        <v>0</v>
      </c>
      <c r="X28" s="190">
        <f t="shared" si="5"/>
        <v>0</v>
      </c>
      <c r="Y28" s="137"/>
    </row>
    <row r="29" spans="1:25" s="20" customFormat="1" ht="46.65" x14ac:dyDescent="0.35">
      <c r="A29" s="166">
        <v>9</v>
      </c>
      <c r="B29" s="152" t="s">
        <v>196</v>
      </c>
      <c r="C29" s="174" t="s">
        <v>197</v>
      </c>
      <c r="D29" s="192">
        <v>2.7871080000000004</v>
      </c>
      <c r="E29" s="153">
        <v>0.51651599999999998</v>
      </c>
      <c r="F29" s="153">
        <v>2.2987560000000001E-2</v>
      </c>
      <c r="G29" s="192">
        <v>1.0119612000000002E-2</v>
      </c>
      <c r="H29" s="192">
        <v>1.0119612000000002E-2</v>
      </c>
      <c r="I29" s="192">
        <v>0</v>
      </c>
      <c r="J29" s="192">
        <v>1.2867947999999999E-2</v>
      </c>
      <c r="K29" s="192">
        <v>0</v>
      </c>
      <c r="L29" s="192"/>
      <c r="M29" s="192">
        <v>0.50639638799999998</v>
      </c>
      <c r="N29" s="192"/>
      <c r="O29" s="196">
        <v>1.9156299999999998E-2</v>
      </c>
      <c r="P29" s="192">
        <v>1.0723289999999998E-2</v>
      </c>
      <c r="Q29" s="192">
        <v>0</v>
      </c>
      <c r="R29" s="192">
        <v>0</v>
      </c>
      <c r="S29" s="192">
        <v>0.49352843999999996</v>
      </c>
      <c r="T29" s="192"/>
      <c r="U29" s="192"/>
      <c r="V29" s="192"/>
      <c r="W29" s="192"/>
      <c r="X29" s="192"/>
      <c r="Y29" s="137"/>
    </row>
    <row r="30" spans="1:25" s="20" customFormat="1" ht="46.65" x14ac:dyDescent="0.35">
      <c r="A30" s="166">
        <v>10</v>
      </c>
      <c r="B30" s="152" t="s">
        <v>198</v>
      </c>
      <c r="C30" s="174" t="s">
        <v>199</v>
      </c>
      <c r="D30" s="192">
        <v>64.162464</v>
      </c>
      <c r="E30" s="153">
        <v>3.5999999999999996</v>
      </c>
      <c r="F30" s="153">
        <v>0.160218204</v>
      </c>
      <c r="G30" s="192">
        <v>7.0531475999999996E-2</v>
      </c>
      <c r="H30" s="192">
        <v>7.0531475999999996E-2</v>
      </c>
      <c r="I30" s="192">
        <v>0.9</v>
      </c>
      <c r="J30" s="192">
        <v>8.9686728000000007E-2</v>
      </c>
      <c r="K30" s="192">
        <v>0.9</v>
      </c>
      <c r="L30" s="192"/>
      <c r="M30" s="192">
        <v>1.7294685240000001</v>
      </c>
      <c r="N30" s="192"/>
      <c r="O30" s="196">
        <v>0.13351517000000002</v>
      </c>
      <c r="P30" s="192">
        <v>7.4738940000000004E-2</v>
      </c>
      <c r="Q30" s="192">
        <v>0</v>
      </c>
      <c r="R30" s="192">
        <v>0</v>
      </c>
      <c r="S30" s="192">
        <v>3.4397817959999997</v>
      </c>
      <c r="T30" s="192"/>
      <c r="U30" s="192"/>
      <c r="V30" s="192"/>
      <c r="W30" s="192"/>
      <c r="X30" s="192"/>
      <c r="Y30" s="137"/>
    </row>
    <row r="31" spans="1:25" s="20" customFormat="1" ht="31.1" x14ac:dyDescent="0.35">
      <c r="A31" s="166">
        <v>11</v>
      </c>
      <c r="B31" s="152" t="s">
        <v>200</v>
      </c>
      <c r="C31" s="174" t="s">
        <v>201</v>
      </c>
      <c r="D31" s="192">
        <v>7.1528040000000006</v>
      </c>
      <c r="E31" s="153">
        <v>1.1528039999999999</v>
      </c>
      <c r="F31" s="153">
        <v>5.1305603999999991E-2</v>
      </c>
      <c r="G31" s="192">
        <v>2.25858E-2</v>
      </c>
      <c r="H31" s="192">
        <v>2.25858E-2</v>
      </c>
      <c r="I31" s="192">
        <v>0.28820099999999998</v>
      </c>
      <c r="J31" s="192">
        <v>2.8719803999999991E-2</v>
      </c>
      <c r="K31" s="192">
        <v>0.28820099999999998</v>
      </c>
      <c r="L31" s="192"/>
      <c r="M31" s="192">
        <v>0.55381619999999987</v>
      </c>
      <c r="N31" s="192"/>
      <c r="O31" s="196">
        <v>4.2754669999999995E-2</v>
      </c>
      <c r="P31" s="192">
        <v>2.3933169999999993E-2</v>
      </c>
      <c r="Q31" s="192">
        <v>0</v>
      </c>
      <c r="R31" s="192">
        <v>0</v>
      </c>
      <c r="S31" s="192">
        <v>1.101498396</v>
      </c>
      <c r="T31" s="192"/>
      <c r="U31" s="192"/>
      <c r="V31" s="192"/>
      <c r="W31" s="192"/>
      <c r="X31" s="192"/>
      <c r="Y31" s="137"/>
    </row>
    <row r="32" spans="1:25" s="20" customFormat="1" ht="46.65" x14ac:dyDescent="0.35">
      <c r="A32" s="166">
        <v>12</v>
      </c>
      <c r="B32" s="152" t="s">
        <v>1538</v>
      </c>
      <c r="C32" s="174" t="s">
        <v>1539</v>
      </c>
      <c r="D32" s="192">
        <v>0.21442800000000001</v>
      </c>
      <c r="E32" s="153">
        <v>0.21442799999999998</v>
      </c>
      <c r="F32" s="153">
        <v>0</v>
      </c>
      <c r="G32" s="192">
        <v>0</v>
      </c>
      <c r="H32" s="192">
        <v>0</v>
      </c>
      <c r="I32" s="192">
        <v>0.21442800000000001</v>
      </c>
      <c r="J32" s="192">
        <v>0</v>
      </c>
      <c r="K32" s="192">
        <v>0</v>
      </c>
      <c r="L32" s="192"/>
      <c r="M32" s="192">
        <v>0</v>
      </c>
      <c r="N32" s="192"/>
      <c r="O32" s="196">
        <v>0</v>
      </c>
      <c r="P32" s="192">
        <v>0</v>
      </c>
      <c r="Q32" s="192">
        <v>3.9427980000000008E-2</v>
      </c>
      <c r="R32" s="192">
        <v>0</v>
      </c>
      <c r="S32" s="192">
        <v>0.21442799999999998</v>
      </c>
      <c r="T32" s="192"/>
      <c r="U32" s="192"/>
      <c r="V32" s="192"/>
      <c r="W32" s="192"/>
      <c r="X32" s="192"/>
      <c r="Y32" s="137"/>
    </row>
    <row r="33" spans="1:25" s="20" customFormat="1" ht="46.65" x14ac:dyDescent="0.35">
      <c r="A33" s="166">
        <v>13</v>
      </c>
      <c r="B33" s="152" t="s">
        <v>1540</v>
      </c>
      <c r="C33" s="174" t="s">
        <v>1541</v>
      </c>
      <c r="D33" s="192">
        <v>0.122304</v>
      </c>
      <c r="E33" s="153">
        <v>0.122304</v>
      </c>
      <c r="F33" s="153">
        <v>0</v>
      </c>
      <c r="G33" s="192">
        <v>0</v>
      </c>
      <c r="H33" s="192">
        <v>0</v>
      </c>
      <c r="I33" s="192">
        <v>0.122304</v>
      </c>
      <c r="J33" s="192">
        <v>0</v>
      </c>
      <c r="K33" s="192">
        <v>0</v>
      </c>
      <c r="L33" s="192"/>
      <c r="M33" s="192">
        <v>0</v>
      </c>
      <c r="N33" s="192"/>
      <c r="O33" s="196">
        <v>0</v>
      </c>
      <c r="P33" s="192">
        <v>0</v>
      </c>
      <c r="Q33" s="192">
        <v>1.099405E-2</v>
      </c>
      <c r="R33" s="192">
        <v>0</v>
      </c>
      <c r="S33" s="192">
        <v>0.122304</v>
      </c>
      <c r="T33" s="192"/>
      <c r="U33" s="192"/>
      <c r="V33" s="192"/>
      <c r="W33" s="192"/>
      <c r="X33" s="192"/>
      <c r="Y33" s="137"/>
    </row>
    <row r="34" spans="1:25" s="20" customFormat="1" ht="93.25" x14ac:dyDescent="0.35">
      <c r="A34" s="166">
        <v>14</v>
      </c>
      <c r="B34" s="152" t="s">
        <v>202</v>
      </c>
      <c r="C34" s="174" t="s">
        <v>1542</v>
      </c>
      <c r="D34" s="192">
        <v>0.19712399999999999</v>
      </c>
      <c r="E34" s="153">
        <v>0.19712399999999999</v>
      </c>
      <c r="F34" s="153">
        <v>0</v>
      </c>
      <c r="G34" s="192">
        <v>0</v>
      </c>
      <c r="H34" s="192">
        <v>0</v>
      </c>
      <c r="I34" s="192">
        <v>0.19712399999999999</v>
      </c>
      <c r="J34" s="192">
        <v>0</v>
      </c>
      <c r="K34" s="192">
        <v>0</v>
      </c>
      <c r="L34" s="192"/>
      <c r="M34" s="192">
        <v>0</v>
      </c>
      <c r="N34" s="192"/>
      <c r="O34" s="196">
        <v>0</v>
      </c>
      <c r="P34" s="192">
        <v>0</v>
      </c>
      <c r="Q34" s="192">
        <v>1.7735790000000001E-2</v>
      </c>
      <c r="R34" s="192">
        <v>0</v>
      </c>
      <c r="S34" s="192">
        <v>0.19712399999999999</v>
      </c>
      <c r="T34" s="192"/>
      <c r="U34" s="192"/>
      <c r="V34" s="192"/>
      <c r="W34" s="192"/>
      <c r="X34" s="192"/>
      <c r="Y34" s="137"/>
    </row>
    <row r="35" spans="1:25" s="20" customFormat="1" ht="15.55" x14ac:dyDescent="0.35">
      <c r="A35" s="172"/>
      <c r="B35" s="156" t="s">
        <v>203</v>
      </c>
      <c r="C35" s="173"/>
      <c r="D35" s="190">
        <f>SUM(D36:D41)</f>
        <v>4.5128467828474568</v>
      </c>
      <c r="E35" s="190">
        <f t="shared" ref="E35:X35" si="6">SUM(E36:E41)</f>
        <v>3.4295591239999998</v>
      </c>
      <c r="F35" s="190">
        <f t="shared" si="6"/>
        <v>2.1311977600000001</v>
      </c>
      <c r="G35" s="190">
        <f t="shared" si="6"/>
        <v>1.5360462420000007</v>
      </c>
      <c r="H35" s="190">
        <f t="shared" si="6"/>
        <v>1.9353687480000001</v>
      </c>
      <c r="I35" s="190">
        <f t="shared" si="6"/>
        <v>1.3640911079999998</v>
      </c>
      <c r="J35" s="190">
        <f t="shared" si="6"/>
        <v>0.1958290119999998</v>
      </c>
      <c r="K35" s="190">
        <f t="shared" si="6"/>
        <v>0.5294217739999999</v>
      </c>
      <c r="L35" s="190">
        <f t="shared" si="6"/>
        <v>0</v>
      </c>
      <c r="M35" s="190">
        <f t="shared" si="6"/>
        <v>0</v>
      </c>
      <c r="N35" s="190">
        <f t="shared" si="6"/>
        <v>0</v>
      </c>
      <c r="O35" s="190">
        <f t="shared" si="6"/>
        <v>1.0872462600000001</v>
      </c>
      <c r="P35" s="190">
        <f t="shared" si="6"/>
        <v>1.9718259999999987E-2</v>
      </c>
      <c r="Q35" s="190">
        <f t="shared" si="6"/>
        <v>2.8550697199999999</v>
      </c>
      <c r="R35" s="190">
        <f t="shared" si="6"/>
        <v>1.01436477</v>
      </c>
      <c r="S35" s="190">
        <f t="shared" si="6"/>
        <v>1.2983613640000002</v>
      </c>
      <c r="T35" s="190">
        <f t="shared" si="6"/>
        <v>0</v>
      </c>
      <c r="U35" s="190">
        <f t="shared" si="6"/>
        <v>0</v>
      </c>
      <c r="V35" s="190">
        <f t="shared" si="6"/>
        <v>0</v>
      </c>
      <c r="W35" s="190">
        <f t="shared" si="6"/>
        <v>0</v>
      </c>
      <c r="X35" s="190">
        <f t="shared" si="6"/>
        <v>0</v>
      </c>
      <c r="Y35" s="137"/>
    </row>
    <row r="36" spans="1:25" s="20" customFormat="1" ht="141.80000000000001" customHeight="1" x14ac:dyDescent="0.35">
      <c r="A36" s="166">
        <v>15</v>
      </c>
      <c r="B36" s="152" t="s">
        <v>204</v>
      </c>
      <c r="C36" s="174" t="s">
        <v>205</v>
      </c>
      <c r="D36" s="192">
        <v>0.40573200000000004</v>
      </c>
      <c r="E36" s="153">
        <v>0.1403951240000004</v>
      </c>
      <c r="F36" s="153">
        <v>0.45650497999999995</v>
      </c>
      <c r="G36" s="192">
        <v>0.1403951240000004</v>
      </c>
      <c r="H36" s="192">
        <v>0.45650498</v>
      </c>
      <c r="I36" s="192">
        <v>0</v>
      </c>
      <c r="J36" s="192">
        <v>0</v>
      </c>
      <c r="K36" s="192">
        <v>0</v>
      </c>
      <c r="L36" s="192"/>
      <c r="M36" s="192">
        <v>0</v>
      </c>
      <c r="N36" s="192"/>
      <c r="O36" s="196">
        <v>0</v>
      </c>
      <c r="P36" s="192">
        <v>0</v>
      </c>
      <c r="Q36" s="192">
        <v>0.44229364000000004</v>
      </c>
      <c r="R36" s="192">
        <v>0</v>
      </c>
      <c r="S36" s="192">
        <v>-0.31610985599999952</v>
      </c>
      <c r="T36" s="192"/>
      <c r="U36" s="192"/>
      <c r="V36" s="192"/>
      <c r="W36" s="192"/>
      <c r="X36" s="192"/>
      <c r="Y36" s="137"/>
    </row>
    <row r="37" spans="1:25" s="20" customFormat="1" ht="62.2" x14ac:dyDescent="0.35">
      <c r="A37" s="166">
        <v>16</v>
      </c>
      <c r="B37" s="152" t="s">
        <v>206</v>
      </c>
      <c r="C37" s="174" t="s">
        <v>207</v>
      </c>
      <c r="D37" s="192">
        <v>0.58308678284745752</v>
      </c>
      <c r="E37" s="153">
        <v>1.2E-2</v>
      </c>
      <c r="F37" s="153">
        <v>9.5212649999999996E-2</v>
      </c>
      <c r="G37" s="192">
        <v>1.2E-2</v>
      </c>
      <c r="H37" s="192">
        <v>9.5212649999999996E-2</v>
      </c>
      <c r="I37" s="192">
        <v>0</v>
      </c>
      <c r="J37" s="192">
        <v>0</v>
      </c>
      <c r="K37" s="192">
        <v>0</v>
      </c>
      <c r="L37" s="192"/>
      <c r="M37" s="192">
        <v>0</v>
      </c>
      <c r="N37" s="192"/>
      <c r="O37" s="196">
        <v>0</v>
      </c>
      <c r="P37" s="192">
        <v>0</v>
      </c>
      <c r="Q37" s="192">
        <v>0.73462068000000014</v>
      </c>
      <c r="R37" s="192">
        <v>0</v>
      </c>
      <c r="S37" s="192">
        <v>-8.3212649999999999E-2</v>
      </c>
      <c r="T37" s="192"/>
      <c r="U37" s="192"/>
      <c r="V37" s="192"/>
      <c r="W37" s="192"/>
      <c r="X37" s="192"/>
      <c r="Y37" s="137"/>
    </row>
    <row r="38" spans="1:25" s="20" customFormat="1" ht="46.65" x14ac:dyDescent="0.35">
      <c r="A38" s="166">
        <v>17</v>
      </c>
      <c r="B38" s="152" t="s">
        <v>208</v>
      </c>
      <c r="C38" s="174" t="s">
        <v>209</v>
      </c>
      <c r="D38" s="192">
        <v>1.4892959999999997</v>
      </c>
      <c r="E38" s="153">
        <v>1.242432</v>
      </c>
      <c r="F38" s="153">
        <v>0.9088392380000001</v>
      </c>
      <c r="G38" s="192">
        <v>0.71301022600000019</v>
      </c>
      <c r="H38" s="192">
        <v>0.71301022600000019</v>
      </c>
      <c r="I38" s="192">
        <v>0</v>
      </c>
      <c r="J38" s="192">
        <v>0.1958290119999998</v>
      </c>
      <c r="K38" s="192">
        <v>0.5294217739999999</v>
      </c>
      <c r="L38" s="192"/>
      <c r="M38" s="192">
        <v>0</v>
      </c>
      <c r="N38" s="192"/>
      <c r="O38" s="196">
        <v>0.75736603000000002</v>
      </c>
      <c r="P38" s="192">
        <v>1.9718259999999987E-2</v>
      </c>
      <c r="Q38" s="192">
        <v>0.94837815000000003</v>
      </c>
      <c r="R38" s="192">
        <v>0.94837815000000003</v>
      </c>
      <c r="S38" s="192">
        <v>0.33359276199999988</v>
      </c>
      <c r="T38" s="192"/>
      <c r="U38" s="192"/>
      <c r="V38" s="192"/>
      <c r="W38" s="192"/>
      <c r="X38" s="192"/>
      <c r="Y38" s="137"/>
    </row>
    <row r="39" spans="1:25" s="20" customFormat="1" ht="46.65" x14ac:dyDescent="0.35">
      <c r="A39" s="166">
        <v>18</v>
      </c>
      <c r="B39" s="152" t="s">
        <v>1543</v>
      </c>
      <c r="C39" s="174" t="s">
        <v>1544</v>
      </c>
      <c r="D39" s="192">
        <v>1.5664079999999998</v>
      </c>
      <c r="E39" s="153">
        <v>1.5664079999999998</v>
      </c>
      <c r="F39" s="153">
        <v>0.36792000000000002</v>
      </c>
      <c r="G39" s="192">
        <v>0.36792000000000002</v>
      </c>
      <c r="H39" s="192">
        <v>0.36792000000000002</v>
      </c>
      <c r="I39" s="192">
        <v>1.1984879999999998</v>
      </c>
      <c r="J39" s="192">
        <v>0</v>
      </c>
      <c r="K39" s="192">
        <v>0</v>
      </c>
      <c r="L39" s="192"/>
      <c r="M39" s="192">
        <v>0</v>
      </c>
      <c r="N39" s="192"/>
      <c r="O39" s="196">
        <v>0</v>
      </c>
      <c r="P39" s="192">
        <v>0</v>
      </c>
      <c r="Q39" s="192">
        <v>0.39989701999999999</v>
      </c>
      <c r="R39" s="192">
        <v>0</v>
      </c>
      <c r="S39" s="192">
        <v>1.1984879999999998</v>
      </c>
      <c r="T39" s="192"/>
      <c r="U39" s="192"/>
      <c r="V39" s="192"/>
      <c r="W39" s="192"/>
      <c r="X39" s="192"/>
      <c r="Y39" s="137"/>
    </row>
    <row r="40" spans="1:25" s="20" customFormat="1" ht="62.2" x14ac:dyDescent="0.35">
      <c r="A40" s="166">
        <v>19</v>
      </c>
      <c r="B40" s="152" t="s">
        <v>1545</v>
      </c>
      <c r="C40" s="174" t="s">
        <v>1546</v>
      </c>
      <c r="D40" s="192">
        <v>0.46832399999999996</v>
      </c>
      <c r="E40" s="153">
        <v>0.46832399999999996</v>
      </c>
      <c r="F40" s="153">
        <v>0.30272089200000002</v>
      </c>
      <c r="G40" s="192">
        <v>0.30272089200000002</v>
      </c>
      <c r="H40" s="192">
        <v>0.30272089200000002</v>
      </c>
      <c r="I40" s="192">
        <v>0.16560310799999997</v>
      </c>
      <c r="J40" s="192">
        <v>0</v>
      </c>
      <c r="K40" s="192">
        <v>0</v>
      </c>
      <c r="L40" s="192"/>
      <c r="M40" s="192">
        <v>0</v>
      </c>
      <c r="N40" s="192"/>
      <c r="O40" s="196">
        <v>0.26389360999999995</v>
      </c>
      <c r="P40" s="192">
        <v>0</v>
      </c>
      <c r="Q40" s="192">
        <v>0.26389361</v>
      </c>
      <c r="R40" s="192">
        <v>0</v>
      </c>
      <c r="S40" s="192">
        <v>0.16560310799999994</v>
      </c>
      <c r="T40" s="192"/>
      <c r="U40" s="192"/>
      <c r="V40" s="192"/>
      <c r="W40" s="192"/>
      <c r="X40" s="192"/>
      <c r="Y40" s="137"/>
    </row>
    <row r="41" spans="1:25" s="20" customFormat="1" ht="77.7" x14ac:dyDescent="0.35">
      <c r="A41" s="166">
        <v>20</v>
      </c>
      <c r="B41" s="152" t="s">
        <v>210</v>
      </c>
      <c r="C41" s="174" t="s">
        <v>211</v>
      </c>
      <c r="D41" s="192">
        <v>0</v>
      </c>
      <c r="E41" s="153">
        <v>0</v>
      </c>
      <c r="F41" s="153">
        <v>0</v>
      </c>
      <c r="G41" s="192">
        <v>0</v>
      </c>
      <c r="H41" s="192">
        <v>0</v>
      </c>
      <c r="I41" s="192">
        <v>0</v>
      </c>
      <c r="J41" s="192">
        <v>0</v>
      </c>
      <c r="K41" s="192">
        <v>0</v>
      </c>
      <c r="L41" s="192"/>
      <c r="M41" s="192">
        <v>0</v>
      </c>
      <c r="N41" s="192"/>
      <c r="O41" s="196">
        <v>6.5986619999999996E-2</v>
      </c>
      <c r="P41" s="192">
        <v>0</v>
      </c>
      <c r="Q41" s="192">
        <v>6.5986619999999996E-2</v>
      </c>
      <c r="R41" s="192">
        <v>6.5986619999999996E-2</v>
      </c>
      <c r="S41" s="192">
        <v>0</v>
      </c>
      <c r="T41" s="192"/>
      <c r="U41" s="192"/>
      <c r="V41" s="192"/>
      <c r="W41" s="192"/>
      <c r="X41" s="192"/>
      <c r="Y41" s="137"/>
    </row>
    <row r="42" spans="1:25" s="20" customFormat="1" ht="15.55" x14ac:dyDescent="0.35">
      <c r="A42" s="172"/>
      <c r="B42" s="156" t="s">
        <v>212</v>
      </c>
      <c r="C42" s="173"/>
      <c r="D42" s="190">
        <f>SUM(D43:D48)</f>
        <v>55.555274173423726</v>
      </c>
      <c r="E42" s="190">
        <f t="shared" ref="E42:X42" si="7">SUM(E43:E48)</f>
        <v>10.640382000000001</v>
      </c>
      <c r="F42" s="190">
        <f t="shared" si="7"/>
        <v>10.832866083999997</v>
      </c>
      <c r="G42" s="190">
        <f t="shared" si="7"/>
        <v>5.3863505680000001</v>
      </c>
      <c r="H42" s="190">
        <f t="shared" si="7"/>
        <v>0.81623276799999989</v>
      </c>
      <c r="I42" s="190">
        <f t="shared" si="7"/>
        <v>0.64550917999999979</v>
      </c>
      <c r="J42" s="190">
        <f t="shared" si="7"/>
        <v>10.016633316</v>
      </c>
      <c r="K42" s="190">
        <f t="shared" si="7"/>
        <v>4.4323643399999995</v>
      </c>
      <c r="L42" s="190">
        <f t="shared" si="7"/>
        <v>0</v>
      </c>
      <c r="M42" s="190">
        <f t="shared" si="7"/>
        <v>0.17615791200000003</v>
      </c>
      <c r="N42" s="190">
        <f t="shared" si="7"/>
        <v>0</v>
      </c>
      <c r="O42" s="190">
        <f t="shared" si="7"/>
        <v>10.500436379999998</v>
      </c>
      <c r="P42" s="190">
        <f t="shared" si="7"/>
        <v>1.5842523099999999</v>
      </c>
      <c r="Q42" s="190">
        <f t="shared" si="7"/>
        <v>25.416333659999999</v>
      </c>
      <c r="R42" s="190">
        <f t="shared" si="7"/>
        <v>1.44794804</v>
      </c>
      <c r="S42" s="190">
        <f t="shared" si="7"/>
        <v>-0.19248408399999828</v>
      </c>
      <c r="T42" s="190">
        <f t="shared" si="7"/>
        <v>0</v>
      </c>
      <c r="U42" s="190">
        <f t="shared" si="7"/>
        <v>0</v>
      </c>
      <c r="V42" s="190">
        <f t="shared" si="7"/>
        <v>0</v>
      </c>
      <c r="W42" s="190">
        <f t="shared" si="7"/>
        <v>0</v>
      </c>
      <c r="X42" s="190">
        <f t="shared" si="7"/>
        <v>0</v>
      </c>
      <c r="Y42" s="137"/>
    </row>
    <row r="43" spans="1:25" s="20" customFormat="1" ht="15.55" x14ac:dyDescent="0.35">
      <c r="A43" s="166">
        <v>21</v>
      </c>
      <c r="B43" s="152" t="s">
        <v>213</v>
      </c>
      <c r="C43" s="174" t="s">
        <v>214</v>
      </c>
      <c r="D43" s="192">
        <v>26.216426173423727</v>
      </c>
      <c r="E43" s="153">
        <v>4.4274360000000001</v>
      </c>
      <c r="F43" s="153">
        <v>0.19704327599999999</v>
      </c>
      <c r="G43" s="192">
        <v>8.6742659999999999E-2</v>
      </c>
      <c r="H43" s="192">
        <v>8.6742659999999999E-2</v>
      </c>
      <c r="I43" s="192">
        <v>0</v>
      </c>
      <c r="J43" s="192">
        <v>0.11030061599999999</v>
      </c>
      <c r="K43" s="192">
        <v>4.3406933399999996</v>
      </c>
      <c r="L43" s="192"/>
      <c r="M43" s="192">
        <v>0</v>
      </c>
      <c r="N43" s="192"/>
      <c r="O43" s="196">
        <v>0.16420272999999999</v>
      </c>
      <c r="P43" s="192">
        <v>9.1917179999999987E-2</v>
      </c>
      <c r="Q43" s="192">
        <v>0</v>
      </c>
      <c r="R43" s="192">
        <v>0</v>
      </c>
      <c r="S43" s="192">
        <v>4.2303927240000005</v>
      </c>
      <c r="T43" s="192"/>
      <c r="U43" s="192"/>
      <c r="V43" s="192"/>
      <c r="W43" s="192"/>
      <c r="X43" s="192"/>
      <c r="Y43" s="137"/>
    </row>
    <row r="44" spans="1:25" s="20" customFormat="1" ht="46.65" x14ac:dyDescent="0.35">
      <c r="A44" s="166">
        <v>22</v>
      </c>
      <c r="B44" s="152" t="s">
        <v>215</v>
      </c>
      <c r="C44" s="174" t="s">
        <v>216</v>
      </c>
      <c r="D44" s="192">
        <v>1.9785959999999996</v>
      </c>
      <c r="E44" s="153">
        <v>0.36668400000000001</v>
      </c>
      <c r="F44" s="153">
        <v>3.0328667999999996E-2</v>
      </c>
      <c r="G44" s="192">
        <v>7.1840879999999991E-3</v>
      </c>
      <c r="H44" s="192">
        <v>7.1840879999999991E-3</v>
      </c>
      <c r="I44" s="192">
        <v>9.1670999999999989E-2</v>
      </c>
      <c r="J44" s="192">
        <v>2.3144579999999998E-2</v>
      </c>
      <c r="K44" s="192">
        <v>9.1670999999999989E-2</v>
      </c>
      <c r="L44" s="192"/>
      <c r="M44" s="192">
        <v>0.17615791200000003</v>
      </c>
      <c r="N44" s="192"/>
      <c r="O44" s="196">
        <v>1.4418391799999999</v>
      </c>
      <c r="P44" s="192">
        <v>1.4358524399999999</v>
      </c>
      <c r="Q44" s="192">
        <v>1.44794804</v>
      </c>
      <c r="R44" s="192">
        <v>1.44794804</v>
      </c>
      <c r="S44" s="192">
        <v>0.33635533200000001</v>
      </c>
      <c r="T44" s="192"/>
      <c r="U44" s="192"/>
      <c r="V44" s="192"/>
      <c r="W44" s="192"/>
      <c r="X44" s="192"/>
      <c r="Y44" s="137"/>
    </row>
    <row r="45" spans="1:25" s="20" customFormat="1" ht="46.65" x14ac:dyDescent="0.35">
      <c r="A45" s="166">
        <v>23</v>
      </c>
      <c r="B45" s="152" t="s">
        <v>217</v>
      </c>
      <c r="C45" s="174" t="s">
        <v>218</v>
      </c>
      <c r="D45" s="192">
        <v>25.360499999999998</v>
      </c>
      <c r="E45" s="153">
        <v>4.6066319999999994</v>
      </c>
      <c r="F45" s="153">
        <v>10.381648319999998</v>
      </c>
      <c r="G45" s="192">
        <v>4.6066319999999994</v>
      </c>
      <c r="H45" s="192">
        <v>0.49846019999999996</v>
      </c>
      <c r="I45" s="192">
        <v>0</v>
      </c>
      <c r="J45" s="192">
        <v>9.8831881199999998</v>
      </c>
      <c r="K45" s="192">
        <v>0</v>
      </c>
      <c r="L45" s="192"/>
      <c r="M45" s="192">
        <v>0</v>
      </c>
      <c r="N45" s="192"/>
      <c r="O45" s="196">
        <v>8.6513735999999994</v>
      </c>
      <c r="P45" s="192">
        <v>0</v>
      </c>
      <c r="Q45" s="192">
        <v>23.08607705</v>
      </c>
      <c r="R45" s="192">
        <v>0</v>
      </c>
      <c r="S45" s="192">
        <v>-5.7750163199999989</v>
      </c>
      <c r="T45" s="192"/>
      <c r="U45" s="192"/>
      <c r="V45" s="192"/>
      <c r="W45" s="192"/>
      <c r="X45" s="192"/>
      <c r="Y45" s="137"/>
    </row>
    <row r="46" spans="1:25" s="20" customFormat="1" ht="62.2" x14ac:dyDescent="0.35">
      <c r="A46" s="166">
        <v>24</v>
      </c>
      <c r="B46" s="152" t="s">
        <v>219</v>
      </c>
      <c r="C46" s="174" t="s">
        <v>1547</v>
      </c>
      <c r="D46" s="192">
        <v>1.0758599999999998</v>
      </c>
      <c r="E46" s="153">
        <v>0.77768399999999993</v>
      </c>
      <c r="F46" s="153">
        <v>0.22384582</v>
      </c>
      <c r="G46" s="192">
        <v>0.22384582</v>
      </c>
      <c r="H46" s="192">
        <v>0.22384582</v>
      </c>
      <c r="I46" s="192">
        <v>0.55383817999999985</v>
      </c>
      <c r="J46" s="192">
        <v>0</v>
      </c>
      <c r="K46" s="192">
        <v>0</v>
      </c>
      <c r="L46" s="192"/>
      <c r="M46" s="192">
        <v>0</v>
      </c>
      <c r="N46" s="192"/>
      <c r="O46" s="196">
        <v>0.18653817999999997</v>
      </c>
      <c r="P46" s="192">
        <v>0</v>
      </c>
      <c r="Q46" s="192">
        <v>0.54813489999999998</v>
      </c>
      <c r="R46" s="192">
        <v>0</v>
      </c>
      <c r="S46" s="192">
        <v>0.55383817999999996</v>
      </c>
      <c r="T46" s="192"/>
      <c r="U46" s="192"/>
      <c r="V46" s="192"/>
      <c r="W46" s="192"/>
      <c r="X46" s="192"/>
      <c r="Y46" s="137"/>
    </row>
    <row r="47" spans="1:25" s="20" customFormat="1" ht="31.1" x14ac:dyDescent="0.35">
      <c r="A47" s="166">
        <v>25</v>
      </c>
      <c r="B47" s="152" t="s">
        <v>220</v>
      </c>
      <c r="C47" s="176" t="s">
        <v>221</v>
      </c>
      <c r="D47" s="192">
        <v>0.92389199999999994</v>
      </c>
      <c r="E47" s="153">
        <v>0.46194599999999997</v>
      </c>
      <c r="F47" s="153">
        <v>0</v>
      </c>
      <c r="G47" s="192">
        <v>0.46194599999999997</v>
      </c>
      <c r="H47" s="192">
        <v>0</v>
      </c>
      <c r="I47" s="192">
        <v>0</v>
      </c>
      <c r="J47" s="192">
        <v>0</v>
      </c>
      <c r="K47" s="192">
        <v>0</v>
      </c>
      <c r="L47" s="192"/>
      <c r="M47" s="192">
        <v>0</v>
      </c>
      <c r="N47" s="192"/>
      <c r="O47" s="196">
        <v>0</v>
      </c>
      <c r="P47" s="192">
        <v>0</v>
      </c>
      <c r="Q47" s="192">
        <v>0.33417366999999998</v>
      </c>
      <c r="R47" s="192">
        <v>0</v>
      </c>
      <c r="S47" s="192">
        <v>0.46194599999999997</v>
      </c>
      <c r="T47" s="192"/>
      <c r="U47" s="192"/>
      <c r="V47" s="192"/>
      <c r="W47" s="192"/>
      <c r="X47" s="192"/>
      <c r="Y47" s="137"/>
    </row>
    <row r="48" spans="1:25" s="20" customFormat="1" ht="60.75" customHeight="1" x14ac:dyDescent="0.35">
      <c r="A48" s="166">
        <v>26</v>
      </c>
      <c r="B48" s="152" t="s">
        <v>1548</v>
      </c>
      <c r="C48" s="176" t="s">
        <v>1549</v>
      </c>
      <c r="D48" s="192"/>
      <c r="E48" s="153">
        <v>0</v>
      </c>
      <c r="F48" s="153">
        <v>0</v>
      </c>
      <c r="G48" s="192"/>
      <c r="H48" s="192"/>
      <c r="I48" s="192"/>
      <c r="J48" s="192">
        <v>0</v>
      </c>
      <c r="K48" s="192"/>
      <c r="L48" s="192"/>
      <c r="M48" s="192"/>
      <c r="N48" s="192"/>
      <c r="O48" s="196">
        <v>5.6482690000000002E-2</v>
      </c>
      <c r="P48" s="192">
        <v>5.6482690000000002E-2</v>
      </c>
      <c r="Q48" s="192">
        <v>0</v>
      </c>
      <c r="R48" s="192">
        <v>0</v>
      </c>
      <c r="S48" s="192">
        <v>0</v>
      </c>
      <c r="T48" s="192"/>
      <c r="U48" s="192"/>
      <c r="V48" s="192"/>
      <c r="W48" s="192"/>
      <c r="X48" s="192"/>
      <c r="Y48" s="137"/>
    </row>
    <row r="49" spans="1:25" s="20" customFormat="1" ht="15.55" x14ac:dyDescent="0.35">
      <c r="A49" s="172"/>
      <c r="B49" s="156" t="s">
        <v>222</v>
      </c>
      <c r="C49" s="173"/>
      <c r="D49" s="190">
        <f>SUM(D50:D52)</f>
        <v>50.572877988556165</v>
      </c>
      <c r="E49" s="190">
        <f t="shared" ref="E49:X49" si="8">SUM(E50:E52)</f>
        <v>3.6551279999999999</v>
      </c>
      <c r="F49" s="190">
        <f t="shared" si="8"/>
        <v>9.524648354</v>
      </c>
      <c r="G49" s="190">
        <f t="shared" si="8"/>
        <v>1.302148968</v>
      </c>
      <c r="H49" s="190">
        <f t="shared" si="8"/>
        <v>5.4184427999999993E-2</v>
      </c>
      <c r="I49" s="190">
        <f t="shared" si="8"/>
        <v>1.476489516</v>
      </c>
      <c r="J49" s="190">
        <f t="shared" si="8"/>
        <v>9.470463925999999</v>
      </c>
      <c r="K49" s="190">
        <f t="shared" si="8"/>
        <v>0.3</v>
      </c>
      <c r="L49" s="190">
        <f t="shared" si="8"/>
        <v>0</v>
      </c>
      <c r="M49" s="190">
        <f t="shared" si="8"/>
        <v>0.57648951599999998</v>
      </c>
      <c r="N49" s="190">
        <f t="shared" si="8"/>
        <v>0</v>
      </c>
      <c r="O49" s="190">
        <f t="shared" si="8"/>
        <v>7.9372069599999993</v>
      </c>
      <c r="P49" s="190">
        <f t="shared" si="8"/>
        <v>7.8920532699999999</v>
      </c>
      <c r="Q49" s="190">
        <f t="shared" si="8"/>
        <v>19.622138069999998</v>
      </c>
      <c r="R49" s="190">
        <f t="shared" si="8"/>
        <v>19.020505559999997</v>
      </c>
      <c r="S49" s="190">
        <f t="shared" si="8"/>
        <v>-5.8695203540000014</v>
      </c>
      <c r="T49" s="190">
        <f t="shared" si="8"/>
        <v>0</v>
      </c>
      <c r="U49" s="190">
        <f t="shared" si="8"/>
        <v>0</v>
      </c>
      <c r="V49" s="190">
        <f t="shared" si="8"/>
        <v>0</v>
      </c>
      <c r="W49" s="190">
        <f t="shared" si="8"/>
        <v>0</v>
      </c>
      <c r="X49" s="190">
        <f t="shared" si="8"/>
        <v>0</v>
      </c>
      <c r="Y49" s="137"/>
    </row>
    <row r="50" spans="1:25" s="20" customFormat="1" ht="31.1" x14ac:dyDescent="0.35">
      <c r="A50" s="166">
        <v>27</v>
      </c>
      <c r="B50" s="152" t="s">
        <v>223</v>
      </c>
      <c r="C50" s="174" t="s">
        <v>224</v>
      </c>
      <c r="D50" s="192">
        <v>26.455685988556162</v>
      </c>
      <c r="E50" s="153">
        <v>1.2</v>
      </c>
      <c r="F50" s="153">
        <v>5.3406060000000005E-2</v>
      </c>
      <c r="G50" s="192">
        <v>2.3510483999999998E-2</v>
      </c>
      <c r="H50" s="192">
        <v>2.3510483999999998E-2</v>
      </c>
      <c r="I50" s="192">
        <v>0.3</v>
      </c>
      <c r="J50" s="192">
        <v>2.9895576000000007E-2</v>
      </c>
      <c r="K50" s="192">
        <v>0.3</v>
      </c>
      <c r="L50" s="192"/>
      <c r="M50" s="192">
        <v>0.57648951599999998</v>
      </c>
      <c r="N50" s="192"/>
      <c r="O50" s="196">
        <v>4.4505050000000004E-2</v>
      </c>
      <c r="P50" s="192">
        <v>2.4912980000000005E-2</v>
      </c>
      <c r="Q50" s="192">
        <v>0</v>
      </c>
      <c r="R50" s="192">
        <v>0</v>
      </c>
      <c r="S50" s="192">
        <v>1.14659394</v>
      </c>
      <c r="T50" s="192"/>
      <c r="U50" s="192"/>
      <c r="V50" s="192"/>
      <c r="W50" s="192"/>
      <c r="X50" s="192"/>
      <c r="Y50" s="137"/>
    </row>
    <row r="51" spans="1:25" s="20" customFormat="1" ht="46.65" x14ac:dyDescent="0.35">
      <c r="A51" s="166">
        <v>28</v>
      </c>
      <c r="B51" s="152" t="s">
        <v>225</v>
      </c>
      <c r="C51" s="174" t="s">
        <v>226</v>
      </c>
      <c r="D51" s="192">
        <v>22.746612000000002</v>
      </c>
      <c r="E51" s="153">
        <v>1.2</v>
      </c>
      <c r="F51" s="153">
        <v>9.4640788340000004</v>
      </c>
      <c r="G51" s="192">
        <v>2.3510483999999998E-2</v>
      </c>
      <c r="H51" s="192">
        <v>2.3510483999999998E-2</v>
      </c>
      <c r="I51" s="192">
        <v>1.176489516</v>
      </c>
      <c r="J51" s="192">
        <v>9.4405683499999995</v>
      </c>
      <c r="K51" s="192">
        <v>0</v>
      </c>
      <c r="L51" s="192"/>
      <c r="M51" s="192">
        <v>0</v>
      </c>
      <c r="N51" s="192"/>
      <c r="O51" s="196">
        <v>7.8867323599999999</v>
      </c>
      <c r="P51" s="192">
        <v>7.86714029</v>
      </c>
      <c r="Q51" s="192">
        <v>19.020505559999997</v>
      </c>
      <c r="R51" s="192">
        <v>19.020505559999997</v>
      </c>
      <c r="S51" s="192">
        <v>-8.2640788340000011</v>
      </c>
      <c r="T51" s="192"/>
      <c r="U51" s="192"/>
      <c r="V51" s="192"/>
      <c r="W51" s="192"/>
      <c r="X51" s="192"/>
      <c r="Y51" s="137"/>
    </row>
    <row r="52" spans="1:25" s="20" customFormat="1" ht="46.65" x14ac:dyDescent="0.35">
      <c r="A52" s="166">
        <v>29</v>
      </c>
      <c r="B52" s="152" t="s">
        <v>227</v>
      </c>
      <c r="C52" s="174" t="s">
        <v>228</v>
      </c>
      <c r="D52" s="192">
        <v>1.3705800000000001</v>
      </c>
      <c r="E52" s="153">
        <v>1.255128</v>
      </c>
      <c r="F52" s="153">
        <v>7.1634599999999991E-3</v>
      </c>
      <c r="G52" s="192">
        <v>1.255128</v>
      </c>
      <c r="H52" s="192">
        <v>7.16346E-3</v>
      </c>
      <c r="I52" s="192">
        <v>0</v>
      </c>
      <c r="J52" s="192">
        <v>0</v>
      </c>
      <c r="K52" s="192">
        <v>0</v>
      </c>
      <c r="L52" s="192"/>
      <c r="M52" s="192">
        <v>0</v>
      </c>
      <c r="N52" s="192"/>
      <c r="O52" s="196">
        <v>5.9695499999999997E-3</v>
      </c>
      <c r="P52" s="192">
        <v>0</v>
      </c>
      <c r="Q52" s="192">
        <v>0.60163251000000006</v>
      </c>
      <c r="R52" s="192">
        <v>0</v>
      </c>
      <c r="S52" s="192">
        <v>1.2479645400000001</v>
      </c>
      <c r="T52" s="192"/>
      <c r="U52" s="192"/>
      <c r="V52" s="192"/>
      <c r="W52" s="192"/>
      <c r="X52" s="192"/>
      <c r="Y52" s="137"/>
    </row>
    <row r="53" spans="1:25" s="20" customFormat="1" ht="15.55" x14ac:dyDescent="0.35">
      <c r="A53" s="172"/>
      <c r="B53" s="156" t="s">
        <v>229</v>
      </c>
      <c r="C53" s="173"/>
      <c r="D53" s="190">
        <f>SUM(D54:D55)</f>
        <v>32.103083999999996</v>
      </c>
      <c r="E53" s="190">
        <f t="shared" ref="E53:X53" si="9">SUM(E54:E55)</f>
        <v>2.103084</v>
      </c>
      <c r="F53" s="190">
        <f t="shared" si="9"/>
        <v>9.3597840000000015E-2</v>
      </c>
      <c r="G53" s="190">
        <f t="shared" si="9"/>
        <v>4.1203764000000004E-2</v>
      </c>
      <c r="H53" s="190">
        <f t="shared" si="9"/>
        <v>4.1203764000000004E-2</v>
      </c>
      <c r="I53" s="190">
        <f t="shared" si="9"/>
        <v>0</v>
      </c>
      <c r="J53" s="190">
        <f t="shared" si="9"/>
        <v>5.2394076000000012E-2</v>
      </c>
      <c r="K53" s="190">
        <f t="shared" si="9"/>
        <v>0</v>
      </c>
      <c r="L53" s="190">
        <f t="shared" si="9"/>
        <v>0</v>
      </c>
      <c r="M53" s="190">
        <f t="shared" si="9"/>
        <v>2.0618802359999999</v>
      </c>
      <c r="N53" s="190">
        <f t="shared" si="9"/>
        <v>0</v>
      </c>
      <c r="O53" s="190">
        <f t="shared" si="9"/>
        <v>0.1064802</v>
      </c>
      <c r="P53" s="190">
        <f t="shared" si="9"/>
        <v>7.2143730000000003E-2</v>
      </c>
      <c r="Q53" s="190">
        <f t="shared" si="9"/>
        <v>0</v>
      </c>
      <c r="R53" s="190">
        <f t="shared" si="9"/>
        <v>0</v>
      </c>
      <c r="S53" s="190">
        <f t="shared" si="9"/>
        <v>2.0094861599999998</v>
      </c>
      <c r="T53" s="190">
        <f t="shared" si="9"/>
        <v>0</v>
      </c>
      <c r="U53" s="190">
        <f t="shared" si="9"/>
        <v>0</v>
      </c>
      <c r="V53" s="190">
        <f t="shared" si="9"/>
        <v>0</v>
      </c>
      <c r="W53" s="190">
        <f t="shared" si="9"/>
        <v>0</v>
      </c>
      <c r="X53" s="190">
        <f t="shared" si="9"/>
        <v>0</v>
      </c>
      <c r="Y53" s="137"/>
    </row>
    <row r="54" spans="1:25" s="20" customFormat="1" ht="46.65" x14ac:dyDescent="0.35">
      <c r="A54" s="166">
        <v>30</v>
      </c>
      <c r="B54" s="152" t="s">
        <v>230</v>
      </c>
      <c r="C54" s="174" t="s">
        <v>231</v>
      </c>
      <c r="D54" s="192">
        <v>32.103083999999996</v>
      </c>
      <c r="E54" s="153">
        <v>2.103084</v>
      </c>
      <c r="F54" s="153">
        <v>9.3597840000000015E-2</v>
      </c>
      <c r="G54" s="192">
        <v>4.1203764000000004E-2</v>
      </c>
      <c r="H54" s="192">
        <v>4.1203764000000004E-2</v>
      </c>
      <c r="I54" s="192">
        <v>0</v>
      </c>
      <c r="J54" s="192">
        <v>5.2394076000000012E-2</v>
      </c>
      <c r="K54" s="192">
        <v>0</v>
      </c>
      <c r="L54" s="192"/>
      <c r="M54" s="192">
        <v>2.0618802359999999</v>
      </c>
      <c r="N54" s="192"/>
      <c r="O54" s="196">
        <v>7.7998200000000004E-2</v>
      </c>
      <c r="P54" s="192">
        <v>4.3661730000000003E-2</v>
      </c>
      <c r="Q54" s="192">
        <v>0</v>
      </c>
      <c r="R54" s="192">
        <v>0</v>
      </c>
      <c r="S54" s="192">
        <v>2.0094861599999998</v>
      </c>
      <c r="T54" s="192"/>
      <c r="U54" s="192"/>
      <c r="V54" s="192"/>
      <c r="W54" s="192"/>
      <c r="X54" s="192"/>
      <c r="Y54" s="137"/>
    </row>
    <row r="55" spans="1:25" s="20" customFormat="1" ht="31.1" x14ac:dyDescent="0.35">
      <c r="A55" s="166">
        <v>31</v>
      </c>
      <c r="B55" s="152" t="s">
        <v>1550</v>
      </c>
      <c r="C55" s="174" t="s">
        <v>1551</v>
      </c>
      <c r="D55" s="192"/>
      <c r="E55" s="153">
        <v>0</v>
      </c>
      <c r="F55" s="153">
        <v>0</v>
      </c>
      <c r="G55" s="192"/>
      <c r="H55" s="192"/>
      <c r="I55" s="192"/>
      <c r="J55" s="192">
        <v>0</v>
      </c>
      <c r="K55" s="192"/>
      <c r="L55" s="192"/>
      <c r="M55" s="192"/>
      <c r="N55" s="192"/>
      <c r="O55" s="196">
        <v>2.8482E-2</v>
      </c>
      <c r="P55" s="192">
        <v>2.8482E-2</v>
      </c>
      <c r="Q55" s="192">
        <v>0</v>
      </c>
      <c r="R55" s="192">
        <v>0</v>
      </c>
      <c r="S55" s="192">
        <v>0</v>
      </c>
      <c r="T55" s="192"/>
      <c r="U55" s="192"/>
      <c r="V55" s="192"/>
      <c r="W55" s="192"/>
      <c r="X55" s="192"/>
      <c r="Y55" s="137"/>
    </row>
    <row r="56" spans="1:25" s="20" customFormat="1" ht="15.55" x14ac:dyDescent="0.35">
      <c r="A56" s="172"/>
      <c r="B56" s="156" t="s">
        <v>232</v>
      </c>
      <c r="C56" s="173"/>
      <c r="D56" s="190">
        <f>SUM(D57:D71)</f>
        <v>301.13896738372875</v>
      </c>
      <c r="E56" s="190">
        <f t="shared" ref="E56:X56" si="10">SUM(E57:E71)</f>
        <v>101.12643600000001</v>
      </c>
      <c r="F56" s="190">
        <f t="shared" si="10"/>
        <v>41.410443564000012</v>
      </c>
      <c r="G56" s="190">
        <f t="shared" si="10"/>
        <v>5.7060317760000006</v>
      </c>
      <c r="H56" s="190">
        <f t="shared" si="10"/>
        <v>2.674932648</v>
      </c>
      <c r="I56" s="190">
        <f t="shared" si="10"/>
        <v>2.5629090000000003</v>
      </c>
      <c r="J56" s="190">
        <f t="shared" si="10"/>
        <v>38.735510916000003</v>
      </c>
      <c r="K56" s="190">
        <f t="shared" si="10"/>
        <v>88.513544604000003</v>
      </c>
      <c r="L56" s="190">
        <f t="shared" si="10"/>
        <v>0</v>
      </c>
      <c r="M56" s="190">
        <f t="shared" si="10"/>
        <v>4.3439506199999993</v>
      </c>
      <c r="N56" s="190">
        <f t="shared" si="10"/>
        <v>0</v>
      </c>
      <c r="O56" s="190">
        <f t="shared" si="10"/>
        <v>41.656953349999995</v>
      </c>
      <c r="P56" s="190">
        <f t="shared" si="10"/>
        <v>26.189469200000008</v>
      </c>
      <c r="Q56" s="190">
        <f t="shared" si="10"/>
        <v>3.7206306699999994</v>
      </c>
      <c r="R56" s="190">
        <f t="shared" si="10"/>
        <v>0.51739398000000003</v>
      </c>
      <c r="S56" s="190">
        <f t="shared" si="10"/>
        <v>59.715992436000015</v>
      </c>
      <c r="T56" s="190">
        <f t="shared" si="10"/>
        <v>0</v>
      </c>
      <c r="U56" s="190">
        <f t="shared" si="10"/>
        <v>0</v>
      </c>
      <c r="V56" s="190">
        <f t="shared" si="10"/>
        <v>0</v>
      </c>
      <c r="W56" s="190">
        <f t="shared" si="10"/>
        <v>0</v>
      </c>
      <c r="X56" s="190">
        <f t="shared" si="10"/>
        <v>0</v>
      </c>
      <c r="Y56" s="137"/>
    </row>
    <row r="57" spans="1:25" s="20" customFormat="1" ht="101.3" customHeight="1" x14ac:dyDescent="0.35">
      <c r="A57" s="166">
        <v>32</v>
      </c>
      <c r="B57" s="152" t="s">
        <v>233</v>
      </c>
      <c r="C57" s="174" t="s">
        <v>234</v>
      </c>
      <c r="D57" s="192">
        <v>7.5585359999999993</v>
      </c>
      <c r="E57" s="153">
        <v>4.9530599999999998</v>
      </c>
      <c r="F57" s="153">
        <v>0.22043620799999997</v>
      </c>
      <c r="G57" s="192">
        <v>9.7040723999999981E-2</v>
      </c>
      <c r="H57" s="192">
        <v>9.7040723999999981E-2</v>
      </c>
      <c r="I57" s="192">
        <v>1.2382650000000002</v>
      </c>
      <c r="J57" s="192">
        <v>0.12339548399999999</v>
      </c>
      <c r="K57" s="192">
        <v>1.2382650000000002</v>
      </c>
      <c r="L57" s="192"/>
      <c r="M57" s="192">
        <v>2.3794892759999993</v>
      </c>
      <c r="N57" s="192"/>
      <c r="O57" s="196">
        <v>0.18369684</v>
      </c>
      <c r="P57" s="192">
        <v>0.10282957</v>
      </c>
      <c r="Q57" s="192">
        <v>0</v>
      </c>
      <c r="R57" s="192">
        <v>0</v>
      </c>
      <c r="S57" s="192">
        <v>4.7326237920000001</v>
      </c>
      <c r="T57" s="192"/>
      <c r="U57" s="192"/>
      <c r="V57" s="192"/>
      <c r="W57" s="192"/>
      <c r="X57" s="192"/>
      <c r="Y57" s="137"/>
    </row>
    <row r="58" spans="1:25" s="20" customFormat="1" ht="62.2" x14ac:dyDescent="0.35">
      <c r="A58" s="166">
        <v>33</v>
      </c>
      <c r="B58" s="152" t="s">
        <v>235</v>
      </c>
      <c r="C58" s="174" t="s">
        <v>236</v>
      </c>
      <c r="D58" s="192">
        <v>0.58874400000000005</v>
      </c>
      <c r="E58" s="153">
        <v>0.18</v>
      </c>
      <c r="F58" s="153">
        <v>0</v>
      </c>
      <c r="G58" s="192">
        <v>2.3919000000000002E-3</v>
      </c>
      <c r="H58" s="192">
        <v>2.3919000000000002E-3</v>
      </c>
      <c r="I58" s="192">
        <v>4.4999999999999998E-2</v>
      </c>
      <c r="J58" s="192">
        <v>-2.3919000000000002E-3</v>
      </c>
      <c r="K58" s="192">
        <v>4.4999999999999998E-2</v>
      </c>
      <c r="L58" s="192"/>
      <c r="M58" s="192">
        <v>8.7608100000000008E-2</v>
      </c>
      <c r="N58" s="192"/>
      <c r="O58" s="196">
        <v>0</v>
      </c>
      <c r="P58" s="192">
        <v>0</v>
      </c>
      <c r="Q58" s="192">
        <v>0</v>
      </c>
      <c r="R58" s="192">
        <v>0</v>
      </c>
      <c r="S58" s="192">
        <v>0.18</v>
      </c>
      <c r="T58" s="192"/>
      <c r="U58" s="192"/>
      <c r="V58" s="192"/>
      <c r="W58" s="192"/>
      <c r="X58" s="192"/>
      <c r="Y58" s="137"/>
    </row>
    <row r="59" spans="1:25" s="20" customFormat="1" ht="62.2" x14ac:dyDescent="0.35">
      <c r="A59" s="166">
        <v>34</v>
      </c>
      <c r="B59" s="152" t="s">
        <v>237</v>
      </c>
      <c r="C59" s="174" t="s">
        <v>238</v>
      </c>
      <c r="D59" s="192">
        <v>0.68077199999999993</v>
      </c>
      <c r="E59" s="153">
        <v>0.27055200000000001</v>
      </c>
      <c r="F59" s="153">
        <v>1.544136E-3</v>
      </c>
      <c r="G59" s="192">
        <v>0.27055200000000001</v>
      </c>
      <c r="H59" s="192">
        <v>1.544136E-3</v>
      </c>
      <c r="I59" s="192">
        <v>0</v>
      </c>
      <c r="J59" s="192">
        <v>0</v>
      </c>
      <c r="K59" s="192">
        <v>0</v>
      </c>
      <c r="L59" s="192"/>
      <c r="M59" s="192">
        <v>0</v>
      </c>
      <c r="N59" s="192"/>
      <c r="O59" s="196">
        <v>1.28678E-3</v>
      </c>
      <c r="P59" s="192">
        <v>0</v>
      </c>
      <c r="Q59" s="192">
        <v>0.32335654999999996</v>
      </c>
      <c r="R59" s="192">
        <v>0</v>
      </c>
      <c r="S59" s="192">
        <v>0.26900786400000004</v>
      </c>
      <c r="T59" s="192"/>
      <c r="U59" s="192"/>
      <c r="V59" s="192"/>
      <c r="W59" s="192"/>
      <c r="X59" s="192"/>
      <c r="Y59" s="137"/>
    </row>
    <row r="60" spans="1:25" s="20" customFormat="1" ht="46.65" x14ac:dyDescent="0.35">
      <c r="A60" s="166">
        <v>35</v>
      </c>
      <c r="B60" s="152" t="s">
        <v>239</v>
      </c>
      <c r="C60" s="174" t="s">
        <v>240</v>
      </c>
      <c r="D60" s="192">
        <v>113.79835283044066</v>
      </c>
      <c r="E60" s="153">
        <v>87.507480000000015</v>
      </c>
      <c r="F60" s="153">
        <v>39.968420068</v>
      </c>
      <c r="G60" s="192">
        <v>1.7144528880000001</v>
      </c>
      <c r="H60" s="192">
        <v>1.7144528880000001</v>
      </c>
      <c r="I60" s="192">
        <v>0</v>
      </c>
      <c r="J60" s="192">
        <v>38.253967180000004</v>
      </c>
      <c r="K60" s="192">
        <v>85.793027112000004</v>
      </c>
      <c r="L60" s="192"/>
      <c r="M60" s="192">
        <v>0</v>
      </c>
      <c r="N60" s="192"/>
      <c r="O60" s="196">
        <v>40.822411540000004</v>
      </c>
      <c r="P60" s="192">
        <v>25.942578280000006</v>
      </c>
      <c r="Q60" s="192">
        <v>0</v>
      </c>
      <c r="R60" s="192">
        <v>0</v>
      </c>
      <c r="S60" s="192">
        <v>47.539059932000015</v>
      </c>
      <c r="T60" s="192"/>
      <c r="U60" s="192"/>
      <c r="V60" s="192"/>
      <c r="W60" s="192"/>
      <c r="X60" s="192"/>
      <c r="Y60" s="137"/>
    </row>
    <row r="61" spans="1:25" s="20" customFormat="1" ht="77.7" x14ac:dyDescent="0.35">
      <c r="A61" s="166">
        <v>36</v>
      </c>
      <c r="B61" s="152" t="s">
        <v>241</v>
      </c>
      <c r="C61" s="174" t="s">
        <v>242</v>
      </c>
      <c r="D61" s="192">
        <v>3.8094360000000003</v>
      </c>
      <c r="E61" s="153">
        <v>3.3602280000000002</v>
      </c>
      <c r="F61" s="153">
        <v>0.56124001199999995</v>
      </c>
      <c r="G61" s="192">
        <v>3.3602280000000002</v>
      </c>
      <c r="H61" s="192">
        <v>0.56124001199999995</v>
      </c>
      <c r="I61" s="192">
        <v>0</v>
      </c>
      <c r="J61" s="192">
        <v>0</v>
      </c>
      <c r="K61" s="192">
        <v>0</v>
      </c>
      <c r="L61" s="192"/>
      <c r="M61" s="192">
        <v>0</v>
      </c>
      <c r="N61" s="192"/>
      <c r="O61" s="196">
        <v>2.0954360000000002E-2</v>
      </c>
      <c r="P61" s="192">
        <v>1.3183898417423734E-16</v>
      </c>
      <c r="Q61" s="192">
        <v>2.6161035999999998</v>
      </c>
      <c r="R61" s="192">
        <v>0</v>
      </c>
      <c r="S61" s="192">
        <v>2.7989879880000004</v>
      </c>
      <c r="T61" s="192"/>
      <c r="U61" s="192"/>
      <c r="V61" s="192"/>
      <c r="W61" s="192"/>
      <c r="X61" s="192"/>
      <c r="Y61" s="137"/>
    </row>
    <row r="62" spans="1:25" s="20" customFormat="1" ht="62.2" x14ac:dyDescent="0.35">
      <c r="A62" s="166">
        <v>37</v>
      </c>
      <c r="B62" s="152" t="s">
        <v>243</v>
      </c>
      <c r="C62" s="174" t="s">
        <v>244</v>
      </c>
      <c r="D62" s="192">
        <v>0.82444799999999996</v>
      </c>
      <c r="E62" s="153">
        <v>0.82444799999999996</v>
      </c>
      <c r="F62" s="153">
        <v>8.292627000000001E-2</v>
      </c>
      <c r="G62" s="192">
        <v>0</v>
      </c>
      <c r="H62" s="192">
        <v>0</v>
      </c>
      <c r="I62" s="192">
        <v>0.20611199999999999</v>
      </c>
      <c r="J62" s="192">
        <v>8.292627000000001E-2</v>
      </c>
      <c r="K62" s="192">
        <v>0.20611199999999999</v>
      </c>
      <c r="L62" s="192"/>
      <c r="M62" s="192">
        <v>0.41222399999999998</v>
      </c>
      <c r="N62" s="192"/>
      <c r="O62" s="196">
        <v>0.14715466000000002</v>
      </c>
      <c r="P62" s="192">
        <v>7.8049440000000012E-2</v>
      </c>
      <c r="Q62" s="192">
        <v>0</v>
      </c>
      <c r="R62" s="192">
        <v>0</v>
      </c>
      <c r="S62" s="192">
        <v>0.74152172999999999</v>
      </c>
      <c r="T62" s="192"/>
      <c r="U62" s="192"/>
      <c r="V62" s="192"/>
      <c r="W62" s="192"/>
      <c r="X62" s="192"/>
      <c r="Y62" s="137"/>
    </row>
    <row r="63" spans="1:25" s="20" customFormat="1" ht="121.5" customHeight="1" x14ac:dyDescent="0.35">
      <c r="A63" s="166">
        <v>38</v>
      </c>
      <c r="B63" s="152" t="s">
        <v>245</v>
      </c>
      <c r="C63" s="174" t="s">
        <v>246</v>
      </c>
      <c r="D63" s="192">
        <v>161.55053855328811</v>
      </c>
      <c r="E63" s="153">
        <v>2.6640000000000001</v>
      </c>
      <c r="F63" s="153">
        <v>0.11856146399999999</v>
      </c>
      <c r="G63" s="192">
        <v>5.2193291999999995E-2</v>
      </c>
      <c r="H63" s="192">
        <v>5.2193291999999995E-2</v>
      </c>
      <c r="I63" s="192">
        <v>0.66600000000000004</v>
      </c>
      <c r="J63" s="192">
        <v>6.6368172000000003E-2</v>
      </c>
      <c r="K63" s="192">
        <v>0.66600000000000004</v>
      </c>
      <c r="L63" s="192"/>
      <c r="M63" s="192">
        <v>1.2798067080000004</v>
      </c>
      <c r="N63" s="192"/>
      <c r="O63" s="196">
        <v>9.8801219999999995E-2</v>
      </c>
      <c r="P63" s="192">
        <v>5.5306809999999991E-2</v>
      </c>
      <c r="Q63" s="192">
        <v>0</v>
      </c>
      <c r="R63" s="192">
        <v>0</v>
      </c>
      <c r="S63" s="192">
        <v>2.5454385360000003</v>
      </c>
      <c r="T63" s="192"/>
      <c r="U63" s="192"/>
      <c r="V63" s="192"/>
      <c r="W63" s="192"/>
      <c r="X63" s="192"/>
      <c r="Y63" s="137"/>
    </row>
    <row r="64" spans="1:25" s="20" customFormat="1" ht="31.1" x14ac:dyDescent="0.35">
      <c r="A64" s="166">
        <v>39</v>
      </c>
      <c r="B64" s="152" t="s">
        <v>247</v>
      </c>
      <c r="C64" s="174" t="s">
        <v>1552</v>
      </c>
      <c r="D64" s="192">
        <v>0.23641199999999998</v>
      </c>
      <c r="E64" s="153">
        <v>0.15567599999999998</v>
      </c>
      <c r="F64" s="153">
        <v>0</v>
      </c>
      <c r="G64" s="192">
        <v>0</v>
      </c>
      <c r="H64" s="192">
        <v>0</v>
      </c>
      <c r="I64" s="192">
        <v>0.15567599999999998</v>
      </c>
      <c r="J64" s="192">
        <v>0</v>
      </c>
      <c r="K64" s="192">
        <v>0</v>
      </c>
      <c r="L64" s="192"/>
      <c r="M64" s="192">
        <v>0</v>
      </c>
      <c r="N64" s="192"/>
      <c r="O64" s="196">
        <v>0</v>
      </c>
      <c r="P64" s="192">
        <v>0</v>
      </c>
      <c r="Q64" s="192">
        <v>6.1058609999999999E-2</v>
      </c>
      <c r="R64" s="192">
        <v>0</v>
      </c>
      <c r="S64" s="192">
        <v>0.15567599999999998</v>
      </c>
      <c r="T64" s="192"/>
      <c r="U64" s="192"/>
      <c r="V64" s="192"/>
      <c r="W64" s="192"/>
      <c r="X64" s="192"/>
      <c r="Y64" s="137"/>
    </row>
    <row r="65" spans="1:25" s="20" customFormat="1" ht="46.65" x14ac:dyDescent="0.35">
      <c r="A65" s="166">
        <v>40</v>
      </c>
      <c r="B65" s="152" t="s">
        <v>1553</v>
      </c>
      <c r="C65" s="174" t="s">
        <v>1554</v>
      </c>
      <c r="D65" s="192">
        <v>0.23641199999999998</v>
      </c>
      <c r="E65" s="153">
        <v>0.15567599999999998</v>
      </c>
      <c r="F65" s="153">
        <v>0</v>
      </c>
      <c r="G65" s="192">
        <v>0</v>
      </c>
      <c r="H65" s="192">
        <v>0</v>
      </c>
      <c r="I65" s="192">
        <v>0.15567599999999998</v>
      </c>
      <c r="J65" s="192">
        <v>0</v>
      </c>
      <c r="K65" s="192">
        <v>0</v>
      </c>
      <c r="L65" s="192"/>
      <c r="M65" s="192">
        <v>0</v>
      </c>
      <c r="N65" s="192"/>
      <c r="O65" s="196">
        <v>0</v>
      </c>
      <c r="P65" s="192">
        <v>0</v>
      </c>
      <c r="Q65" s="192">
        <v>0.10787099999999999</v>
      </c>
      <c r="R65" s="192">
        <v>0</v>
      </c>
      <c r="S65" s="192">
        <v>0.15567599999999998</v>
      </c>
      <c r="T65" s="192"/>
      <c r="U65" s="192"/>
      <c r="V65" s="192"/>
      <c r="W65" s="192"/>
      <c r="X65" s="192"/>
      <c r="Y65" s="137"/>
    </row>
    <row r="66" spans="1:25" s="20" customFormat="1" ht="46.65" x14ac:dyDescent="0.35">
      <c r="A66" s="166">
        <v>41</v>
      </c>
      <c r="B66" s="152" t="s">
        <v>1555</v>
      </c>
      <c r="C66" s="174" t="s">
        <v>1556</v>
      </c>
      <c r="D66" s="192">
        <v>11.184719999999999</v>
      </c>
      <c r="E66" s="153">
        <v>0.38472000000000001</v>
      </c>
      <c r="F66" s="153">
        <v>1.7121996E-2</v>
      </c>
      <c r="G66" s="192">
        <v>7.5374639999999998E-3</v>
      </c>
      <c r="H66" s="192">
        <v>7.5374639999999998E-3</v>
      </c>
      <c r="I66" s="192">
        <v>9.6180000000000002E-2</v>
      </c>
      <c r="J66" s="192">
        <v>9.5845319999999998E-3</v>
      </c>
      <c r="K66" s="192">
        <v>9.6180000000000002E-2</v>
      </c>
      <c r="L66" s="192"/>
      <c r="M66" s="192">
        <v>0.18482253599999998</v>
      </c>
      <c r="N66" s="192"/>
      <c r="O66" s="196">
        <v>1.4268330000000001E-2</v>
      </c>
      <c r="P66" s="192">
        <v>7.9871100000000004E-3</v>
      </c>
      <c r="Q66" s="192">
        <v>0</v>
      </c>
      <c r="R66" s="192">
        <v>0</v>
      </c>
      <c r="S66" s="192">
        <v>0.36759800399999998</v>
      </c>
      <c r="T66" s="192"/>
      <c r="U66" s="192"/>
      <c r="V66" s="192"/>
      <c r="W66" s="192"/>
      <c r="X66" s="192"/>
      <c r="Y66" s="137"/>
    </row>
    <row r="67" spans="1:25" s="20" customFormat="1" ht="46.65" x14ac:dyDescent="0.35">
      <c r="A67" s="166">
        <v>42</v>
      </c>
      <c r="B67" s="152" t="s">
        <v>1557</v>
      </c>
      <c r="C67" s="174" t="s">
        <v>248</v>
      </c>
      <c r="D67" s="192">
        <v>0.19226399999999999</v>
      </c>
      <c r="E67" s="153">
        <v>0.19226399999999999</v>
      </c>
      <c r="F67" s="153">
        <v>0</v>
      </c>
      <c r="G67" s="192">
        <v>0.19226399999999999</v>
      </c>
      <c r="H67" s="192">
        <v>0</v>
      </c>
      <c r="I67" s="192">
        <v>0</v>
      </c>
      <c r="J67" s="192">
        <v>0</v>
      </c>
      <c r="K67" s="192">
        <v>0</v>
      </c>
      <c r="L67" s="192"/>
      <c r="M67" s="192">
        <v>0</v>
      </c>
      <c r="N67" s="192"/>
      <c r="O67" s="196">
        <v>0</v>
      </c>
      <c r="P67" s="192">
        <v>0</v>
      </c>
      <c r="Q67" s="192">
        <v>9.4846929999999982E-2</v>
      </c>
      <c r="R67" s="192">
        <v>0</v>
      </c>
      <c r="S67" s="192">
        <v>0.19226399999999999</v>
      </c>
      <c r="T67" s="192"/>
      <c r="U67" s="192"/>
      <c r="V67" s="192"/>
      <c r="W67" s="192"/>
      <c r="X67" s="192"/>
      <c r="Y67" s="137"/>
    </row>
    <row r="68" spans="1:25" s="20" customFormat="1" ht="77.7" x14ac:dyDescent="0.35">
      <c r="A68" s="166">
        <v>43</v>
      </c>
      <c r="B68" s="152" t="s">
        <v>1558</v>
      </c>
      <c r="C68" s="174" t="s">
        <v>1559</v>
      </c>
      <c r="D68" s="192">
        <v>0.47833199999999998</v>
      </c>
      <c r="E68" s="153">
        <v>0.47833199999999998</v>
      </c>
      <c r="F68" s="153">
        <v>0.211032686</v>
      </c>
      <c r="G68" s="192">
        <v>9.3715080000000006E-3</v>
      </c>
      <c r="H68" s="192">
        <v>9.3715080000000006E-3</v>
      </c>
      <c r="I68" s="192">
        <v>0</v>
      </c>
      <c r="J68" s="192">
        <v>0.201661178</v>
      </c>
      <c r="K68" s="192">
        <v>0.46896049200000001</v>
      </c>
      <c r="L68" s="192"/>
      <c r="M68" s="192">
        <v>0</v>
      </c>
      <c r="N68" s="192"/>
      <c r="O68" s="196">
        <v>0.21719382000000001</v>
      </c>
      <c r="P68" s="192">
        <v>2.7179900000000312E-3</v>
      </c>
      <c r="Q68" s="192">
        <v>0.36620817999999999</v>
      </c>
      <c r="R68" s="192">
        <v>0.36620817999999999</v>
      </c>
      <c r="S68" s="192">
        <v>0.26729931399999995</v>
      </c>
      <c r="T68" s="192"/>
      <c r="U68" s="192"/>
      <c r="V68" s="192"/>
      <c r="W68" s="192"/>
      <c r="X68" s="192"/>
      <c r="Y68" s="137"/>
    </row>
    <row r="69" spans="1:25" s="20" customFormat="1" ht="77.7" x14ac:dyDescent="0.35">
      <c r="A69" s="166">
        <v>44</v>
      </c>
      <c r="B69" s="152" t="s">
        <v>249</v>
      </c>
      <c r="C69" s="174" t="s">
        <v>250</v>
      </c>
      <c r="D69" s="192">
        <v>0</v>
      </c>
      <c r="E69" s="153">
        <v>0</v>
      </c>
      <c r="F69" s="153">
        <v>7.4190935999999999E-2</v>
      </c>
      <c r="G69" s="192">
        <v>0</v>
      </c>
      <c r="H69" s="192">
        <v>7.4190935999999999E-2</v>
      </c>
      <c r="I69" s="192">
        <v>0</v>
      </c>
      <c r="J69" s="192">
        <v>0</v>
      </c>
      <c r="K69" s="192">
        <v>0</v>
      </c>
      <c r="L69" s="192"/>
      <c r="M69" s="192">
        <v>0</v>
      </c>
      <c r="N69" s="192"/>
      <c r="O69" s="196">
        <v>0</v>
      </c>
      <c r="P69" s="192">
        <v>0</v>
      </c>
      <c r="Q69" s="192">
        <v>0</v>
      </c>
      <c r="R69" s="192">
        <v>0</v>
      </c>
      <c r="S69" s="192">
        <v>-7.4190935999999999E-2</v>
      </c>
      <c r="T69" s="192"/>
      <c r="U69" s="192"/>
      <c r="V69" s="192"/>
      <c r="W69" s="192"/>
      <c r="X69" s="192"/>
      <c r="Y69" s="137"/>
    </row>
    <row r="70" spans="1:25" s="20" customFormat="1" ht="77.7" x14ac:dyDescent="0.35">
      <c r="A70" s="166">
        <v>45</v>
      </c>
      <c r="B70" s="152" t="s">
        <v>1560</v>
      </c>
      <c r="C70" s="174" t="s">
        <v>251</v>
      </c>
      <c r="D70" s="192">
        <v>0</v>
      </c>
      <c r="E70" s="153">
        <v>0</v>
      </c>
      <c r="F70" s="153">
        <v>0</v>
      </c>
      <c r="G70" s="192">
        <v>0</v>
      </c>
      <c r="H70" s="192">
        <v>0</v>
      </c>
      <c r="I70" s="192">
        <v>0</v>
      </c>
      <c r="J70" s="192">
        <v>0</v>
      </c>
      <c r="K70" s="192">
        <v>0</v>
      </c>
      <c r="L70" s="192"/>
      <c r="M70" s="192">
        <v>0</v>
      </c>
      <c r="N70" s="192"/>
      <c r="O70" s="196">
        <v>0.15118580000000001</v>
      </c>
      <c r="P70" s="192">
        <v>0</v>
      </c>
      <c r="Q70" s="192">
        <v>0.15118580000000001</v>
      </c>
      <c r="R70" s="192">
        <v>0.15118580000000001</v>
      </c>
      <c r="S70" s="192">
        <v>0</v>
      </c>
      <c r="T70" s="192"/>
      <c r="U70" s="192"/>
      <c r="V70" s="192"/>
      <c r="W70" s="192"/>
      <c r="X70" s="192"/>
      <c r="Y70" s="137"/>
    </row>
    <row r="71" spans="1:25" s="20" customFormat="1" ht="62.2" x14ac:dyDescent="0.35">
      <c r="A71" s="166">
        <v>46</v>
      </c>
      <c r="B71" s="152" t="s">
        <v>254</v>
      </c>
      <c r="C71" s="174" t="s">
        <v>255</v>
      </c>
      <c r="D71" s="192">
        <v>0</v>
      </c>
      <c r="E71" s="153">
        <v>0</v>
      </c>
      <c r="F71" s="153">
        <v>0.154969788</v>
      </c>
      <c r="G71" s="192">
        <v>0</v>
      </c>
      <c r="H71" s="192">
        <v>0.154969788</v>
      </c>
      <c r="I71" s="192">
        <v>0</v>
      </c>
      <c r="J71" s="192">
        <v>0</v>
      </c>
      <c r="K71" s="192">
        <v>0</v>
      </c>
      <c r="L71" s="192"/>
      <c r="M71" s="192">
        <v>0</v>
      </c>
      <c r="N71" s="192"/>
      <c r="O71" s="196">
        <v>0</v>
      </c>
      <c r="P71" s="192">
        <v>0</v>
      </c>
      <c r="Q71" s="192">
        <v>0</v>
      </c>
      <c r="R71" s="192">
        <v>0</v>
      </c>
      <c r="S71" s="192">
        <v>-0.154969788</v>
      </c>
      <c r="T71" s="192"/>
      <c r="U71" s="192"/>
      <c r="V71" s="192"/>
      <c r="W71" s="192"/>
      <c r="X71" s="192"/>
      <c r="Y71" s="137"/>
    </row>
    <row r="72" spans="1:25" s="20" customFormat="1" ht="15.55" x14ac:dyDescent="0.35">
      <c r="A72" s="172"/>
      <c r="B72" s="156" t="s">
        <v>256</v>
      </c>
      <c r="C72" s="173"/>
      <c r="D72" s="190">
        <f>SUM(D73:D74)</f>
        <v>4.7902560000000003</v>
      </c>
      <c r="E72" s="190">
        <f t="shared" ref="E72:X72" si="11">SUM(E73:E74)</f>
        <v>4.5116400000000008</v>
      </c>
      <c r="F72" s="190">
        <f t="shared" si="11"/>
        <v>1.0370699459999999</v>
      </c>
      <c r="G72" s="190">
        <f t="shared" si="11"/>
        <v>8.8392360000000003E-2</v>
      </c>
      <c r="H72" s="190">
        <f t="shared" si="11"/>
        <v>8.8392360000000003E-2</v>
      </c>
      <c r="I72" s="190">
        <f t="shared" si="11"/>
        <v>2.472745668</v>
      </c>
      <c r="J72" s="190">
        <f t="shared" si="11"/>
        <v>0.94867758599999996</v>
      </c>
      <c r="K72" s="190">
        <f t="shared" si="11"/>
        <v>1.9505019720000001</v>
      </c>
      <c r="L72" s="190">
        <f t="shared" si="11"/>
        <v>0</v>
      </c>
      <c r="M72" s="190">
        <f t="shared" si="11"/>
        <v>0</v>
      </c>
      <c r="N72" s="190">
        <f t="shared" si="11"/>
        <v>0</v>
      </c>
      <c r="O72" s="190">
        <f t="shared" si="11"/>
        <v>1.0384497799999999</v>
      </c>
      <c r="P72" s="190">
        <f t="shared" si="11"/>
        <v>0.96478947999999998</v>
      </c>
      <c r="Q72" s="190">
        <f t="shared" si="11"/>
        <v>0</v>
      </c>
      <c r="R72" s="190">
        <f t="shared" si="11"/>
        <v>0</v>
      </c>
      <c r="S72" s="190">
        <f t="shared" si="11"/>
        <v>3.4745700540000009</v>
      </c>
      <c r="T72" s="190">
        <f t="shared" si="11"/>
        <v>0</v>
      </c>
      <c r="U72" s="190">
        <f t="shared" si="11"/>
        <v>0</v>
      </c>
      <c r="V72" s="190">
        <f t="shared" si="11"/>
        <v>0</v>
      </c>
      <c r="W72" s="190">
        <f t="shared" si="11"/>
        <v>0</v>
      </c>
      <c r="X72" s="190">
        <f t="shared" si="11"/>
        <v>0</v>
      </c>
      <c r="Y72" s="137"/>
    </row>
    <row r="73" spans="1:25" s="20" customFormat="1" ht="46.65" x14ac:dyDescent="0.35">
      <c r="A73" s="166">
        <v>47</v>
      </c>
      <c r="B73" s="152" t="s">
        <v>257</v>
      </c>
      <c r="C73" s="174" t="s">
        <v>258</v>
      </c>
      <c r="D73" s="192">
        <v>2.6421600000000005</v>
      </c>
      <c r="E73" s="153">
        <v>2.5221600000000004</v>
      </c>
      <c r="F73" s="153">
        <v>0.94852804199999985</v>
      </c>
      <c r="G73" s="192">
        <v>4.9414331999999991E-2</v>
      </c>
      <c r="H73" s="192">
        <v>4.9414331999999991E-2</v>
      </c>
      <c r="I73" s="192">
        <v>2.472745668</v>
      </c>
      <c r="J73" s="192">
        <v>0.89911370999999995</v>
      </c>
      <c r="K73" s="192">
        <v>0</v>
      </c>
      <c r="L73" s="192"/>
      <c r="M73" s="192">
        <v>0</v>
      </c>
      <c r="N73" s="192"/>
      <c r="O73" s="196">
        <v>0.96466485999999996</v>
      </c>
      <c r="P73" s="192">
        <v>0.92348624999999995</v>
      </c>
      <c r="Q73" s="192">
        <v>0</v>
      </c>
      <c r="R73" s="192">
        <v>0</v>
      </c>
      <c r="S73" s="192">
        <v>1.5736319580000004</v>
      </c>
      <c r="T73" s="192"/>
      <c r="U73" s="192"/>
      <c r="V73" s="192"/>
      <c r="W73" s="192"/>
      <c r="X73" s="192"/>
      <c r="Y73" s="137"/>
    </row>
    <row r="74" spans="1:25" s="20" customFormat="1" ht="162" customHeight="1" x14ac:dyDescent="0.35">
      <c r="A74" s="166">
        <v>48</v>
      </c>
      <c r="B74" s="152" t="s">
        <v>259</v>
      </c>
      <c r="C74" s="174" t="s">
        <v>260</v>
      </c>
      <c r="D74" s="192">
        <v>2.1480959999999998</v>
      </c>
      <c r="E74" s="153">
        <v>1.9894800000000001</v>
      </c>
      <c r="F74" s="153">
        <v>8.8541904000000005E-2</v>
      </c>
      <c r="G74" s="192">
        <v>3.8978028000000005E-2</v>
      </c>
      <c r="H74" s="192">
        <v>3.8978028000000005E-2</v>
      </c>
      <c r="I74" s="192">
        <v>0</v>
      </c>
      <c r="J74" s="192">
        <v>4.9563876E-2</v>
      </c>
      <c r="K74" s="192">
        <v>1.9505019720000001</v>
      </c>
      <c r="L74" s="192"/>
      <c r="M74" s="192">
        <v>0</v>
      </c>
      <c r="N74" s="192"/>
      <c r="O74" s="196">
        <v>7.3784920000000004E-2</v>
      </c>
      <c r="P74" s="192">
        <v>4.1303230000000003E-2</v>
      </c>
      <c r="Q74" s="192">
        <v>0</v>
      </c>
      <c r="R74" s="192">
        <v>0</v>
      </c>
      <c r="S74" s="192">
        <v>1.9009380960000002</v>
      </c>
      <c r="T74" s="192"/>
      <c r="U74" s="192"/>
      <c r="V74" s="192"/>
      <c r="W74" s="192"/>
      <c r="X74" s="192"/>
      <c r="Y74" s="137"/>
    </row>
    <row r="75" spans="1:25" s="20" customFormat="1" ht="15.55" x14ac:dyDescent="0.35">
      <c r="A75" s="172"/>
      <c r="B75" s="156" t="s">
        <v>261</v>
      </c>
      <c r="C75" s="173"/>
      <c r="D75" s="190">
        <f>SUM(D76:D83)</f>
        <v>202.56214182508472</v>
      </c>
      <c r="E75" s="190">
        <f t="shared" ref="E75:X75" si="12">SUM(E76:E83)</f>
        <v>12.722940000000001</v>
      </c>
      <c r="F75" s="190">
        <f t="shared" si="12"/>
        <v>20.475141779999998</v>
      </c>
      <c r="G75" s="190">
        <f t="shared" si="12"/>
        <v>0.249268716</v>
      </c>
      <c r="H75" s="190">
        <f t="shared" si="12"/>
        <v>0.50317891599999998</v>
      </c>
      <c r="I75" s="190">
        <f t="shared" si="12"/>
        <v>1.0155540000000001</v>
      </c>
      <c r="J75" s="190">
        <f t="shared" si="12"/>
        <v>19.971962864000002</v>
      </c>
      <c r="K75" s="190">
        <f t="shared" si="12"/>
        <v>7.3520324160000001</v>
      </c>
      <c r="L75" s="190">
        <f t="shared" si="12"/>
        <v>0</v>
      </c>
      <c r="M75" s="190">
        <f t="shared" si="12"/>
        <v>4.1060848679999999</v>
      </c>
      <c r="N75" s="190">
        <f t="shared" si="12"/>
        <v>0</v>
      </c>
      <c r="O75" s="190">
        <f t="shared" si="12"/>
        <v>13.642252490000001</v>
      </c>
      <c r="P75" s="190">
        <f t="shared" si="12"/>
        <v>10.502513460000001</v>
      </c>
      <c r="Q75" s="190">
        <f t="shared" si="12"/>
        <v>29.886906920000001</v>
      </c>
      <c r="R75" s="190">
        <f t="shared" si="12"/>
        <v>29.886906920000001</v>
      </c>
      <c r="S75" s="190">
        <f t="shared" si="12"/>
        <v>-7.75220178</v>
      </c>
      <c r="T75" s="190">
        <f t="shared" si="12"/>
        <v>0</v>
      </c>
      <c r="U75" s="190">
        <f t="shared" si="12"/>
        <v>0</v>
      </c>
      <c r="V75" s="190">
        <f t="shared" si="12"/>
        <v>0</v>
      </c>
      <c r="W75" s="190">
        <f t="shared" si="12"/>
        <v>0</v>
      </c>
      <c r="X75" s="190">
        <f t="shared" si="12"/>
        <v>0</v>
      </c>
      <c r="Y75" s="137"/>
    </row>
    <row r="76" spans="1:25" s="20" customFormat="1" ht="77.7" x14ac:dyDescent="0.35">
      <c r="A76" s="166">
        <v>49</v>
      </c>
      <c r="B76" s="152" t="s">
        <v>262</v>
      </c>
      <c r="C76" s="174" t="s">
        <v>263</v>
      </c>
      <c r="D76" s="192">
        <v>63.04471199999999</v>
      </c>
      <c r="E76" s="153">
        <v>4.0502159999999998</v>
      </c>
      <c r="F76" s="153">
        <v>3.7507396200000005</v>
      </c>
      <c r="G76" s="192">
        <v>7.9352099999999995E-2</v>
      </c>
      <c r="H76" s="192">
        <v>7.9352099999999995E-2</v>
      </c>
      <c r="I76" s="192">
        <v>1.0125540000000002</v>
      </c>
      <c r="J76" s="192">
        <v>3.6713875200000001</v>
      </c>
      <c r="K76" s="192">
        <v>1.0125540000000002</v>
      </c>
      <c r="L76" s="192"/>
      <c r="M76" s="192">
        <v>1.9457559000000002</v>
      </c>
      <c r="N76" s="192"/>
      <c r="O76" s="196">
        <v>3.12561635</v>
      </c>
      <c r="P76" s="192">
        <v>0.12747449999999994</v>
      </c>
      <c r="Q76" s="192">
        <v>0</v>
      </c>
      <c r="R76" s="192">
        <v>0</v>
      </c>
      <c r="S76" s="192">
        <v>0.29947637999999932</v>
      </c>
      <c r="T76" s="192"/>
      <c r="U76" s="192"/>
      <c r="V76" s="192"/>
      <c r="W76" s="192"/>
      <c r="X76" s="192"/>
      <c r="Y76" s="137"/>
    </row>
    <row r="77" spans="1:25" s="20" customFormat="1" ht="31.1" x14ac:dyDescent="0.35">
      <c r="A77" s="166">
        <v>50</v>
      </c>
      <c r="B77" s="152" t="s">
        <v>264</v>
      </c>
      <c r="C77" s="174" t="s">
        <v>265</v>
      </c>
      <c r="D77" s="192">
        <v>4.8541113829830511</v>
      </c>
      <c r="E77" s="153">
        <v>3.7713959999999997</v>
      </c>
      <c r="F77" s="153">
        <v>4.8651183119999999</v>
      </c>
      <c r="G77" s="192">
        <v>7.3889447999999996E-2</v>
      </c>
      <c r="H77" s="192">
        <v>7.3889447999999996E-2</v>
      </c>
      <c r="I77" s="192">
        <v>0</v>
      </c>
      <c r="J77" s="192">
        <v>4.7912288639999998</v>
      </c>
      <c r="K77" s="192">
        <v>3.6975065519999997</v>
      </c>
      <c r="L77" s="192"/>
      <c r="M77" s="192">
        <v>0</v>
      </c>
      <c r="N77" s="192"/>
      <c r="O77" s="196">
        <v>4.0542652599999993</v>
      </c>
      <c r="P77" s="192">
        <v>3.9926907199999992</v>
      </c>
      <c r="Q77" s="192">
        <v>4.9506219199999997</v>
      </c>
      <c r="R77" s="192">
        <v>4.9506219199999997</v>
      </c>
      <c r="S77" s="192">
        <v>-1.0937223120000001</v>
      </c>
      <c r="T77" s="192"/>
      <c r="U77" s="192"/>
      <c r="V77" s="192"/>
      <c r="W77" s="192"/>
      <c r="X77" s="192"/>
      <c r="Y77" s="137"/>
    </row>
    <row r="78" spans="1:25" s="20" customFormat="1" ht="31.1" x14ac:dyDescent="0.35">
      <c r="A78" s="166">
        <v>51</v>
      </c>
      <c r="B78" s="152" t="s">
        <v>266</v>
      </c>
      <c r="C78" s="174" t="s">
        <v>267</v>
      </c>
      <c r="D78" s="192">
        <v>30.241178442101699</v>
      </c>
      <c r="E78" s="153">
        <v>2.6917079999999998</v>
      </c>
      <c r="F78" s="153">
        <v>10.780901439999999</v>
      </c>
      <c r="G78" s="192">
        <v>5.2736135999999996E-2</v>
      </c>
      <c r="H78" s="192">
        <v>5.2736135999999996E-2</v>
      </c>
      <c r="I78" s="192">
        <v>0</v>
      </c>
      <c r="J78" s="192">
        <v>10.728165303999999</v>
      </c>
      <c r="K78" s="192">
        <v>2.6389718639999997</v>
      </c>
      <c r="L78" s="192"/>
      <c r="M78" s="192">
        <v>0</v>
      </c>
      <c r="N78" s="192"/>
      <c r="O78" s="196">
        <v>5.8571751699999997</v>
      </c>
      <c r="P78" s="192">
        <v>5.8132283899999999</v>
      </c>
      <c r="Q78" s="192">
        <v>24.936285000000002</v>
      </c>
      <c r="R78" s="192">
        <v>24.936285000000002</v>
      </c>
      <c r="S78" s="192">
        <v>-8.089193439999999</v>
      </c>
      <c r="T78" s="192"/>
      <c r="U78" s="192"/>
      <c r="V78" s="192"/>
      <c r="W78" s="192"/>
      <c r="X78" s="192"/>
      <c r="Y78" s="137"/>
    </row>
    <row r="79" spans="1:25" s="20" customFormat="1" ht="101.3" customHeight="1" x14ac:dyDescent="0.35">
      <c r="A79" s="166">
        <v>52</v>
      </c>
      <c r="B79" s="152" t="s">
        <v>268</v>
      </c>
      <c r="C79" s="174" t="s">
        <v>269</v>
      </c>
      <c r="D79" s="192">
        <v>53.979551999999998</v>
      </c>
      <c r="E79" s="153">
        <v>2.1976199999999997</v>
      </c>
      <c r="F79" s="153">
        <v>9.7805160000000002E-2</v>
      </c>
      <c r="G79" s="192">
        <v>4.3055916000000007E-2</v>
      </c>
      <c r="H79" s="192">
        <v>4.3055916000000007E-2</v>
      </c>
      <c r="I79" s="192">
        <v>0</v>
      </c>
      <c r="J79" s="192">
        <v>5.4749243999999996E-2</v>
      </c>
      <c r="K79" s="192">
        <v>0</v>
      </c>
      <c r="L79" s="192"/>
      <c r="M79" s="192">
        <v>2.1545640839999995</v>
      </c>
      <c r="N79" s="192"/>
      <c r="O79" s="196">
        <v>8.1504300000000002E-2</v>
      </c>
      <c r="P79" s="192">
        <v>4.5624369999999997E-2</v>
      </c>
      <c r="Q79" s="192">
        <v>0</v>
      </c>
      <c r="R79" s="192">
        <v>0</v>
      </c>
      <c r="S79" s="192">
        <v>2.0998148399999996</v>
      </c>
      <c r="T79" s="192"/>
      <c r="U79" s="192"/>
      <c r="V79" s="192"/>
      <c r="W79" s="192"/>
      <c r="X79" s="192"/>
      <c r="Y79" s="137"/>
    </row>
    <row r="80" spans="1:25" s="20" customFormat="1" ht="31.1" x14ac:dyDescent="0.35">
      <c r="A80" s="166">
        <v>53</v>
      </c>
      <c r="B80" s="152" t="s">
        <v>270</v>
      </c>
      <c r="C80" s="174" t="s">
        <v>271</v>
      </c>
      <c r="D80" s="192">
        <v>50.442587999999994</v>
      </c>
      <c r="E80" s="153">
        <v>1.2E-2</v>
      </c>
      <c r="F80" s="153">
        <v>5.3404799999999997E-4</v>
      </c>
      <c r="G80" s="192">
        <v>2.35116E-4</v>
      </c>
      <c r="H80" s="192">
        <v>2.35116E-4</v>
      </c>
      <c r="I80" s="192">
        <v>3.0000000000000001E-3</v>
      </c>
      <c r="J80" s="192">
        <v>2.9893199999999996E-4</v>
      </c>
      <c r="K80" s="192">
        <v>3.0000000000000001E-3</v>
      </c>
      <c r="L80" s="192"/>
      <c r="M80" s="192">
        <v>5.7648839999999996E-3</v>
      </c>
      <c r="N80" s="192"/>
      <c r="O80" s="196">
        <v>4.4504000000000006E-4</v>
      </c>
      <c r="P80" s="192">
        <v>2.4911000000000009E-4</v>
      </c>
      <c r="Q80" s="192">
        <v>0</v>
      </c>
      <c r="R80" s="192">
        <v>0</v>
      </c>
      <c r="S80" s="192">
        <v>1.1465952E-2</v>
      </c>
      <c r="T80" s="192"/>
      <c r="U80" s="192"/>
      <c r="V80" s="192"/>
      <c r="W80" s="192"/>
      <c r="X80" s="192"/>
      <c r="Y80" s="137"/>
    </row>
    <row r="81" spans="1:25" s="20" customFormat="1" ht="46.65" x14ac:dyDescent="0.35">
      <c r="A81" s="166">
        <v>54</v>
      </c>
      <c r="B81" s="177" t="s">
        <v>272</v>
      </c>
      <c r="C81" s="174" t="s">
        <v>273</v>
      </c>
      <c r="D81" s="192">
        <v>0</v>
      </c>
      <c r="E81" s="153">
        <v>0</v>
      </c>
      <c r="F81" s="153">
        <v>0.25391019999999997</v>
      </c>
      <c r="G81" s="192">
        <v>0</v>
      </c>
      <c r="H81" s="192">
        <v>0.25391020000000003</v>
      </c>
      <c r="I81" s="192">
        <v>0</v>
      </c>
      <c r="J81" s="192">
        <v>0</v>
      </c>
      <c r="K81" s="192">
        <v>0</v>
      </c>
      <c r="L81" s="192"/>
      <c r="M81" s="192">
        <v>0</v>
      </c>
      <c r="N81" s="192"/>
      <c r="O81" s="196">
        <v>0</v>
      </c>
      <c r="P81" s="192">
        <v>0</v>
      </c>
      <c r="Q81" s="192">
        <v>0</v>
      </c>
      <c r="R81" s="192">
        <v>0</v>
      </c>
      <c r="S81" s="192">
        <v>-0.25391019999999997</v>
      </c>
      <c r="T81" s="192"/>
      <c r="U81" s="192"/>
      <c r="V81" s="192"/>
      <c r="W81" s="192"/>
      <c r="X81" s="192"/>
      <c r="Y81" s="137"/>
    </row>
    <row r="82" spans="1:25" s="20" customFormat="1" ht="31.1" x14ac:dyDescent="0.35">
      <c r="A82" s="166">
        <v>55</v>
      </c>
      <c r="B82" s="177" t="s">
        <v>1561</v>
      </c>
      <c r="C82" s="174" t="s">
        <v>1562</v>
      </c>
      <c r="D82" s="192"/>
      <c r="E82" s="153">
        <v>0</v>
      </c>
      <c r="F82" s="153">
        <v>0.72613300000000003</v>
      </c>
      <c r="G82" s="192"/>
      <c r="H82" s="192"/>
      <c r="I82" s="192"/>
      <c r="J82" s="192">
        <v>0.72613300000000003</v>
      </c>
      <c r="K82" s="192"/>
      <c r="L82" s="192"/>
      <c r="M82" s="192"/>
      <c r="N82" s="192"/>
      <c r="O82" s="196">
        <v>0.36760968999999999</v>
      </c>
      <c r="P82" s="192">
        <v>0.36760968999999999</v>
      </c>
      <c r="Q82" s="192">
        <v>0</v>
      </c>
      <c r="R82" s="192">
        <v>0</v>
      </c>
      <c r="S82" s="192">
        <v>-0.72613300000000003</v>
      </c>
      <c r="T82" s="192"/>
      <c r="U82" s="192"/>
      <c r="V82" s="192"/>
      <c r="W82" s="192"/>
      <c r="X82" s="192"/>
      <c r="Y82" s="137"/>
    </row>
    <row r="83" spans="1:25" s="20" customFormat="1" ht="93.25" x14ac:dyDescent="0.35">
      <c r="A83" s="166">
        <v>56</v>
      </c>
      <c r="B83" s="177" t="s">
        <v>1563</v>
      </c>
      <c r="C83" s="174" t="s">
        <v>1564</v>
      </c>
      <c r="D83" s="192"/>
      <c r="E83" s="153">
        <v>0</v>
      </c>
      <c r="F83" s="153">
        <v>0</v>
      </c>
      <c r="G83" s="192"/>
      <c r="H83" s="192"/>
      <c r="I83" s="192"/>
      <c r="J83" s="192">
        <v>0</v>
      </c>
      <c r="K83" s="192"/>
      <c r="L83" s="192"/>
      <c r="M83" s="192"/>
      <c r="N83" s="192"/>
      <c r="O83" s="196">
        <v>0.15563667999999997</v>
      </c>
      <c r="P83" s="192">
        <v>0.15563667999999997</v>
      </c>
      <c r="Q83" s="192">
        <v>0</v>
      </c>
      <c r="R83" s="192">
        <v>0</v>
      </c>
      <c r="S83" s="192">
        <v>0</v>
      </c>
      <c r="T83" s="192"/>
      <c r="U83" s="192"/>
      <c r="V83" s="192"/>
      <c r="W83" s="192"/>
      <c r="X83" s="192"/>
      <c r="Y83" s="137"/>
    </row>
    <row r="84" spans="1:25" s="20" customFormat="1" ht="15.55" x14ac:dyDescent="0.35">
      <c r="A84" s="172"/>
      <c r="B84" s="156" t="s">
        <v>274</v>
      </c>
      <c r="C84" s="173"/>
      <c r="D84" s="190">
        <f>SUM(D85:D99)</f>
        <v>87.334184196188346</v>
      </c>
      <c r="E84" s="190">
        <f t="shared" ref="E84:X84" si="13">SUM(E85:E99)</f>
        <v>16.547314080000003</v>
      </c>
      <c r="F84" s="190">
        <f t="shared" si="13"/>
        <v>4.3689949479999992</v>
      </c>
      <c r="G84" s="190">
        <f t="shared" si="13"/>
        <v>4.6105475639999991</v>
      </c>
      <c r="H84" s="190">
        <f t="shared" si="13"/>
        <v>1.783877312</v>
      </c>
      <c r="I84" s="190">
        <f t="shared" si="13"/>
        <v>7.2889341239999981</v>
      </c>
      <c r="J84" s="190">
        <f t="shared" si="13"/>
        <v>2.5851176360000001</v>
      </c>
      <c r="K84" s="190">
        <f t="shared" si="13"/>
        <v>3.4409369039999995</v>
      </c>
      <c r="L84" s="190">
        <f t="shared" si="13"/>
        <v>0</v>
      </c>
      <c r="M84" s="190">
        <f t="shared" si="13"/>
        <v>1.2068954879999998</v>
      </c>
      <c r="N84" s="190">
        <f t="shared" si="13"/>
        <v>0</v>
      </c>
      <c r="O84" s="190">
        <f t="shared" si="13"/>
        <v>3.1251810499999997</v>
      </c>
      <c r="P84" s="190">
        <f t="shared" si="13"/>
        <v>1.9178779699999997</v>
      </c>
      <c r="Q84" s="190">
        <f t="shared" si="13"/>
        <v>7.7603107800000002</v>
      </c>
      <c r="R84" s="190">
        <f t="shared" si="13"/>
        <v>1.50660376</v>
      </c>
      <c r="S84" s="190">
        <f t="shared" si="13"/>
        <v>12.178319131999997</v>
      </c>
      <c r="T84" s="190">
        <f t="shared" si="13"/>
        <v>0</v>
      </c>
      <c r="U84" s="190">
        <f t="shared" si="13"/>
        <v>0</v>
      </c>
      <c r="V84" s="190">
        <f t="shared" si="13"/>
        <v>0</v>
      </c>
      <c r="W84" s="190">
        <f t="shared" si="13"/>
        <v>0</v>
      </c>
      <c r="X84" s="190">
        <f t="shared" si="13"/>
        <v>0</v>
      </c>
      <c r="Y84" s="137"/>
    </row>
    <row r="85" spans="1:25" s="20" customFormat="1" ht="46.65" x14ac:dyDescent="0.35">
      <c r="A85" s="166">
        <v>57</v>
      </c>
      <c r="B85" s="152" t="s">
        <v>275</v>
      </c>
      <c r="C85" s="174" t="s">
        <v>276</v>
      </c>
      <c r="D85" s="192">
        <v>14.845649545220338</v>
      </c>
      <c r="E85" s="153">
        <v>1.6692719999999999</v>
      </c>
      <c r="F85" s="153">
        <v>7.4291064000000004E-2</v>
      </c>
      <c r="G85" s="192">
        <v>3.2704511999999998E-2</v>
      </c>
      <c r="H85" s="192">
        <v>3.2704511999999998E-2</v>
      </c>
      <c r="I85" s="192">
        <v>0.41731799999999997</v>
      </c>
      <c r="J85" s="192">
        <v>4.1586552000000006E-2</v>
      </c>
      <c r="K85" s="192">
        <v>0.41731799999999997</v>
      </c>
      <c r="L85" s="192"/>
      <c r="M85" s="192">
        <v>0.8019314879999998</v>
      </c>
      <c r="N85" s="192"/>
      <c r="O85" s="196">
        <v>6.1909220000000001E-2</v>
      </c>
      <c r="P85" s="192">
        <v>3.4655459999999999E-2</v>
      </c>
      <c r="Q85" s="192">
        <v>0</v>
      </c>
      <c r="R85" s="192">
        <v>0</v>
      </c>
      <c r="S85" s="192">
        <v>1.5949809359999998</v>
      </c>
      <c r="T85" s="192"/>
      <c r="U85" s="192"/>
      <c r="V85" s="192"/>
      <c r="W85" s="192"/>
      <c r="X85" s="192"/>
      <c r="Y85" s="137"/>
    </row>
    <row r="86" spans="1:25" s="20" customFormat="1" ht="77.7" x14ac:dyDescent="0.35">
      <c r="A86" s="166">
        <v>58</v>
      </c>
      <c r="B86" s="152" t="s">
        <v>277</v>
      </c>
      <c r="C86" s="174" t="s">
        <v>278</v>
      </c>
      <c r="D86" s="192">
        <v>19.354775125878145</v>
      </c>
      <c r="E86" s="153">
        <v>1.2E-2</v>
      </c>
      <c r="F86" s="153">
        <v>0</v>
      </c>
      <c r="G86" s="192">
        <v>0</v>
      </c>
      <c r="H86" s="192">
        <v>0</v>
      </c>
      <c r="I86" s="192">
        <v>3.0000000000000001E-3</v>
      </c>
      <c r="J86" s="192">
        <v>0</v>
      </c>
      <c r="K86" s="192">
        <v>3.0000000000000001E-3</v>
      </c>
      <c r="L86" s="192"/>
      <c r="M86" s="192">
        <v>6.0000000000000001E-3</v>
      </c>
      <c r="N86" s="192"/>
      <c r="O86" s="196">
        <v>0</v>
      </c>
      <c r="P86" s="192">
        <v>0</v>
      </c>
      <c r="Q86" s="192">
        <v>0</v>
      </c>
      <c r="R86" s="192">
        <v>0</v>
      </c>
      <c r="S86" s="192">
        <v>1.2E-2</v>
      </c>
      <c r="T86" s="192"/>
      <c r="U86" s="192"/>
      <c r="V86" s="192"/>
      <c r="W86" s="192"/>
      <c r="X86" s="192"/>
      <c r="Y86" s="137"/>
    </row>
    <row r="87" spans="1:25" s="20" customFormat="1" ht="46.65" x14ac:dyDescent="0.35">
      <c r="A87" s="166">
        <v>59</v>
      </c>
      <c r="B87" s="152" t="s">
        <v>279</v>
      </c>
      <c r="C87" s="174" t="s">
        <v>280</v>
      </c>
      <c r="D87" s="192">
        <v>4.6175213844449274</v>
      </c>
      <c r="E87" s="153">
        <v>3.1383360000000002</v>
      </c>
      <c r="F87" s="153">
        <v>0.139671828</v>
      </c>
      <c r="G87" s="192">
        <v>6.1486524000000001E-2</v>
      </c>
      <c r="H87" s="192">
        <v>6.1486524000000001E-2</v>
      </c>
      <c r="I87" s="192">
        <v>3.0768494760000005</v>
      </c>
      <c r="J87" s="192">
        <v>7.8185303999999997E-2</v>
      </c>
      <c r="K87" s="192">
        <v>0</v>
      </c>
      <c r="L87" s="192"/>
      <c r="M87" s="192">
        <v>0</v>
      </c>
      <c r="N87" s="192"/>
      <c r="O87" s="196">
        <v>0.11639319000000001</v>
      </c>
      <c r="P87" s="192">
        <v>6.5154420000000018E-2</v>
      </c>
      <c r="Q87" s="192">
        <v>0</v>
      </c>
      <c r="R87" s="192">
        <v>0</v>
      </c>
      <c r="S87" s="192">
        <v>2.9986641720000002</v>
      </c>
      <c r="T87" s="192"/>
      <c r="U87" s="192"/>
      <c r="V87" s="192"/>
      <c r="W87" s="192"/>
      <c r="X87" s="192"/>
      <c r="Y87" s="137"/>
    </row>
    <row r="88" spans="1:25" s="20" customFormat="1" ht="81.2" customHeight="1" x14ac:dyDescent="0.35">
      <c r="A88" s="166">
        <v>60</v>
      </c>
      <c r="B88" s="152" t="s">
        <v>281</v>
      </c>
      <c r="C88" s="174" t="s">
        <v>282</v>
      </c>
      <c r="D88" s="192">
        <v>4.5032159999999992</v>
      </c>
      <c r="E88" s="153">
        <v>3.6897599999999997</v>
      </c>
      <c r="F88" s="153">
        <v>0.89972926400000008</v>
      </c>
      <c r="G88" s="192">
        <v>3.6897599999999993</v>
      </c>
      <c r="H88" s="192">
        <v>0.89972926400000008</v>
      </c>
      <c r="I88" s="192">
        <v>0</v>
      </c>
      <c r="J88" s="192">
        <v>0</v>
      </c>
      <c r="K88" s="192">
        <v>0</v>
      </c>
      <c r="L88" s="192"/>
      <c r="M88" s="192">
        <v>0</v>
      </c>
      <c r="N88" s="192"/>
      <c r="O88" s="196">
        <v>0.12719342</v>
      </c>
      <c r="P88" s="192">
        <v>-3.8857805861880479E-16</v>
      </c>
      <c r="Q88" s="192">
        <v>3.5134407599999999</v>
      </c>
      <c r="R88" s="192">
        <v>0</v>
      </c>
      <c r="S88" s="192">
        <v>2.7900307359999994</v>
      </c>
      <c r="T88" s="192"/>
      <c r="U88" s="192"/>
      <c r="V88" s="192"/>
      <c r="W88" s="192"/>
      <c r="X88" s="192"/>
      <c r="Y88" s="137"/>
    </row>
    <row r="89" spans="1:25" s="20" customFormat="1" ht="62.2" x14ac:dyDescent="0.35">
      <c r="A89" s="166">
        <v>61</v>
      </c>
      <c r="B89" s="152" t="s">
        <v>283</v>
      </c>
      <c r="C89" s="174" t="s">
        <v>284</v>
      </c>
      <c r="D89" s="192">
        <v>8.9612381406449231</v>
      </c>
      <c r="E89" s="153">
        <v>0.66</v>
      </c>
      <c r="F89" s="153">
        <v>2.9373336E-2</v>
      </c>
      <c r="G89" s="192">
        <v>1.2930780000000001E-2</v>
      </c>
      <c r="H89" s="192">
        <v>1.2930780000000001E-2</v>
      </c>
      <c r="I89" s="192">
        <v>0.64706922</v>
      </c>
      <c r="J89" s="192">
        <v>1.6442555999999997E-2</v>
      </c>
      <c r="K89" s="192">
        <v>0</v>
      </c>
      <c r="L89" s="192"/>
      <c r="M89" s="192">
        <v>0</v>
      </c>
      <c r="N89" s="192"/>
      <c r="O89" s="196">
        <v>2.4477779999999998E-2</v>
      </c>
      <c r="P89" s="192">
        <v>1.3702129999999998E-2</v>
      </c>
      <c r="Q89" s="192">
        <v>0</v>
      </c>
      <c r="R89" s="192">
        <v>0</v>
      </c>
      <c r="S89" s="192">
        <v>0.630626664</v>
      </c>
      <c r="T89" s="192"/>
      <c r="U89" s="192"/>
      <c r="V89" s="192"/>
      <c r="W89" s="192"/>
      <c r="X89" s="192"/>
      <c r="Y89" s="137"/>
    </row>
    <row r="90" spans="1:25" s="20" customFormat="1" ht="62.2" x14ac:dyDescent="0.35">
      <c r="A90" s="166">
        <v>62</v>
      </c>
      <c r="B90" s="152" t="s">
        <v>285</v>
      </c>
      <c r="C90" s="174" t="s">
        <v>286</v>
      </c>
      <c r="D90" s="192">
        <v>10.642860000000004</v>
      </c>
      <c r="E90" s="153">
        <v>1.2E-2</v>
      </c>
      <c r="F90" s="153">
        <v>5.3404799999999997E-4</v>
      </c>
      <c r="G90" s="192">
        <v>2.35116E-4</v>
      </c>
      <c r="H90" s="192">
        <v>2.35116E-4</v>
      </c>
      <c r="I90" s="192">
        <v>1.1764883999999998E-2</v>
      </c>
      <c r="J90" s="192">
        <v>2.9893199999999996E-4</v>
      </c>
      <c r="K90" s="192">
        <v>0</v>
      </c>
      <c r="L90" s="192"/>
      <c r="M90" s="192">
        <v>0</v>
      </c>
      <c r="N90" s="192"/>
      <c r="O90" s="196">
        <v>4.4504000000000006E-4</v>
      </c>
      <c r="P90" s="192">
        <v>2.4911000000000009E-4</v>
      </c>
      <c r="Q90" s="192">
        <v>0</v>
      </c>
      <c r="R90" s="192">
        <v>0</v>
      </c>
      <c r="S90" s="192">
        <v>1.1465952E-2</v>
      </c>
      <c r="T90" s="192"/>
      <c r="U90" s="192"/>
      <c r="V90" s="192"/>
      <c r="W90" s="192"/>
      <c r="X90" s="192"/>
      <c r="Y90" s="137"/>
    </row>
    <row r="91" spans="1:25" s="20" customFormat="1" ht="81.2" customHeight="1" x14ac:dyDescent="0.35">
      <c r="A91" s="166">
        <v>63</v>
      </c>
      <c r="B91" s="152" t="s">
        <v>287</v>
      </c>
      <c r="C91" s="174" t="s">
        <v>288</v>
      </c>
      <c r="D91" s="192">
        <v>4.2971639999999995</v>
      </c>
      <c r="E91" s="153">
        <v>3.1690319999999992</v>
      </c>
      <c r="F91" s="153">
        <v>0.42684513599999996</v>
      </c>
      <c r="G91" s="192">
        <v>0.34789509600000001</v>
      </c>
      <c r="H91" s="192">
        <v>0.34789509600000001</v>
      </c>
      <c r="I91" s="192">
        <v>0</v>
      </c>
      <c r="J91" s="192">
        <v>7.8950039999999944E-2</v>
      </c>
      <c r="K91" s="192">
        <v>2.8211369039999994</v>
      </c>
      <c r="L91" s="192"/>
      <c r="M91" s="192">
        <v>0</v>
      </c>
      <c r="N91" s="192"/>
      <c r="O91" s="196">
        <v>0.35570428000000004</v>
      </c>
      <c r="P91" s="192">
        <v>6.5791700000000064E-2</v>
      </c>
      <c r="Q91" s="192">
        <v>0</v>
      </c>
      <c r="R91" s="192">
        <v>0</v>
      </c>
      <c r="S91" s="192">
        <v>2.7421868639999993</v>
      </c>
      <c r="T91" s="192"/>
      <c r="U91" s="192"/>
      <c r="V91" s="192"/>
      <c r="W91" s="192"/>
      <c r="X91" s="192"/>
      <c r="Y91" s="137"/>
    </row>
    <row r="92" spans="1:25" s="20" customFormat="1" ht="46.65" x14ac:dyDescent="0.35">
      <c r="A92" s="166">
        <v>64</v>
      </c>
      <c r="B92" s="152" t="s">
        <v>289</v>
      </c>
      <c r="C92" s="174" t="s">
        <v>290</v>
      </c>
      <c r="D92" s="192">
        <v>4.0077959999999999</v>
      </c>
      <c r="E92" s="153">
        <v>0.55807007999999991</v>
      </c>
      <c r="F92" s="153">
        <v>2.4836928000000001E-2</v>
      </c>
      <c r="G92" s="192">
        <v>1.0933752E-2</v>
      </c>
      <c r="H92" s="192">
        <v>1.0933752E-2</v>
      </c>
      <c r="I92" s="192">
        <v>0.54713632799999989</v>
      </c>
      <c r="J92" s="192">
        <v>1.3903176000000001E-2</v>
      </c>
      <c r="K92" s="192">
        <v>0</v>
      </c>
      <c r="L92" s="192"/>
      <c r="M92" s="192">
        <v>0</v>
      </c>
      <c r="N92" s="192"/>
      <c r="O92" s="196">
        <v>2.0697440000000001E-2</v>
      </c>
      <c r="P92" s="192">
        <v>1.1585980000000001E-2</v>
      </c>
      <c r="Q92" s="192">
        <v>0</v>
      </c>
      <c r="R92" s="192">
        <v>0</v>
      </c>
      <c r="S92" s="192">
        <v>0.53323315199999988</v>
      </c>
      <c r="T92" s="192"/>
      <c r="U92" s="192"/>
      <c r="V92" s="192"/>
      <c r="W92" s="192"/>
      <c r="X92" s="192"/>
      <c r="Y92" s="137"/>
    </row>
    <row r="93" spans="1:25" s="20" customFormat="1" ht="46.65" x14ac:dyDescent="0.35">
      <c r="A93" s="166">
        <v>65</v>
      </c>
      <c r="B93" s="152" t="s">
        <v>1565</v>
      </c>
      <c r="C93" s="174" t="s">
        <v>291</v>
      </c>
      <c r="D93" s="192">
        <v>0.80992799999999998</v>
      </c>
      <c r="E93" s="153">
        <v>0.79792800000000008</v>
      </c>
      <c r="F93" s="153">
        <v>0</v>
      </c>
      <c r="G93" s="192">
        <v>0</v>
      </c>
      <c r="H93" s="192">
        <v>0</v>
      </c>
      <c r="I93" s="192">
        <v>0.19948199999999999</v>
      </c>
      <c r="J93" s="192">
        <v>0</v>
      </c>
      <c r="K93" s="192">
        <v>0.19948199999999999</v>
      </c>
      <c r="L93" s="192"/>
      <c r="M93" s="192">
        <v>0.39896399999999999</v>
      </c>
      <c r="N93" s="192"/>
      <c r="O93" s="196">
        <v>0</v>
      </c>
      <c r="P93" s="192">
        <v>0</v>
      </c>
      <c r="Q93" s="192">
        <v>0</v>
      </c>
      <c r="R93" s="192">
        <v>0</v>
      </c>
      <c r="S93" s="192">
        <v>0.79792800000000008</v>
      </c>
      <c r="T93" s="192"/>
      <c r="U93" s="192"/>
      <c r="V93" s="192"/>
      <c r="W93" s="192"/>
      <c r="X93" s="192"/>
      <c r="Y93" s="137"/>
    </row>
    <row r="94" spans="1:25" s="20" customFormat="1" ht="162" customHeight="1" x14ac:dyDescent="0.35">
      <c r="A94" s="166">
        <v>66</v>
      </c>
      <c r="B94" s="152" t="s">
        <v>292</v>
      </c>
      <c r="C94" s="174" t="s">
        <v>293</v>
      </c>
      <c r="D94" s="192">
        <v>1.9261319999999997</v>
      </c>
      <c r="E94" s="153">
        <v>1.9141319999999997</v>
      </c>
      <c r="F94" s="153">
        <v>1.8076345079999998</v>
      </c>
      <c r="G94" s="192">
        <v>3.7501811999999995E-2</v>
      </c>
      <c r="H94" s="192">
        <v>3.7501811999999995E-2</v>
      </c>
      <c r="I94" s="192">
        <v>1.8766301879999996</v>
      </c>
      <c r="J94" s="192">
        <v>1.7701326959999999</v>
      </c>
      <c r="K94" s="192">
        <v>0</v>
      </c>
      <c r="L94" s="192"/>
      <c r="M94" s="192">
        <v>0</v>
      </c>
      <c r="N94" s="192"/>
      <c r="O94" s="196">
        <v>1.5063620900000001</v>
      </c>
      <c r="P94" s="192">
        <v>1.4751105800000002</v>
      </c>
      <c r="Q94" s="192">
        <v>1.50660376</v>
      </c>
      <c r="R94" s="192">
        <v>1.50660376</v>
      </c>
      <c r="S94" s="192">
        <v>0.10649749199999992</v>
      </c>
      <c r="T94" s="192"/>
      <c r="U94" s="192"/>
      <c r="V94" s="192"/>
      <c r="W94" s="192"/>
      <c r="X94" s="192"/>
      <c r="Y94" s="137"/>
    </row>
    <row r="95" spans="1:25" s="20" customFormat="1" ht="46.65" x14ac:dyDescent="0.35">
      <c r="A95" s="166">
        <v>67</v>
      </c>
      <c r="B95" s="152" t="s">
        <v>294</v>
      </c>
      <c r="C95" s="174" t="s">
        <v>295</v>
      </c>
      <c r="D95" s="192">
        <v>12.2277</v>
      </c>
      <c r="E95" s="153">
        <v>1.2E-2</v>
      </c>
      <c r="F95" s="153">
        <v>0.37643730400000003</v>
      </c>
      <c r="G95" s="192">
        <v>1.2E-2</v>
      </c>
      <c r="H95" s="192">
        <v>6.8484000000000004E-5</v>
      </c>
      <c r="I95" s="192">
        <v>0</v>
      </c>
      <c r="J95" s="192">
        <v>0.37636881999999999</v>
      </c>
      <c r="K95" s="192">
        <v>0</v>
      </c>
      <c r="L95" s="192"/>
      <c r="M95" s="192">
        <v>0</v>
      </c>
      <c r="N95" s="192"/>
      <c r="O95" s="196">
        <v>0.31369775</v>
      </c>
      <c r="P95" s="192">
        <v>0</v>
      </c>
      <c r="Q95" s="192">
        <v>2.0116509499999999</v>
      </c>
      <c r="R95" s="192">
        <v>0</v>
      </c>
      <c r="S95" s="192">
        <v>-0.36443730400000002</v>
      </c>
      <c r="T95" s="192"/>
      <c r="U95" s="192"/>
      <c r="V95" s="192"/>
      <c r="W95" s="192"/>
      <c r="X95" s="192"/>
      <c r="Y95" s="137"/>
    </row>
    <row r="96" spans="1:25" s="20" customFormat="1" ht="46.65" x14ac:dyDescent="0.35">
      <c r="A96" s="166">
        <v>68</v>
      </c>
      <c r="B96" s="152" t="s">
        <v>1566</v>
      </c>
      <c r="C96" s="174" t="s">
        <v>296</v>
      </c>
      <c r="D96" s="192">
        <v>0.25012799999999996</v>
      </c>
      <c r="E96" s="153">
        <v>2.4708000000000004E-2</v>
      </c>
      <c r="F96" s="153">
        <v>0.12927039999999998</v>
      </c>
      <c r="G96" s="192">
        <v>2.4708000000000001E-2</v>
      </c>
      <c r="H96" s="192">
        <v>0</v>
      </c>
      <c r="I96" s="192">
        <v>0</v>
      </c>
      <c r="J96" s="192">
        <v>0.12927040000000001</v>
      </c>
      <c r="K96" s="192">
        <v>0</v>
      </c>
      <c r="L96" s="192"/>
      <c r="M96" s="192">
        <v>0</v>
      </c>
      <c r="N96" s="192"/>
      <c r="O96" s="196">
        <v>0</v>
      </c>
      <c r="P96" s="192">
        <v>0</v>
      </c>
      <c r="Q96" s="192">
        <v>0.17866425</v>
      </c>
      <c r="R96" s="192">
        <v>0</v>
      </c>
      <c r="S96" s="192">
        <v>-0.10456239999999997</v>
      </c>
      <c r="T96" s="192"/>
      <c r="U96" s="192"/>
      <c r="V96" s="192"/>
      <c r="W96" s="192"/>
      <c r="X96" s="192"/>
      <c r="Y96" s="137"/>
    </row>
    <row r="97" spans="1:25" s="20" customFormat="1" ht="46.65" x14ac:dyDescent="0.35">
      <c r="A97" s="166">
        <v>69</v>
      </c>
      <c r="B97" s="152" t="s">
        <v>1567</v>
      </c>
      <c r="C97" s="174" t="s">
        <v>1568</v>
      </c>
      <c r="D97" s="192">
        <v>0.30560399999999999</v>
      </c>
      <c r="E97" s="153">
        <v>0.30560399999999999</v>
      </c>
      <c r="F97" s="153">
        <v>2.7488987999999999E-2</v>
      </c>
      <c r="G97" s="192">
        <v>1.7441879999999998E-3</v>
      </c>
      <c r="H97" s="192">
        <v>1.7441879999999998E-3</v>
      </c>
      <c r="I97" s="192">
        <v>0.30385981199999995</v>
      </c>
      <c r="J97" s="192">
        <v>2.5744799999999998E-2</v>
      </c>
      <c r="K97" s="192">
        <v>0</v>
      </c>
      <c r="L97" s="192"/>
      <c r="M97" s="192">
        <v>0</v>
      </c>
      <c r="N97" s="192"/>
      <c r="O97" s="196">
        <v>1.45349E-3</v>
      </c>
      <c r="P97" s="192">
        <v>0</v>
      </c>
      <c r="Q97" s="192">
        <v>0.15953700000000001</v>
      </c>
      <c r="R97" s="192">
        <v>0</v>
      </c>
      <c r="S97" s="192">
        <v>0.27811501199999999</v>
      </c>
      <c r="T97" s="192"/>
      <c r="U97" s="192"/>
      <c r="V97" s="192"/>
      <c r="W97" s="192"/>
      <c r="X97" s="192"/>
      <c r="Y97" s="137"/>
    </row>
    <row r="98" spans="1:25" s="20" customFormat="1" ht="77.7" x14ac:dyDescent="0.35">
      <c r="A98" s="166">
        <v>70</v>
      </c>
      <c r="B98" s="152" t="s">
        <v>1569</v>
      </c>
      <c r="C98" s="174" t="s">
        <v>1570</v>
      </c>
      <c r="D98" s="192">
        <v>0.58447199999999999</v>
      </c>
      <c r="E98" s="153">
        <v>0.58447199999999999</v>
      </c>
      <c r="F98" s="153">
        <v>0.43288214400000008</v>
      </c>
      <c r="G98" s="192">
        <v>0.37864778399999999</v>
      </c>
      <c r="H98" s="192">
        <v>0.37864778399999999</v>
      </c>
      <c r="I98" s="192">
        <v>0.20582421599999998</v>
      </c>
      <c r="J98" s="192">
        <v>5.4234359999999981E-2</v>
      </c>
      <c r="K98" s="192">
        <v>0</v>
      </c>
      <c r="L98" s="192"/>
      <c r="M98" s="192">
        <v>0</v>
      </c>
      <c r="N98" s="192"/>
      <c r="O98" s="196">
        <v>0.34521876000000001</v>
      </c>
      <c r="P98" s="192">
        <v>0</v>
      </c>
      <c r="Q98" s="192">
        <v>0.39041406000000001</v>
      </c>
      <c r="R98" s="192">
        <v>0</v>
      </c>
      <c r="S98" s="192">
        <v>0.15158985599999991</v>
      </c>
      <c r="T98" s="192"/>
      <c r="U98" s="192"/>
      <c r="V98" s="192"/>
      <c r="W98" s="192"/>
      <c r="X98" s="192"/>
      <c r="Y98" s="137"/>
    </row>
    <row r="99" spans="1:25" s="20" customFormat="1" ht="62.2" x14ac:dyDescent="0.35">
      <c r="A99" s="166">
        <v>71</v>
      </c>
      <c r="B99" s="152" t="s">
        <v>1571</v>
      </c>
      <c r="C99" s="174" t="s">
        <v>1572</v>
      </c>
      <c r="D99" s="192"/>
      <c r="E99" s="153">
        <v>0</v>
      </c>
      <c r="F99" s="153">
        <v>0</v>
      </c>
      <c r="G99" s="192"/>
      <c r="H99" s="192"/>
      <c r="I99" s="192"/>
      <c r="J99" s="192">
        <v>0</v>
      </c>
      <c r="K99" s="192"/>
      <c r="L99" s="192"/>
      <c r="M99" s="192"/>
      <c r="N99" s="192"/>
      <c r="O99" s="196">
        <v>0.25162858999999999</v>
      </c>
      <c r="P99" s="192">
        <v>0.25162858999999999</v>
      </c>
      <c r="Q99" s="192">
        <v>0</v>
      </c>
      <c r="R99" s="192">
        <v>0</v>
      </c>
      <c r="S99" s="192">
        <v>0</v>
      </c>
      <c r="T99" s="192"/>
      <c r="U99" s="192"/>
      <c r="V99" s="192"/>
      <c r="W99" s="192"/>
      <c r="X99" s="192"/>
      <c r="Y99" s="137"/>
    </row>
    <row r="100" spans="1:25" s="20" customFormat="1" ht="15.55" x14ac:dyDescent="0.35">
      <c r="A100" s="172"/>
      <c r="B100" s="156" t="s">
        <v>297</v>
      </c>
      <c r="C100" s="173"/>
      <c r="D100" s="190">
        <f>SUM(D101:D105)</f>
        <v>43.438556827399999</v>
      </c>
      <c r="E100" s="190">
        <f t="shared" ref="E100:X100" si="14">SUM(E101:E105)</f>
        <v>5.10222</v>
      </c>
      <c r="F100" s="190">
        <f t="shared" si="14"/>
        <v>2.2258812720000001</v>
      </c>
      <c r="G100" s="190">
        <f t="shared" si="14"/>
        <v>2.1130322039999996</v>
      </c>
      <c r="H100" s="190">
        <f t="shared" si="14"/>
        <v>2.129832204</v>
      </c>
      <c r="I100" s="190">
        <f t="shared" si="14"/>
        <v>1.1403851280000001</v>
      </c>
      <c r="J100" s="190">
        <f t="shared" si="14"/>
        <v>9.6049067999999987E-2</v>
      </c>
      <c r="K100" s="190">
        <f t="shared" si="14"/>
        <v>1.733584668</v>
      </c>
      <c r="L100" s="190">
        <f t="shared" si="14"/>
        <v>0</v>
      </c>
      <c r="M100" s="190">
        <f t="shared" si="14"/>
        <v>0.11521800000000001</v>
      </c>
      <c r="N100" s="190">
        <f t="shared" si="14"/>
        <v>0</v>
      </c>
      <c r="O100" s="190">
        <f t="shared" si="14"/>
        <v>3.9612055900000001</v>
      </c>
      <c r="P100" s="190">
        <f t="shared" si="14"/>
        <v>2.9686308800000001</v>
      </c>
      <c r="Q100" s="190">
        <f t="shared" si="14"/>
        <v>1.03364254</v>
      </c>
      <c r="R100" s="190">
        <f t="shared" si="14"/>
        <v>0</v>
      </c>
      <c r="S100" s="190">
        <f t="shared" si="14"/>
        <v>2.8763387279999995</v>
      </c>
      <c r="T100" s="190">
        <f t="shared" si="14"/>
        <v>0</v>
      </c>
      <c r="U100" s="190">
        <f t="shared" si="14"/>
        <v>0</v>
      </c>
      <c r="V100" s="190">
        <f t="shared" si="14"/>
        <v>0</v>
      </c>
      <c r="W100" s="190">
        <f t="shared" si="14"/>
        <v>0</v>
      </c>
      <c r="X100" s="190">
        <f t="shared" si="14"/>
        <v>0</v>
      </c>
      <c r="Y100" s="137"/>
    </row>
    <row r="101" spans="1:25" s="20" customFormat="1" ht="31.1" x14ac:dyDescent="0.35">
      <c r="A101" s="166">
        <v>72</v>
      </c>
      <c r="B101" s="152" t="s">
        <v>298</v>
      </c>
      <c r="C101" s="174" t="s">
        <v>299</v>
      </c>
      <c r="D101" s="192">
        <v>0.24081282739999998</v>
      </c>
      <c r="E101" s="153">
        <v>0.230436</v>
      </c>
      <c r="F101" s="153">
        <v>0</v>
      </c>
      <c r="G101" s="192">
        <v>0</v>
      </c>
      <c r="H101" s="192">
        <v>0</v>
      </c>
      <c r="I101" s="192">
        <v>5.7608999999999994E-2</v>
      </c>
      <c r="J101" s="192">
        <v>0</v>
      </c>
      <c r="K101" s="192">
        <v>5.7608999999999994E-2</v>
      </c>
      <c r="L101" s="192"/>
      <c r="M101" s="192">
        <v>0.11521800000000001</v>
      </c>
      <c r="N101" s="192"/>
      <c r="O101" s="196">
        <v>0</v>
      </c>
      <c r="P101" s="192">
        <v>0</v>
      </c>
      <c r="Q101" s="192">
        <v>0</v>
      </c>
      <c r="R101" s="192">
        <v>0</v>
      </c>
      <c r="S101" s="192">
        <v>0.230436</v>
      </c>
      <c r="T101" s="192"/>
      <c r="U101" s="192"/>
      <c r="V101" s="192"/>
      <c r="W101" s="192"/>
      <c r="X101" s="192"/>
      <c r="Y101" s="137"/>
    </row>
    <row r="102" spans="1:25" s="20" customFormat="1" ht="121.5" customHeight="1" x14ac:dyDescent="0.35">
      <c r="A102" s="166">
        <v>73</v>
      </c>
      <c r="B102" s="152" t="s">
        <v>300</v>
      </c>
      <c r="C102" s="174" t="s">
        <v>301</v>
      </c>
      <c r="D102" s="192">
        <v>28.029564000000001</v>
      </c>
      <c r="E102" s="153">
        <v>1.4652479999999999</v>
      </c>
      <c r="F102" s="153">
        <v>6.5210939999999995E-2</v>
      </c>
      <c r="G102" s="192">
        <v>2.8707251999999996E-2</v>
      </c>
      <c r="H102" s="192">
        <v>2.8707251999999996E-2</v>
      </c>
      <c r="I102" s="192">
        <v>0</v>
      </c>
      <c r="J102" s="192">
        <v>3.6503687999999999E-2</v>
      </c>
      <c r="K102" s="192">
        <v>1.4365407479999999</v>
      </c>
      <c r="L102" s="192"/>
      <c r="M102" s="192">
        <v>0</v>
      </c>
      <c r="N102" s="192"/>
      <c r="O102" s="196">
        <v>5.434245E-2</v>
      </c>
      <c r="P102" s="192">
        <v>3.0419740000000001E-2</v>
      </c>
      <c r="Q102" s="192">
        <v>0</v>
      </c>
      <c r="R102" s="192">
        <v>0</v>
      </c>
      <c r="S102" s="192">
        <v>1.4000370599999998</v>
      </c>
      <c r="T102" s="192"/>
      <c r="U102" s="192"/>
      <c r="V102" s="192"/>
      <c r="W102" s="192"/>
      <c r="X102" s="192"/>
      <c r="Y102" s="137"/>
    </row>
    <row r="103" spans="1:25" s="20" customFormat="1" ht="31.1" x14ac:dyDescent="0.35">
      <c r="A103" s="166">
        <v>74</v>
      </c>
      <c r="B103" s="152" t="s">
        <v>302</v>
      </c>
      <c r="C103" s="174" t="s">
        <v>303</v>
      </c>
      <c r="D103" s="192">
        <v>3.3613560000000002</v>
      </c>
      <c r="E103" s="153">
        <v>1.0164</v>
      </c>
      <c r="F103" s="153">
        <v>1.0331999999999999</v>
      </c>
      <c r="G103" s="192">
        <v>1.0164</v>
      </c>
      <c r="H103" s="192">
        <v>1.0332000000000001</v>
      </c>
      <c r="I103" s="192">
        <v>0</v>
      </c>
      <c r="J103" s="192">
        <v>0</v>
      </c>
      <c r="K103" s="192">
        <v>0</v>
      </c>
      <c r="L103" s="192"/>
      <c r="M103" s="192">
        <v>0</v>
      </c>
      <c r="N103" s="192"/>
      <c r="O103" s="196">
        <v>0</v>
      </c>
      <c r="P103" s="192">
        <v>0</v>
      </c>
      <c r="Q103" s="192">
        <v>1.03364254</v>
      </c>
      <c r="R103" s="192">
        <v>0</v>
      </c>
      <c r="S103" s="192">
        <v>-1.6799999999999926E-2</v>
      </c>
      <c r="T103" s="192"/>
      <c r="U103" s="192"/>
      <c r="V103" s="192"/>
      <c r="W103" s="192"/>
      <c r="X103" s="192"/>
      <c r="Y103" s="137"/>
    </row>
    <row r="104" spans="1:25" s="20" customFormat="1" ht="46.65" x14ac:dyDescent="0.35">
      <c r="A104" s="166">
        <v>75</v>
      </c>
      <c r="B104" s="152" t="s">
        <v>304</v>
      </c>
      <c r="C104" s="174" t="s">
        <v>305</v>
      </c>
      <c r="D104" s="192">
        <v>3.7396439999999997</v>
      </c>
      <c r="E104" s="153">
        <v>0.66434399999999993</v>
      </c>
      <c r="F104" s="153">
        <v>2.9566656E-2</v>
      </c>
      <c r="G104" s="192">
        <v>1.3015872E-2</v>
      </c>
      <c r="H104" s="192">
        <v>1.3015872E-2</v>
      </c>
      <c r="I104" s="192">
        <v>0.65132812799999995</v>
      </c>
      <c r="J104" s="192">
        <v>1.6550783999999999E-2</v>
      </c>
      <c r="K104" s="192">
        <v>0</v>
      </c>
      <c r="L104" s="192"/>
      <c r="M104" s="192">
        <v>0</v>
      </c>
      <c r="N104" s="192"/>
      <c r="O104" s="196">
        <v>2.9919434100000002</v>
      </c>
      <c r="P104" s="192">
        <v>2.9023823100000001</v>
      </c>
      <c r="Q104" s="192">
        <v>0</v>
      </c>
      <c r="R104" s="192">
        <v>0</v>
      </c>
      <c r="S104" s="192">
        <v>0.63477734399999997</v>
      </c>
      <c r="T104" s="192"/>
      <c r="U104" s="192"/>
      <c r="V104" s="192"/>
      <c r="W104" s="192"/>
      <c r="X104" s="192"/>
      <c r="Y104" s="137"/>
    </row>
    <row r="105" spans="1:25" s="20" customFormat="1" ht="77.7" x14ac:dyDescent="0.35">
      <c r="A105" s="166">
        <v>76</v>
      </c>
      <c r="B105" s="152" t="s">
        <v>1573</v>
      </c>
      <c r="C105" s="174" t="s">
        <v>306</v>
      </c>
      <c r="D105" s="192">
        <v>8.0671799999999987</v>
      </c>
      <c r="E105" s="153">
        <v>1.725792</v>
      </c>
      <c r="F105" s="153">
        <v>1.0979036760000001</v>
      </c>
      <c r="G105" s="192">
        <v>1.0549090799999998</v>
      </c>
      <c r="H105" s="192">
        <v>1.0549090799999998</v>
      </c>
      <c r="I105" s="192">
        <v>0.43144800000000005</v>
      </c>
      <c r="J105" s="192">
        <v>4.2994595999999996E-2</v>
      </c>
      <c r="K105" s="192">
        <v>0.23943492000000002</v>
      </c>
      <c r="L105" s="192"/>
      <c r="M105" s="192">
        <v>0</v>
      </c>
      <c r="N105" s="192"/>
      <c r="O105" s="196">
        <v>0.91491972999999993</v>
      </c>
      <c r="P105" s="192">
        <v>3.5828829999999923E-2</v>
      </c>
      <c r="Q105" s="192">
        <v>0</v>
      </c>
      <c r="R105" s="192">
        <v>0</v>
      </c>
      <c r="S105" s="192">
        <v>0.62788832399999994</v>
      </c>
      <c r="T105" s="192"/>
      <c r="U105" s="192"/>
      <c r="V105" s="192"/>
      <c r="W105" s="192"/>
      <c r="X105" s="192"/>
      <c r="Y105" s="137"/>
    </row>
    <row r="106" spans="1:25" s="20" customFormat="1" ht="15.55" x14ac:dyDescent="0.35">
      <c r="A106" s="172"/>
      <c r="B106" s="156" t="s">
        <v>307</v>
      </c>
      <c r="C106" s="173"/>
      <c r="D106" s="190">
        <f>SUM(D107:D112)</f>
        <v>48.837258921966104</v>
      </c>
      <c r="E106" s="190">
        <f t="shared" ref="E106:X106" si="15">SUM(E107:E112)</f>
        <v>6.3205919999999995</v>
      </c>
      <c r="F106" s="190">
        <f t="shared" si="15"/>
        <v>0.17333193600000002</v>
      </c>
      <c r="G106" s="190">
        <f t="shared" si="15"/>
        <v>9.5462591999999999E-2</v>
      </c>
      <c r="H106" s="190">
        <f t="shared" si="15"/>
        <v>9.5462591999999999E-2</v>
      </c>
      <c r="I106" s="190">
        <f t="shared" si="15"/>
        <v>1.6485269759999999</v>
      </c>
      <c r="J106" s="190">
        <f t="shared" si="15"/>
        <v>7.7869343999999993E-2</v>
      </c>
      <c r="K106" s="190">
        <f t="shared" si="15"/>
        <v>2.338641516</v>
      </c>
      <c r="L106" s="190">
        <f t="shared" si="15"/>
        <v>0</v>
      </c>
      <c r="M106" s="190">
        <f t="shared" si="15"/>
        <v>2.2379609160000005</v>
      </c>
      <c r="N106" s="190">
        <f t="shared" si="15"/>
        <v>0</v>
      </c>
      <c r="O106" s="190">
        <f t="shared" si="15"/>
        <v>2.6223263000000001</v>
      </c>
      <c r="P106" s="190">
        <f t="shared" si="15"/>
        <v>2.4780887599999999</v>
      </c>
      <c r="Q106" s="190">
        <f t="shared" si="15"/>
        <v>0.70358368000000004</v>
      </c>
      <c r="R106" s="190">
        <f t="shared" si="15"/>
        <v>0.70358368000000004</v>
      </c>
      <c r="S106" s="190">
        <f t="shared" si="15"/>
        <v>6.1472600640000001</v>
      </c>
      <c r="T106" s="190">
        <f t="shared" si="15"/>
        <v>0</v>
      </c>
      <c r="U106" s="190">
        <f t="shared" si="15"/>
        <v>0</v>
      </c>
      <c r="V106" s="190">
        <f t="shared" si="15"/>
        <v>0</v>
      </c>
      <c r="W106" s="190">
        <f t="shared" si="15"/>
        <v>0</v>
      </c>
      <c r="X106" s="190">
        <f t="shared" si="15"/>
        <v>0</v>
      </c>
      <c r="Y106" s="137"/>
    </row>
    <row r="107" spans="1:25" s="20" customFormat="1" ht="62.2" x14ac:dyDescent="0.35">
      <c r="A107" s="166">
        <v>77</v>
      </c>
      <c r="B107" s="152" t="s">
        <v>308</v>
      </c>
      <c r="C107" s="174" t="s">
        <v>309</v>
      </c>
      <c r="D107" s="192">
        <v>1.3615679999999999</v>
      </c>
      <c r="E107" s="153">
        <v>0.58694400000000002</v>
      </c>
      <c r="F107" s="153">
        <v>2.0727371999999997E-2</v>
      </c>
      <c r="G107" s="192">
        <v>1.1499443999999999E-2</v>
      </c>
      <c r="H107" s="192">
        <v>1.1499443999999999E-2</v>
      </c>
      <c r="I107" s="192">
        <v>0</v>
      </c>
      <c r="J107" s="192">
        <v>9.2279279999999981E-3</v>
      </c>
      <c r="K107" s="192">
        <v>0.57544455599999988</v>
      </c>
      <c r="L107" s="192"/>
      <c r="M107" s="192">
        <v>0</v>
      </c>
      <c r="N107" s="192"/>
      <c r="O107" s="196">
        <v>1.727281E-2</v>
      </c>
      <c r="P107" s="192">
        <v>7.6899399999999975E-3</v>
      </c>
      <c r="Q107" s="192">
        <v>0.70358368000000004</v>
      </c>
      <c r="R107" s="192">
        <v>0.70358368000000004</v>
      </c>
      <c r="S107" s="192">
        <v>0.56621662800000006</v>
      </c>
      <c r="T107" s="192"/>
      <c r="U107" s="192"/>
      <c r="V107" s="192"/>
      <c r="W107" s="192"/>
      <c r="X107" s="192"/>
      <c r="Y107" s="137"/>
    </row>
    <row r="108" spans="1:25" s="20" customFormat="1" ht="46.65" x14ac:dyDescent="0.35">
      <c r="A108" s="166">
        <v>78</v>
      </c>
      <c r="B108" s="152" t="s">
        <v>310</v>
      </c>
      <c r="C108" s="174" t="s">
        <v>311</v>
      </c>
      <c r="D108" s="192">
        <v>0.78096692196610185</v>
      </c>
      <c r="E108" s="153">
        <v>1.2E-2</v>
      </c>
      <c r="F108" s="153">
        <v>5.3404799999999997E-4</v>
      </c>
      <c r="G108" s="192">
        <v>2.35116E-4</v>
      </c>
      <c r="H108" s="192">
        <v>2.35116E-4</v>
      </c>
      <c r="I108" s="192">
        <v>0</v>
      </c>
      <c r="J108" s="192">
        <v>2.9893199999999996E-4</v>
      </c>
      <c r="K108" s="192">
        <v>1.1764883999999998E-2</v>
      </c>
      <c r="L108" s="192"/>
      <c r="M108" s="192">
        <v>0</v>
      </c>
      <c r="N108" s="192"/>
      <c r="O108" s="196">
        <v>4.4504000000000006E-4</v>
      </c>
      <c r="P108" s="192">
        <v>2.4911000000000009E-4</v>
      </c>
      <c r="Q108" s="192">
        <v>0</v>
      </c>
      <c r="R108" s="192">
        <v>0</v>
      </c>
      <c r="S108" s="192">
        <v>1.1465952E-2</v>
      </c>
      <c r="T108" s="192"/>
      <c r="U108" s="192"/>
      <c r="V108" s="192"/>
      <c r="W108" s="192"/>
      <c r="X108" s="192"/>
      <c r="Y108" s="137"/>
    </row>
    <row r="109" spans="1:25" s="20" customFormat="1" ht="62.2" x14ac:dyDescent="0.35">
      <c r="A109" s="166">
        <v>79</v>
      </c>
      <c r="B109" s="152" t="s">
        <v>1574</v>
      </c>
      <c r="C109" s="176" t="s">
        <v>312</v>
      </c>
      <c r="D109" s="192">
        <v>3.1105320000000005</v>
      </c>
      <c r="E109" s="153">
        <v>0.56145600000000018</v>
      </c>
      <c r="F109" s="153">
        <v>5.9044547999999995E-2</v>
      </c>
      <c r="G109" s="192">
        <v>4.5057024000000001E-2</v>
      </c>
      <c r="H109" s="192">
        <v>4.5057024000000001E-2</v>
      </c>
      <c r="I109" s="192">
        <v>0.51639897600000007</v>
      </c>
      <c r="J109" s="192">
        <v>1.3987523999999994E-2</v>
      </c>
      <c r="K109" s="192">
        <v>0</v>
      </c>
      <c r="L109" s="192"/>
      <c r="M109" s="192">
        <v>0</v>
      </c>
      <c r="N109" s="192"/>
      <c r="O109" s="196">
        <v>2.5270868100000001</v>
      </c>
      <c r="P109" s="192">
        <v>2.4248539099999999</v>
      </c>
      <c r="Q109" s="192">
        <v>0</v>
      </c>
      <c r="R109" s="192">
        <v>0</v>
      </c>
      <c r="S109" s="192">
        <v>0.50241145200000015</v>
      </c>
      <c r="T109" s="192"/>
      <c r="U109" s="192"/>
      <c r="V109" s="192"/>
      <c r="W109" s="192"/>
      <c r="X109" s="192"/>
      <c r="Y109" s="137"/>
    </row>
    <row r="110" spans="1:25" s="20" customFormat="1" ht="31.1" x14ac:dyDescent="0.35">
      <c r="A110" s="166">
        <v>80</v>
      </c>
      <c r="B110" s="152" t="s">
        <v>313</v>
      </c>
      <c r="C110" s="174" t="s">
        <v>1575</v>
      </c>
      <c r="D110" s="192">
        <v>39.742128000000001</v>
      </c>
      <c r="E110" s="153">
        <v>1.342128</v>
      </c>
      <c r="F110" s="153">
        <v>5.9731487999999999E-2</v>
      </c>
      <c r="G110" s="192">
        <v>2.6295084000000003E-2</v>
      </c>
      <c r="H110" s="192">
        <v>2.6295084000000003E-2</v>
      </c>
      <c r="I110" s="192">
        <v>0.335532</v>
      </c>
      <c r="J110" s="192">
        <v>3.3436403999999996E-2</v>
      </c>
      <c r="K110" s="192">
        <v>0.335532</v>
      </c>
      <c r="L110" s="192"/>
      <c r="M110" s="192">
        <v>0.64476891600000008</v>
      </c>
      <c r="N110" s="192"/>
      <c r="O110" s="196">
        <v>4.9776239999999999E-2</v>
      </c>
      <c r="P110" s="192">
        <v>2.786367E-2</v>
      </c>
      <c r="Q110" s="192">
        <v>0</v>
      </c>
      <c r="R110" s="192">
        <v>0</v>
      </c>
      <c r="S110" s="192">
        <v>1.282396512</v>
      </c>
      <c r="T110" s="192"/>
      <c r="U110" s="192"/>
      <c r="V110" s="192"/>
      <c r="W110" s="192"/>
      <c r="X110" s="192"/>
      <c r="Y110" s="137"/>
    </row>
    <row r="111" spans="1:25" s="20" customFormat="1" ht="77.7" x14ac:dyDescent="0.35">
      <c r="A111" s="166">
        <v>81</v>
      </c>
      <c r="B111" s="152" t="s">
        <v>314</v>
      </c>
      <c r="C111" s="176" t="s">
        <v>1576</v>
      </c>
      <c r="D111" s="192">
        <v>0.64367999999999992</v>
      </c>
      <c r="E111" s="153">
        <v>0.63167999999999991</v>
      </c>
      <c r="F111" s="153">
        <v>3.3294480000000001E-2</v>
      </c>
      <c r="G111" s="192">
        <v>1.2375924E-2</v>
      </c>
      <c r="H111" s="192">
        <v>1.2375924E-2</v>
      </c>
      <c r="I111" s="192">
        <v>0</v>
      </c>
      <c r="J111" s="192">
        <v>2.0918556000000001E-2</v>
      </c>
      <c r="K111" s="192">
        <v>0.61930407600000004</v>
      </c>
      <c r="L111" s="192"/>
      <c r="M111" s="192">
        <v>0</v>
      </c>
      <c r="N111" s="192"/>
      <c r="O111" s="196">
        <v>2.77454E-2</v>
      </c>
      <c r="P111" s="192">
        <v>1.7432129999999997E-2</v>
      </c>
      <c r="Q111" s="192">
        <v>0</v>
      </c>
      <c r="R111" s="192">
        <v>0</v>
      </c>
      <c r="S111" s="192">
        <v>0.59838551999999989</v>
      </c>
      <c r="T111" s="192"/>
      <c r="U111" s="192"/>
      <c r="V111" s="192"/>
      <c r="W111" s="192"/>
      <c r="X111" s="192"/>
      <c r="Y111" s="137"/>
    </row>
    <row r="112" spans="1:25" s="20" customFormat="1" ht="77.7" x14ac:dyDescent="0.35">
      <c r="A112" s="166">
        <v>82</v>
      </c>
      <c r="B112" s="152" t="s">
        <v>315</v>
      </c>
      <c r="C112" s="174" t="s">
        <v>1577</v>
      </c>
      <c r="D112" s="192">
        <v>3.1983839999999999</v>
      </c>
      <c r="E112" s="153">
        <v>3.1863839999999999</v>
      </c>
      <c r="F112" s="153">
        <v>0</v>
      </c>
      <c r="G112" s="192">
        <v>0</v>
      </c>
      <c r="H112" s="192">
        <v>0</v>
      </c>
      <c r="I112" s="192">
        <v>0.79659599999999997</v>
      </c>
      <c r="J112" s="192">
        <v>0</v>
      </c>
      <c r="K112" s="192">
        <v>0.79659599999999997</v>
      </c>
      <c r="L112" s="192"/>
      <c r="M112" s="192">
        <v>1.5931920000000002</v>
      </c>
      <c r="N112" s="192"/>
      <c r="O112" s="196">
        <v>0</v>
      </c>
      <c r="P112" s="192">
        <v>0</v>
      </c>
      <c r="Q112" s="192">
        <v>0</v>
      </c>
      <c r="R112" s="192">
        <v>0</v>
      </c>
      <c r="S112" s="192">
        <v>3.1863839999999999</v>
      </c>
      <c r="T112" s="192"/>
      <c r="U112" s="192"/>
      <c r="V112" s="192"/>
      <c r="W112" s="192"/>
      <c r="X112" s="192"/>
      <c r="Y112" s="137"/>
    </row>
    <row r="113" spans="1:25" s="20" customFormat="1" ht="15.55" x14ac:dyDescent="0.35">
      <c r="A113" s="172"/>
      <c r="B113" s="156" t="s">
        <v>316</v>
      </c>
      <c r="C113" s="173"/>
      <c r="D113" s="141">
        <f>SUM(D114:D118)</f>
        <v>17.088611989423729</v>
      </c>
      <c r="E113" s="141">
        <f t="shared" ref="E113:X113" si="16">SUM(E114:E118)</f>
        <v>0.65395200000000009</v>
      </c>
      <c r="F113" s="141">
        <f t="shared" si="16"/>
        <v>4.5230148519999993</v>
      </c>
      <c r="G113" s="141">
        <f t="shared" si="16"/>
        <v>5.197686E-2</v>
      </c>
      <c r="H113" s="141">
        <f t="shared" si="16"/>
        <v>0.28660626</v>
      </c>
      <c r="I113" s="141">
        <f t="shared" si="16"/>
        <v>0</v>
      </c>
      <c r="J113" s="141">
        <f t="shared" si="16"/>
        <v>4.2364085919999983</v>
      </c>
      <c r="K113" s="141">
        <f t="shared" si="16"/>
        <v>0.60197513999999996</v>
      </c>
      <c r="L113" s="141">
        <f t="shared" si="16"/>
        <v>0</v>
      </c>
      <c r="M113" s="141">
        <f t="shared" si="16"/>
        <v>0</v>
      </c>
      <c r="N113" s="141">
        <f t="shared" si="16"/>
        <v>0</v>
      </c>
      <c r="O113" s="141">
        <f t="shared" si="16"/>
        <v>4.8737971499999988</v>
      </c>
      <c r="P113" s="141">
        <f t="shared" si="16"/>
        <v>4.5564309099999987</v>
      </c>
      <c r="Q113" s="141">
        <f t="shared" si="16"/>
        <v>0</v>
      </c>
      <c r="R113" s="141">
        <f t="shared" si="16"/>
        <v>0</v>
      </c>
      <c r="S113" s="141">
        <f t="shared" si="16"/>
        <v>-3.8690628520000003</v>
      </c>
      <c r="T113" s="141">
        <f t="shared" si="16"/>
        <v>0</v>
      </c>
      <c r="U113" s="141">
        <f t="shared" si="16"/>
        <v>0</v>
      </c>
      <c r="V113" s="141">
        <f t="shared" si="16"/>
        <v>0</v>
      </c>
      <c r="W113" s="141">
        <f t="shared" si="16"/>
        <v>0</v>
      </c>
      <c r="X113" s="141">
        <f t="shared" si="16"/>
        <v>0</v>
      </c>
      <c r="Y113" s="137"/>
    </row>
    <row r="114" spans="1:25" s="20" customFormat="1" ht="46.65" x14ac:dyDescent="0.35">
      <c r="A114" s="166">
        <v>83</v>
      </c>
      <c r="B114" s="152" t="s">
        <v>317</v>
      </c>
      <c r="C114" s="174" t="s">
        <v>318</v>
      </c>
      <c r="D114" s="192">
        <v>16.446659989423729</v>
      </c>
      <c r="E114" s="153">
        <v>1.2E-2</v>
      </c>
      <c r="F114" s="153">
        <v>4.1505913479999998</v>
      </c>
      <c r="G114" s="192">
        <v>2.35116E-4</v>
      </c>
      <c r="H114" s="192">
        <v>2.35116E-4</v>
      </c>
      <c r="I114" s="192">
        <v>0</v>
      </c>
      <c r="J114" s="192">
        <v>4.1503562319999991</v>
      </c>
      <c r="K114" s="192">
        <v>1.1764883999999998E-2</v>
      </c>
      <c r="L114" s="192"/>
      <c r="M114" s="192">
        <v>0</v>
      </c>
      <c r="N114" s="192"/>
      <c r="O114" s="196">
        <v>4.3234213899999991</v>
      </c>
      <c r="P114" s="192">
        <v>4.3232254599999989</v>
      </c>
      <c r="Q114" s="192">
        <v>0</v>
      </c>
      <c r="R114" s="192">
        <v>0</v>
      </c>
      <c r="S114" s="192">
        <v>-4.1385913480000003</v>
      </c>
      <c r="T114" s="192"/>
      <c r="U114" s="192"/>
      <c r="V114" s="192"/>
      <c r="W114" s="192"/>
      <c r="X114" s="192"/>
      <c r="Y114" s="137"/>
    </row>
    <row r="115" spans="1:25" s="20" customFormat="1" ht="182.2" customHeight="1" x14ac:dyDescent="0.35">
      <c r="A115" s="166">
        <v>84</v>
      </c>
      <c r="B115" s="152" t="s">
        <v>319</v>
      </c>
      <c r="C115" s="174" t="s">
        <v>1578</v>
      </c>
      <c r="D115" s="192">
        <v>0.320988</v>
      </c>
      <c r="E115" s="153">
        <v>0.320988</v>
      </c>
      <c r="F115" s="153">
        <v>1.9394375999999998E-2</v>
      </c>
      <c r="G115" s="192">
        <v>1.1397611999999998E-2</v>
      </c>
      <c r="H115" s="192">
        <v>1.1397611999999998E-2</v>
      </c>
      <c r="I115" s="192">
        <v>0</v>
      </c>
      <c r="J115" s="192">
        <v>7.996764E-3</v>
      </c>
      <c r="K115" s="192">
        <v>0.30959038799999994</v>
      </c>
      <c r="L115" s="192"/>
      <c r="M115" s="192">
        <v>0</v>
      </c>
      <c r="N115" s="192"/>
      <c r="O115" s="196">
        <v>0.1230695</v>
      </c>
      <c r="P115" s="192">
        <v>6.6639700000000052E-3</v>
      </c>
      <c r="Q115" s="192">
        <v>0</v>
      </c>
      <c r="R115" s="192">
        <v>0</v>
      </c>
      <c r="S115" s="192">
        <v>0.301593624</v>
      </c>
      <c r="T115" s="192"/>
      <c r="U115" s="192"/>
      <c r="V115" s="192"/>
      <c r="W115" s="192"/>
      <c r="X115" s="192"/>
      <c r="Y115" s="137"/>
    </row>
    <row r="116" spans="1:25" s="20" customFormat="1" ht="62.2" x14ac:dyDescent="0.35">
      <c r="A116" s="166">
        <v>85</v>
      </c>
      <c r="B116" s="152" t="s">
        <v>320</v>
      </c>
      <c r="C116" s="174" t="s">
        <v>1579</v>
      </c>
      <c r="D116" s="192">
        <v>0.32096399999999997</v>
      </c>
      <c r="E116" s="153">
        <v>0.32096400000000003</v>
      </c>
      <c r="F116" s="153">
        <v>4.8340295999999998E-2</v>
      </c>
      <c r="G116" s="192">
        <v>4.0344132000000005E-2</v>
      </c>
      <c r="H116" s="192">
        <v>4.0344132000000005E-2</v>
      </c>
      <c r="I116" s="192">
        <v>0</v>
      </c>
      <c r="J116" s="192">
        <v>7.9961639999999931E-3</v>
      </c>
      <c r="K116" s="192">
        <v>0.28061986799999999</v>
      </c>
      <c r="L116" s="192"/>
      <c r="M116" s="192">
        <v>0</v>
      </c>
      <c r="N116" s="192"/>
      <c r="O116" s="196">
        <v>0.20258601999999995</v>
      </c>
      <c r="P116" s="192">
        <v>0.19734573999999996</v>
      </c>
      <c r="Q116" s="192">
        <v>0</v>
      </c>
      <c r="R116" s="192">
        <v>0</v>
      </c>
      <c r="S116" s="192">
        <v>0.27262370400000002</v>
      </c>
      <c r="T116" s="192"/>
      <c r="U116" s="192"/>
      <c r="V116" s="192"/>
      <c r="W116" s="192"/>
      <c r="X116" s="192"/>
      <c r="Y116" s="137"/>
    </row>
    <row r="117" spans="1:25" s="20" customFormat="1" ht="93.25" x14ac:dyDescent="0.35">
      <c r="A117" s="166">
        <v>86</v>
      </c>
      <c r="B117" s="152" t="s">
        <v>1580</v>
      </c>
      <c r="C117" s="174" t="s">
        <v>1581</v>
      </c>
      <c r="D117" s="192"/>
      <c r="E117" s="153">
        <v>0</v>
      </c>
      <c r="F117" s="153">
        <v>3.5024543999999998E-2</v>
      </c>
      <c r="G117" s="192"/>
      <c r="H117" s="192"/>
      <c r="I117" s="192"/>
      <c r="J117" s="192">
        <v>3.5024543999999998E-2</v>
      </c>
      <c r="K117" s="192"/>
      <c r="L117" s="192"/>
      <c r="M117" s="192"/>
      <c r="N117" s="192"/>
      <c r="O117" s="196">
        <v>0</v>
      </c>
      <c r="P117" s="192">
        <v>0</v>
      </c>
      <c r="Q117" s="192">
        <v>0</v>
      </c>
      <c r="R117" s="192">
        <v>0</v>
      </c>
      <c r="S117" s="192">
        <v>-3.5024543999999998E-2</v>
      </c>
      <c r="T117" s="192"/>
      <c r="U117" s="192"/>
      <c r="V117" s="192"/>
      <c r="W117" s="192"/>
      <c r="X117" s="192"/>
      <c r="Y117" s="137"/>
    </row>
    <row r="118" spans="1:25" s="20" customFormat="1" ht="62.2" x14ac:dyDescent="0.35">
      <c r="A118" s="166">
        <v>87</v>
      </c>
      <c r="B118" s="152" t="s">
        <v>321</v>
      </c>
      <c r="C118" s="174" t="s">
        <v>322</v>
      </c>
      <c r="D118" s="192">
        <v>0</v>
      </c>
      <c r="E118" s="153">
        <v>0</v>
      </c>
      <c r="F118" s="153">
        <v>0.26966428799999997</v>
      </c>
      <c r="G118" s="192">
        <v>0</v>
      </c>
      <c r="H118" s="192">
        <v>0.23462939999999999</v>
      </c>
      <c r="I118" s="192">
        <v>0</v>
      </c>
      <c r="J118" s="192">
        <v>3.5034887999999986E-2</v>
      </c>
      <c r="K118" s="192">
        <v>0</v>
      </c>
      <c r="L118" s="192"/>
      <c r="M118" s="192">
        <v>0</v>
      </c>
      <c r="N118" s="192"/>
      <c r="O118" s="196">
        <v>0.22472023999999999</v>
      </c>
      <c r="P118" s="192">
        <v>2.9195739999999998E-2</v>
      </c>
      <c r="Q118" s="192">
        <v>0</v>
      </c>
      <c r="R118" s="192">
        <v>0</v>
      </c>
      <c r="S118" s="192">
        <v>-0.26966428799999997</v>
      </c>
      <c r="T118" s="192"/>
      <c r="U118" s="192"/>
      <c r="V118" s="192"/>
      <c r="W118" s="192"/>
      <c r="X118" s="192"/>
      <c r="Y118" s="137"/>
    </row>
    <row r="119" spans="1:25" s="20" customFormat="1" ht="15.55" x14ac:dyDescent="0.35">
      <c r="A119" s="172"/>
      <c r="B119" s="156" t="s">
        <v>323</v>
      </c>
      <c r="C119" s="173"/>
      <c r="D119" s="190">
        <f>SUM(D120:D123)</f>
        <v>0</v>
      </c>
      <c r="E119" s="190">
        <f t="shared" ref="E119:X119" si="17">SUM(E120:E123)</f>
        <v>0</v>
      </c>
      <c r="F119" s="190">
        <f t="shared" si="17"/>
        <v>0.64866205199999993</v>
      </c>
      <c r="G119" s="190">
        <f t="shared" si="17"/>
        <v>0</v>
      </c>
      <c r="H119" s="190">
        <f t="shared" si="17"/>
        <v>0.64348028400000001</v>
      </c>
      <c r="I119" s="190">
        <f t="shared" si="17"/>
        <v>0</v>
      </c>
      <c r="J119" s="190">
        <f t="shared" si="17"/>
        <v>5.181768000000031E-3</v>
      </c>
      <c r="K119" s="190">
        <f t="shared" si="17"/>
        <v>0</v>
      </c>
      <c r="L119" s="190">
        <f t="shared" si="17"/>
        <v>0</v>
      </c>
      <c r="M119" s="190">
        <f t="shared" si="17"/>
        <v>0</v>
      </c>
      <c r="N119" s="190">
        <f t="shared" si="17"/>
        <v>0</v>
      </c>
      <c r="O119" s="190">
        <f t="shared" si="17"/>
        <v>0.68092277000000001</v>
      </c>
      <c r="P119" s="190">
        <f t="shared" si="17"/>
        <v>6.2704720000000019E-2</v>
      </c>
      <c r="Q119" s="190">
        <f t="shared" si="17"/>
        <v>0</v>
      </c>
      <c r="R119" s="190">
        <f t="shared" si="17"/>
        <v>0</v>
      </c>
      <c r="S119" s="190">
        <f t="shared" si="17"/>
        <v>-0.64866205199999993</v>
      </c>
      <c r="T119" s="190">
        <f t="shared" si="17"/>
        <v>0</v>
      </c>
      <c r="U119" s="190">
        <f t="shared" si="17"/>
        <v>0</v>
      </c>
      <c r="V119" s="190">
        <f t="shared" si="17"/>
        <v>0</v>
      </c>
      <c r="W119" s="190">
        <f t="shared" si="17"/>
        <v>0</v>
      </c>
      <c r="X119" s="190">
        <f t="shared" si="17"/>
        <v>0</v>
      </c>
      <c r="Y119" s="137"/>
    </row>
    <row r="120" spans="1:25" s="20" customFormat="1" ht="62.2" x14ac:dyDescent="0.35">
      <c r="A120" s="166">
        <v>88</v>
      </c>
      <c r="B120" s="152" t="s">
        <v>324</v>
      </c>
      <c r="C120" s="174" t="s">
        <v>325</v>
      </c>
      <c r="D120" s="192">
        <v>0</v>
      </c>
      <c r="E120" s="153">
        <v>0</v>
      </c>
      <c r="F120" s="153">
        <v>0.23321324399999999</v>
      </c>
      <c r="G120" s="192">
        <v>0</v>
      </c>
      <c r="H120" s="192">
        <v>0.22803147600000001</v>
      </c>
      <c r="I120" s="192">
        <v>0</v>
      </c>
      <c r="J120" s="192">
        <v>5.181768000000031E-3</v>
      </c>
      <c r="K120" s="192">
        <v>0</v>
      </c>
      <c r="L120" s="192"/>
      <c r="M120" s="192">
        <v>0</v>
      </c>
      <c r="N120" s="192"/>
      <c r="O120" s="196">
        <v>4.3181400000000007E-3</v>
      </c>
      <c r="P120" s="192">
        <v>4.3181400000000007E-3</v>
      </c>
      <c r="Q120" s="192">
        <v>0</v>
      </c>
      <c r="R120" s="192">
        <v>0</v>
      </c>
      <c r="S120" s="192">
        <v>-0.23321324399999999</v>
      </c>
      <c r="T120" s="192"/>
      <c r="U120" s="192"/>
      <c r="V120" s="192"/>
      <c r="W120" s="192"/>
      <c r="X120" s="192"/>
      <c r="Y120" s="137"/>
    </row>
    <row r="121" spans="1:25" s="20" customFormat="1" ht="93.25" x14ac:dyDescent="0.35">
      <c r="A121" s="166">
        <v>89</v>
      </c>
      <c r="B121" s="152" t="s">
        <v>326</v>
      </c>
      <c r="C121" s="174" t="s">
        <v>327</v>
      </c>
      <c r="D121" s="192">
        <v>0</v>
      </c>
      <c r="E121" s="153">
        <v>0</v>
      </c>
      <c r="F121" s="153">
        <v>0.19412271599999997</v>
      </c>
      <c r="G121" s="192">
        <v>0</v>
      </c>
      <c r="H121" s="192">
        <v>0.19412271599999997</v>
      </c>
      <c r="I121" s="192">
        <v>0</v>
      </c>
      <c r="J121" s="192">
        <v>0</v>
      </c>
      <c r="K121" s="192">
        <v>0</v>
      </c>
      <c r="L121" s="192"/>
      <c r="M121" s="192">
        <v>0</v>
      </c>
      <c r="N121" s="192"/>
      <c r="O121" s="196">
        <v>0.32846234999999996</v>
      </c>
      <c r="P121" s="192">
        <v>2.9192359999999973E-2</v>
      </c>
      <c r="Q121" s="192">
        <v>0</v>
      </c>
      <c r="R121" s="192">
        <v>0</v>
      </c>
      <c r="S121" s="192">
        <v>-0.19412271599999997</v>
      </c>
      <c r="T121" s="192"/>
      <c r="U121" s="192"/>
      <c r="V121" s="192"/>
      <c r="W121" s="192"/>
      <c r="X121" s="192"/>
      <c r="Y121" s="137"/>
    </row>
    <row r="122" spans="1:25" s="20" customFormat="1" ht="93.25" x14ac:dyDescent="0.35">
      <c r="A122" s="166">
        <v>90</v>
      </c>
      <c r="B122" s="152" t="s">
        <v>328</v>
      </c>
      <c r="C122" s="174" t="s">
        <v>329</v>
      </c>
      <c r="D122" s="192">
        <v>0</v>
      </c>
      <c r="E122" s="153">
        <v>0</v>
      </c>
      <c r="F122" s="153">
        <v>0.21621730799999997</v>
      </c>
      <c r="G122" s="192">
        <v>0</v>
      </c>
      <c r="H122" s="192">
        <v>0.21621730799999997</v>
      </c>
      <c r="I122" s="192">
        <v>0</v>
      </c>
      <c r="J122" s="192">
        <v>0</v>
      </c>
      <c r="K122" s="192">
        <v>0</v>
      </c>
      <c r="L122" s="192"/>
      <c r="M122" s="192">
        <v>0</v>
      </c>
      <c r="N122" s="192"/>
      <c r="O122" s="196">
        <v>0.34814228000000003</v>
      </c>
      <c r="P122" s="192">
        <v>2.9194220000000048E-2</v>
      </c>
      <c r="Q122" s="192">
        <v>0</v>
      </c>
      <c r="R122" s="192">
        <v>0</v>
      </c>
      <c r="S122" s="192">
        <v>-0.21621730799999997</v>
      </c>
      <c r="T122" s="192"/>
      <c r="U122" s="192"/>
      <c r="V122" s="192"/>
      <c r="W122" s="192"/>
      <c r="X122" s="192"/>
      <c r="Y122" s="137"/>
    </row>
    <row r="123" spans="1:25" s="20" customFormat="1" ht="77.7" x14ac:dyDescent="0.35">
      <c r="A123" s="166">
        <v>91</v>
      </c>
      <c r="B123" s="152" t="s">
        <v>1582</v>
      </c>
      <c r="C123" s="174" t="s">
        <v>330</v>
      </c>
      <c r="D123" s="192">
        <v>0</v>
      </c>
      <c r="E123" s="153">
        <v>0</v>
      </c>
      <c r="F123" s="153">
        <v>5.1087839999999999E-3</v>
      </c>
      <c r="G123" s="192">
        <v>0</v>
      </c>
      <c r="H123" s="192">
        <v>5.1087839999999999E-3</v>
      </c>
      <c r="I123" s="192">
        <v>0</v>
      </c>
      <c r="J123" s="192">
        <v>0</v>
      </c>
      <c r="K123" s="192">
        <v>0</v>
      </c>
      <c r="L123" s="192"/>
      <c r="M123" s="192">
        <v>0</v>
      </c>
      <c r="N123" s="192"/>
      <c r="O123" s="196">
        <v>0</v>
      </c>
      <c r="P123" s="192">
        <v>0</v>
      </c>
      <c r="Q123" s="192">
        <v>0</v>
      </c>
      <c r="R123" s="192">
        <v>0</v>
      </c>
      <c r="S123" s="192">
        <v>-5.1087839999999999E-3</v>
      </c>
      <c r="T123" s="192"/>
      <c r="U123" s="192"/>
      <c r="V123" s="192"/>
      <c r="W123" s="192"/>
      <c r="X123" s="192"/>
      <c r="Y123" s="137"/>
    </row>
    <row r="124" spans="1:25" s="20" customFormat="1" ht="15.55" x14ac:dyDescent="0.35">
      <c r="A124" s="172"/>
      <c r="B124" s="156" t="s">
        <v>331</v>
      </c>
      <c r="C124" s="173"/>
      <c r="D124" s="190">
        <f>SUM(D125:D127)</f>
        <v>30.882108000000002</v>
      </c>
      <c r="E124" s="190">
        <f t="shared" ref="E124:X124" si="18">SUM(E125:E127)</f>
        <v>2.194572</v>
      </c>
      <c r="F124" s="190">
        <f t="shared" si="18"/>
        <v>9.7669500000000006E-2</v>
      </c>
      <c r="G124" s="190">
        <f t="shared" si="18"/>
        <v>4.2996227999999997E-2</v>
      </c>
      <c r="H124" s="190">
        <f t="shared" si="18"/>
        <v>4.2996227999999997E-2</v>
      </c>
      <c r="I124" s="190">
        <f t="shared" si="18"/>
        <v>0.51281399999999999</v>
      </c>
      <c r="J124" s="190">
        <f t="shared" si="18"/>
        <v>5.4673272000000002E-2</v>
      </c>
      <c r="K124" s="190">
        <f t="shared" si="18"/>
        <v>0.653322132</v>
      </c>
      <c r="L124" s="190">
        <f t="shared" si="18"/>
        <v>0</v>
      </c>
      <c r="M124" s="190">
        <f t="shared" si="18"/>
        <v>0.98543963999999984</v>
      </c>
      <c r="N124" s="190">
        <f t="shared" si="18"/>
        <v>0</v>
      </c>
      <c r="O124" s="190">
        <f t="shared" si="18"/>
        <v>8.1391250000000012E-2</v>
      </c>
      <c r="P124" s="190">
        <f t="shared" si="18"/>
        <v>4.556106E-2</v>
      </c>
      <c r="Q124" s="190">
        <f t="shared" si="18"/>
        <v>0</v>
      </c>
      <c r="R124" s="190">
        <f t="shared" si="18"/>
        <v>0</v>
      </c>
      <c r="S124" s="190">
        <f t="shared" si="18"/>
        <v>2.0969025000000001</v>
      </c>
      <c r="T124" s="190">
        <f t="shared" si="18"/>
        <v>0</v>
      </c>
      <c r="U124" s="190">
        <f t="shared" si="18"/>
        <v>0</v>
      </c>
      <c r="V124" s="190">
        <f t="shared" si="18"/>
        <v>0</v>
      </c>
      <c r="W124" s="190">
        <f t="shared" si="18"/>
        <v>0</v>
      </c>
      <c r="X124" s="190">
        <f t="shared" si="18"/>
        <v>0</v>
      </c>
      <c r="Y124" s="137"/>
    </row>
    <row r="125" spans="1:25" s="20" customFormat="1" ht="46.65" x14ac:dyDescent="0.35">
      <c r="A125" s="166">
        <v>92</v>
      </c>
      <c r="B125" s="152" t="s">
        <v>332</v>
      </c>
      <c r="C125" s="174" t="s">
        <v>333</v>
      </c>
      <c r="D125" s="192">
        <v>19.378116000000002</v>
      </c>
      <c r="E125" s="153">
        <v>1.2E-2</v>
      </c>
      <c r="F125" s="153">
        <v>5.3404799999999997E-4</v>
      </c>
      <c r="G125" s="192">
        <v>2.35116E-4</v>
      </c>
      <c r="H125" s="192">
        <v>2.35116E-4</v>
      </c>
      <c r="I125" s="192">
        <v>3.0000000000000001E-3</v>
      </c>
      <c r="J125" s="192">
        <v>2.9893199999999996E-4</v>
      </c>
      <c r="K125" s="192">
        <v>3.0000000000000001E-3</v>
      </c>
      <c r="L125" s="192"/>
      <c r="M125" s="192">
        <v>5.7648839999999996E-3</v>
      </c>
      <c r="N125" s="192"/>
      <c r="O125" s="196">
        <v>4.4504000000000006E-4</v>
      </c>
      <c r="P125" s="192">
        <v>2.4911000000000009E-4</v>
      </c>
      <c r="Q125" s="192">
        <v>0</v>
      </c>
      <c r="R125" s="192">
        <v>0</v>
      </c>
      <c r="S125" s="192">
        <v>1.1465952E-2</v>
      </c>
      <c r="T125" s="192"/>
      <c r="U125" s="192"/>
      <c r="V125" s="192"/>
      <c r="W125" s="192"/>
      <c r="X125" s="192"/>
      <c r="Y125" s="137"/>
    </row>
    <row r="126" spans="1:25" s="20" customFormat="1" ht="46.65" x14ac:dyDescent="0.35">
      <c r="A126" s="166">
        <v>93</v>
      </c>
      <c r="B126" s="152" t="s">
        <v>334</v>
      </c>
      <c r="C126" s="174" t="s">
        <v>335</v>
      </c>
      <c r="D126" s="192">
        <v>2.1700680000000001</v>
      </c>
      <c r="E126" s="153">
        <v>0.14331600000000008</v>
      </c>
      <c r="F126" s="153">
        <v>6.3782880000000019E-3</v>
      </c>
      <c r="G126" s="192">
        <v>2.8078679999999998E-3</v>
      </c>
      <c r="H126" s="192">
        <v>2.8078679999999998E-3</v>
      </c>
      <c r="I126" s="192">
        <v>0</v>
      </c>
      <c r="J126" s="192">
        <v>3.5704200000000021E-3</v>
      </c>
      <c r="K126" s="192">
        <v>0.14050813200000006</v>
      </c>
      <c r="L126" s="192"/>
      <c r="M126" s="192">
        <v>0</v>
      </c>
      <c r="N126" s="192"/>
      <c r="O126" s="196">
        <v>5.3152400000000006E-3</v>
      </c>
      <c r="P126" s="192">
        <v>2.9753500000000007E-3</v>
      </c>
      <c r="Q126" s="192">
        <v>0</v>
      </c>
      <c r="R126" s="192">
        <v>0</v>
      </c>
      <c r="S126" s="192">
        <v>0.13693771200000007</v>
      </c>
      <c r="T126" s="192"/>
      <c r="U126" s="192"/>
      <c r="V126" s="192"/>
      <c r="W126" s="192"/>
      <c r="X126" s="192"/>
      <c r="Y126" s="137"/>
    </row>
    <row r="127" spans="1:25" s="20" customFormat="1" ht="46.65" x14ac:dyDescent="0.35">
      <c r="A127" s="166">
        <v>94</v>
      </c>
      <c r="B127" s="152" t="s">
        <v>1583</v>
      </c>
      <c r="C127" s="174" t="s">
        <v>336</v>
      </c>
      <c r="D127" s="192">
        <v>9.3339240000000014</v>
      </c>
      <c r="E127" s="153">
        <v>2.039256</v>
      </c>
      <c r="F127" s="153">
        <v>9.0757164000000001E-2</v>
      </c>
      <c r="G127" s="192">
        <v>3.9953243999999999E-2</v>
      </c>
      <c r="H127" s="192">
        <v>3.9953243999999999E-2</v>
      </c>
      <c r="I127" s="192">
        <v>0.50981399999999999</v>
      </c>
      <c r="J127" s="192">
        <v>5.0803920000000002E-2</v>
      </c>
      <c r="K127" s="192">
        <v>0.50981399999999999</v>
      </c>
      <c r="L127" s="192"/>
      <c r="M127" s="192">
        <v>0.97967475599999987</v>
      </c>
      <c r="N127" s="192"/>
      <c r="O127" s="196">
        <v>7.5630970000000006E-2</v>
      </c>
      <c r="P127" s="192">
        <v>4.2336600000000002E-2</v>
      </c>
      <c r="Q127" s="192">
        <v>0</v>
      </c>
      <c r="R127" s="192">
        <v>0</v>
      </c>
      <c r="S127" s="192">
        <v>1.948498836</v>
      </c>
      <c r="T127" s="192"/>
      <c r="U127" s="192"/>
      <c r="V127" s="192"/>
      <c r="W127" s="192"/>
      <c r="X127" s="192"/>
      <c r="Y127" s="137"/>
    </row>
    <row r="128" spans="1:25" s="20" customFormat="1" ht="15.55" x14ac:dyDescent="0.35">
      <c r="A128" s="172"/>
      <c r="B128" s="156" t="s">
        <v>337</v>
      </c>
      <c r="C128" s="173"/>
      <c r="D128" s="190">
        <f>SUM(D129)</f>
        <v>7.2637439999999991</v>
      </c>
      <c r="E128" s="190">
        <f t="shared" ref="E128:X128" si="19">SUM(E129)</f>
        <v>2.2746959999999996</v>
      </c>
      <c r="F128" s="190">
        <f t="shared" si="19"/>
        <v>0.10123546800000001</v>
      </c>
      <c r="G128" s="190">
        <f t="shared" si="19"/>
        <v>4.4566007999999997E-2</v>
      </c>
      <c r="H128" s="190">
        <f t="shared" si="19"/>
        <v>4.4566007999999997E-2</v>
      </c>
      <c r="I128" s="190">
        <f t="shared" si="19"/>
        <v>0</v>
      </c>
      <c r="J128" s="190">
        <f t="shared" si="19"/>
        <v>5.6669460000000012E-2</v>
      </c>
      <c r="K128" s="190">
        <f t="shared" si="19"/>
        <v>0</v>
      </c>
      <c r="L128" s="190">
        <f t="shared" si="19"/>
        <v>0</v>
      </c>
      <c r="M128" s="190">
        <f t="shared" si="19"/>
        <v>2.2301299919999997</v>
      </c>
      <c r="N128" s="190">
        <f t="shared" si="19"/>
        <v>0</v>
      </c>
      <c r="O128" s="190">
        <f t="shared" si="19"/>
        <v>8.4362889999999996E-2</v>
      </c>
      <c r="P128" s="190">
        <f t="shared" si="19"/>
        <v>4.7224549999999997E-2</v>
      </c>
      <c r="Q128" s="190">
        <f t="shared" si="19"/>
        <v>0</v>
      </c>
      <c r="R128" s="190">
        <f t="shared" si="19"/>
        <v>0</v>
      </c>
      <c r="S128" s="190">
        <f t="shared" si="19"/>
        <v>2.1734605319999996</v>
      </c>
      <c r="T128" s="190">
        <f t="shared" si="19"/>
        <v>0</v>
      </c>
      <c r="U128" s="190">
        <f t="shared" si="19"/>
        <v>0</v>
      </c>
      <c r="V128" s="190">
        <f t="shared" si="19"/>
        <v>0</v>
      </c>
      <c r="W128" s="190">
        <f t="shared" si="19"/>
        <v>0</v>
      </c>
      <c r="X128" s="190">
        <f t="shared" si="19"/>
        <v>0</v>
      </c>
      <c r="Y128" s="137"/>
    </row>
    <row r="129" spans="1:25" s="20" customFormat="1" ht="46.65" x14ac:dyDescent="0.35">
      <c r="A129" s="166">
        <v>95</v>
      </c>
      <c r="B129" s="152" t="s">
        <v>338</v>
      </c>
      <c r="C129" s="174" t="s">
        <v>339</v>
      </c>
      <c r="D129" s="192">
        <v>7.2637439999999991</v>
      </c>
      <c r="E129" s="153">
        <v>2.2746959999999996</v>
      </c>
      <c r="F129" s="153">
        <v>0.10123546800000001</v>
      </c>
      <c r="G129" s="192">
        <v>4.4566007999999997E-2</v>
      </c>
      <c r="H129" s="192">
        <v>4.4566007999999997E-2</v>
      </c>
      <c r="I129" s="192">
        <v>0</v>
      </c>
      <c r="J129" s="192">
        <v>5.6669460000000012E-2</v>
      </c>
      <c r="K129" s="192">
        <v>0</v>
      </c>
      <c r="L129" s="192"/>
      <c r="M129" s="192">
        <v>2.2301299919999997</v>
      </c>
      <c r="N129" s="192"/>
      <c r="O129" s="196">
        <v>8.4362889999999996E-2</v>
      </c>
      <c r="P129" s="192">
        <v>4.7224549999999997E-2</v>
      </c>
      <c r="Q129" s="192">
        <v>0</v>
      </c>
      <c r="R129" s="192">
        <v>0</v>
      </c>
      <c r="S129" s="192">
        <v>2.1734605319999996</v>
      </c>
      <c r="T129" s="192"/>
      <c r="U129" s="192"/>
      <c r="V129" s="192"/>
      <c r="W129" s="192"/>
      <c r="X129" s="192"/>
      <c r="Y129" s="137"/>
    </row>
    <row r="130" spans="1:25" s="20" customFormat="1" ht="15.55" x14ac:dyDescent="0.35">
      <c r="A130" s="172"/>
      <c r="B130" s="156" t="s">
        <v>340</v>
      </c>
      <c r="C130" s="173"/>
      <c r="D130" s="190">
        <f>SUM(D131:D147)</f>
        <v>219.77199497267793</v>
      </c>
      <c r="E130" s="190">
        <f t="shared" ref="E130:X130" si="20">SUM(E131:E147)</f>
        <v>72.374591999999978</v>
      </c>
      <c r="F130" s="190">
        <f t="shared" si="20"/>
        <v>14.971092906000003</v>
      </c>
      <c r="G130" s="190">
        <f t="shared" si="20"/>
        <v>3.2890650020000005</v>
      </c>
      <c r="H130" s="190">
        <f t="shared" si="20"/>
        <v>11.340251356000003</v>
      </c>
      <c r="I130" s="190">
        <f t="shared" si="20"/>
        <v>17.731169242</v>
      </c>
      <c r="J130" s="190">
        <f t="shared" si="20"/>
        <v>3.6308415499999995</v>
      </c>
      <c r="K130" s="190">
        <f t="shared" si="20"/>
        <v>18.761946611999996</v>
      </c>
      <c r="L130" s="190">
        <f t="shared" si="20"/>
        <v>0</v>
      </c>
      <c r="M130" s="190">
        <f t="shared" si="20"/>
        <v>32.592411143999996</v>
      </c>
      <c r="N130" s="190">
        <f t="shared" si="20"/>
        <v>0</v>
      </c>
      <c r="O130" s="190">
        <f t="shared" si="20"/>
        <v>5.0274011899999991</v>
      </c>
      <c r="P130" s="190">
        <f t="shared" si="20"/>
        <v>1.8058391100000004</v>
      </c>
      <c r="Q130" s="190">
        <f t="shared" si="20"/>
        <v>44.163712439999998</v>
      </c>
      <c r="R130" s="190">
        <f t="shared" si="20"/>
        <v>4.7581874400000004</v>
      </c>
      <c r="S130" s="190">
        <f t="shared" si="20"/>
        <v>57.403499093999983</v>
      </c>
      <c r="T130" s="190">
        <f t="shared" si="20"/>
        <v>0</v>
      </c>
      <c r="U130" s="190">
        <f t="shared" si="20"/>
        <v>0</v>
      </c>
      <c r="V130" s="190">
        <f t="shared" si="20"/>
        <v>0</v>
      </c>
      <c r="W130" s="190">
        <f t="shared" si="20"/>
        <v>0</v>
      </c>
      <c r="X130" s="190">
        <f t="shared" si="20"/>
        <v>0</v>
      </c>
      <c r="Y130" s="137"/>
    </row>
    <row r="131" spans="1:25" s="20" customFormat="1" ht="46.65" x14ac:dyDescent="0.35">
      <c r="A131" s="166">
        <v>96</v>
      </c>
      <c r="B131" s="152" t="s">
        <v>341</v>
      </c>
      <c r="C131" s="174" t="s">
        <v>342</v>
      </c>
      <c r="D131" s="192">
        <v>0.68077199999999993</v>
      </c>
      <c r="E131" s="153">
        <v>0.29496600000000001</v>
      </c>
      <c r="F131" s="153">
        <v>1.3127460000000001E-2</v>
      </c>
      <c r="G131" s="192">
        <v>5.7789960000000007E-3</v>
      </c>
      <c r="H131" s="192">
        <v>5.7789960000000007E-3</v>
      </c>
      <c r="I131" s="192">
        <v>0</v>
      </c>
      <c r="J131" s="192">
        <v>7.3484639999999999E-3</v>
      </c>
      <c r="K131" s="192">
        <v>0.28918700400000003</v>
      </c>
      <c r="L131" s="192"/>
      <c r="M131" s="192">
        <v>0</v>
      </c>
      <c r="N131" s="192"/>
      <c r="O131" s="196">
        <v>1.0939549999999999E-2</v>
      </c>
      <c r="P131" s="192">
        <v>6.1237199999999992E-3</v>
      </c>
      <c r="Q131" s="192">
        <v>0</v>
      </c>
      <c r="R131" s="192">
        <v>0</v>
      </c>
      <c r="S131" s="192">
        <v>0.28183854000000003</v>
      </c>
      <c r="T131" s="192"/>
      <c r="U131" s="192"/>
      <c r="V131" s="192"/>
      <c r="W131" s="192"/>
      <c r="X131" s="192"/>
      <c r="Y131" s="137"/>
    </row>
    <row r="132" spans="1:25" s="20" customFormat="1" ht="62.2" x14ac:dyDescent="0.35">
      <c r="A132" s="166">
        <v>97</v>
      </c>
      <c r="B132" s="152" t="s">
        <v>343</v>
      </c>
      <c r="C132" s="174" t="s">
        <v>344</v>
      </c>
      <c r="D132" s="192">
        <v>0.820488</v>
      </c>
      <c r="E132" s="153">
        <v>1.2E-2</v>
      </c>
      <c r="F132" s="153">
        <v>0.22931999999999997</v>
      </c>
      <c r="G132" s="192">
        <v>1.2E-2</v>
      </c>
      <c r="H132" s="192">
        <v>0.23268</v>
      </c>
      <c r="I132" s="192">
        <v>0</v>
      </c>
      <c r="J132" s="192">
        <v>-3.3600000000000019E-3</v>
      </c>
      <c r="K132" s="192">
        <v>0</v>
      </c>
      <c r="L132" s="192"/>
      <c r="M132" s="192">
        <v>0</v>
      </c>
      <c r="N132" s="192"/>
      <c r="O132" s="196">
        <v>0.20602818000000001</v>
      </c>
      <c r="P132" s="192">
        <v>0</v>
      </c>
      <c r="Q132" s="192">
        <v>0.20705985000000002</v>
      </c>
      <c r="R132" s="192">
        <v>0</v>
      </c>
      <c r="S132" s="192">
        <v>-0.21731999999999996</v>
      </c>
      <c r="T132" s="192"/>
      <c r="U132" s="192"/>
      <c r="V132" s="192"/>
      <c r="W132" s="192"/>
      <c r="X132" s="192"/>
      <c r="Y132" s="137"/>
    </row>
    <row r="133" spans="1:25" s="20" customFormat="1" ht="93.25" x14ac:dyDescent="0.35">
      <c r="A133" s="166">
        <v>98</v>
      </c>
      <c r="B133" s="152" t="s">
        <v>345</v>
      </c>
      <c r="C133" s="174" t="s">
        <v>346</v>
      </c>
      <c r="D133" s="192">
        <v>47.254151999999998</v>
      </c>
      <c r="E133" s="153">
        <v>1.2103559999999998</v>
      </c>
      <c r="F133" s="153">
        <v>9.0167119220000007</v>
      </c>
      <c r="G133" s="192">
        <v>1.210356</v>
      </c>
      <c r="H133" s="192">
        <v>9.0167119220000007</v>
      </c>
      <c r="I133" s="192">
        <v>0</v>
      </c>
      <c r="J133" s="192">
        <v>0</v>
      </c>
      <c r="K133" s="192">
        <v>0</v>
      </c>
      <c r="L133" s="192"/>
      <c r="M133" s="192">
        <v>0</v>
      </c>
      <c r="N133" s="192"/>
      <c r="O133" s="196">
        <v>1.0518626100000001</v>
      </c>
      <c r="P133" s="192">
        <v>0</v>
      </c>
      <c r="Q133" s="192">
        <v>37.403741700000005</v>
      </c>
      <c r="R133" s="192">
        <v>0</v>
      </c>
      <c r="S133" s="192">
        <v>-7.8063559220000007</v>
      </c>
      <c r="T133" s="192"/>
      <c r="U133" s="192"/>
      <c r="V133" s="192"/>
      <c r="W133" s="192"/>
      <c r="X133" s="192"/>
      <c r="Y133" s="137"/>
    </row>
    <row r="134" spans="1:25" s="20" customFormat="1" ht="46.65" x14ac:dyDescent="0.35">
      <c r="A134" s="166">
        <v>99</v>
      </c>
      <c r="B134" s="152" t="s">
        <v>347</v>
      </c>
      <c r="C134" s="174" t="s">
        <v>348</v>
      </c>
      <c r="D134" s="192">
        <v>44.392692000000004</v>
      </c>
      <c r="E134" s="153">
        <v>1.4413800000000001</v>
      </c>
      <c r="F134" s="153">
        <v>6.4148687999999995E-2</v>
      </c>
      <c r="G134" s="192">
        <v>2.8239623999999998E-2</v>
      </c>
      <c r="H134" s="192">
        <v>2.8239623999999998E-2</v>
      </c>
      <c r="I134" s="192">
        <v>0.36034500000000003</v>
      </c>
      <c r="J134" s="192">
        <v>3.5909063999999997E-2</v>
      </c>
      <c r="K134" s="192">
        <v>0.36034500000000003</v>
      </c>
      <c r="L134" s="192"/>
      <c r="M134" s="192">
        <v>0.69245037599999992</v>
      </c>
      <c r="N134" s="192"/>
      <c r="O134" s="196">
        <v>5.3457239999999996E-2</v>
      </c>
      <c r="P134" s="192">
        <v>2.9924219999999994E-2</v>
      </c>
      <c r="Q134" s="192">
        <v>0</v>
      </c>
      <c r="R134" s="192">
        <v>0</v>
      </c>
      <c r="S134" s="192">
        <v>1.3772313120000002</v>
      </c>
      <c r="T134" s="192"/>
      <c r="U134" s="192"/>
      <c r="V134" s="192"/>
      <c r="W134" s="192"/>
      <c r="X134" s="192"/>
      <c r="Y134" s="137"/>
    </row>
    <row r="135" spans="1:25" s="20" customFormat="1" ht="162" customHeight="1" x14ac:dyDescent="0.35">
      <c r="A135" s="166">
        <v>100</v>
      </c>
      <c r="B135" s="152" t="s">
        <v>349</v>
      </c>
      <c r="C135" s="174" t="s">
        <v>350</v>
      </c>
      <c r="D135" s="192">
        <v>19.602863999999997</v>
      </c>
      <c r="E135" s="153">
        <v>1.4718719999999998</v>
      </c>
      <c r="F135" s="153">
        <v>6.5505731999999997E-2</v>
      </c>
      <c r="G135" s="192">
        <v>2.8837007999999997E-2</v>
      </c>
      <c r="H135" s="192">
        <v>2.8837007999999997E-2</v>
      </c>
      <c r="I135" s="192">
        <v>0.36796799999999996</v>
      </c>
      <c r="J135" s="192">
        <v>3.6668724E-2</v>
      </c>
      <c r="K135" s="192">
        <v>0.36796799999999996</v>
      </c>
      <c r="L135" s="192"/>
      <c r="M135" s="192">
        <v>0.70709899200000004</v>
      </c>
      <c r="N135" s="192"/>
      <c r="O135" s="196">
        <v>5.4588110000000002E-2</v>
      </c>
      <c r="P135" s="192">
        <v>3.0557270000000001E-2</v>
      </c>
      <c r="Q135" s="192">
        <v>0</v>
      </c>
      <c r="R135" s="192">
        <v>0</v>
      </c>
      <c r="S135" s="192">
        <v>1.4063662679999998</v>
      </c>
      <c r="T135" s="192"/>
      <c r="U135" s="192"/>
      <c r="V135" s="192"/>
      <c r="W135" s="192"/>
      <c r="X135" s="192"/>
      <c r="Y135" s="137"/>
    </row>
    <row r="136" spans="1:25" s="20" customFormat="1" ht="31.1" x14ac:dyDescent="0.35">
      <c r="A136" s="166">
        <v>101</v>
      </c>
      <c r="B136" s="152" t="s">
        <v>351</v>
      </c>
      <c r="C136" s="174" t="s">
        <v>352</v>
      </c>
      <c r="D136" s="192">
        <v>81.80611097267797</v>
      </c>
      <c r="E136" s="153">
        <v>62.679383999999992</v>
      </c>
      <c r="F136" s="153">
        <v>2.7895491960000003</v>
      </c>
      <c r="G136" s="192">
        <v>1.2280190279999998</v>
      </c>
      <c r="H136" s="192">
        <v>1.2280190279999998</v>
      </c>
      <c r="I136" s="192">
        <v>15.669846</v>
      </c>
      <c r="J136" s="192">
        <v>1.5615301680000004</v>
      </c>
      <c r="K136" s="192">
        <v>15.669846</v>
      </c>
      <c r="L136" s="192"/>
      <c r="M136" s="192">
        <v>30.111672971999994</v>
      </c>
      <c r="N136" s="192"/>
      <c r="O136" s="196">
        <v>2.3246243300000002</v>
      </c>
      <c r="P136" s="192">
        <v>1.3012751400000004</v>
      </c>
      <c r="Q136" s="192">
        <v>0</v>
      </c>
      <c r="R136" s="192">
        <v>0</v>
      </c>
      <c r="S136" s="192">
        <v>59.889834803999989</v>
      </c>
      <c r="T136" s="192"/>
      <c r="U136" s="192"/>
      <c r="V136" s="192"/>
      <c r="W136" s="192"/>
      <c r="X136" s="192"/>
      <c r="Y136" s="137"/>
    </row>
    <row r="137" spans="1:25" s="20" customFormat="1" ht="62.2" x14ac:dyDescent="0.35">
      <c r="A137" s="166">
        <v>102</v>
      </c>
      <c r="B137" s="152" t="s">
        <v>353</v>
      </c>
      <c r="C137" s="174" t="s">
        <v>354</v>
      </c>
      <c r="D137" s="192">
        <v>5.10738</v>
      </c>
      <c r="E137" s="153">
        <v>0.65771999999999997</v>
      </c>
      <c r="F137" s="153">
        <v>0.93988367399999995</v>
      </c>
      <c r="G137" s="192">
        <v>1.2886092E-2</v>
      </c>
      <c r="H137" s="192">
        <v>1.2886092E-2</v>
      </c>
      <c r="I137" s="192">
        <v>0</v>
      </c>
      <c r="J137" s="192">
        <v>0.92699758200000004</v>
      </c>
      <c r="K137" s="192">
        <v>0.64483390799999996</v>
      </c>
      <c r="L137" s="192"/>
      <c r="M137" s="192">
        <v>0</v>
      </c>
      <c r="N137" s="192"/>
      <c r="O137" s="196">
        <v>5.9585620000000006E-2</v>
      </c>
      <c r="P137" s="192">
        <v>4.8847210000000002E-2</v>
      </c>
      <c r="Q137" s="192">
        <v>4.4875962400000002</v>
      </c>
      <c r="R137" s="192">
        <v>4.4875962400000002</v>
      </c>
      <c r="S137" s="192">
        <v>-0.28216367399999998</v>
      </c>
      <c r="T137" s="192"/>
      <c r="U137" s="192"/>
      <c r="V137" s="192"/>
      <c r="W137" s="192"/>
      <c r="X137" s="192"/>
      <c r="Y137" s="137"/>
    </row>
    <row r="138" spans="1:25" s="20" customFormat="1" ht="121.5" customHeight="1" x14ac:dyDescent="0.35">
      <c r="A138" s="166">
        <v>103</v>
      </c>
      <c r="B138" s="152" t="s">
        <v>355</v>
      </c>
      <c r="C138" s="174" t="s">
        <v>356</v>
      </c>
      <c r="D138" s="192">
        <v>2.1700680000000001</v>
      </c>
      <c r="E138" s="153">
        <v>0.06</v>
      </c>
      <c r="F138" s="153">
        <v>3.4243199999999999E-4</v>
      </c>
      <c r="G138" s="192">
        <v>0.06</v>
      </c>
      <c r="H138" s="192">
        <v>3.4243199999999999E-4</v>
      </c>
      <c r="I138" s="192">
        <v>0</v>
      </c>
      <c r="J138" s="192">
        <v>0</v>
      </c>
      <c r="K138" s="192">
        <v>0</v>
      </c>
      <c r="L138" s="192"/>
      <c r="M138" s="192">
        <v>0</v>
      </c>
      <c r="N138" s="192"/>
      <c r="O138" s="196">
        <v>2.8536000000000002E-4</v>
      </c>
      <c r="P138" s="192">
        <v>-5.4210108624275222E-19</v>
      </c>
      <c r="Q138" s="192">
        <v>0.67635024999999993</v>
      </c>
      <c r="R138" s="192">
        <v>0</v>
      </c>
      <c r="S138" s="192">
        <v>5.9657568000000001E-2</v>
      </c>
      <c r="T138" s="192"/>
      <c r="U138" s="192"/>
      <c r="V138" s="192"/>
      <c r="W138" s="192"/>
      <c r="X138" s="192"/>
      <c r="Y138" s="137"/>
    </row>
    <row r="139" spans="1:25" s="20" customFormat="1" ht="31.1" x14ac:dyDescent="0.35">
      <c r="A139" s="166">
        <v>104</v>
      </c>
      <c r="B139" s="152" t="s">
        <v>357</v>
      </c>
      <c r="C139" s="176" t="s">
        <v>358</v>
      </c>
      <c r="D139" s="192">
        <v>0.91502399999999995</v>
      </c>
      <c r="E139" s="153">
        <v>0.14551199999999997</v>
      </c>
      <c r="F139" s="153">
        <v>0</v>
      </c>
      <c r="G139" s="192">
        <v>0.14551199999999997</v>
      </c>
      <c r="H139" s="192">
        <v>0</v>
      </c>
      <c r="I139" s="192">
        <v>0</v>
      </c>
      <c r="J139" s="192">
        <v>0</v>
      </c>
      <c r="K139" s="192">
        <v>0</v>
      </c>
      <c r="L139" s="192"/>
      <c r="M139" s="192">
        <v>0</v>
      </c>
      <c r="N139" s="192"/>
      <c r="O139" s="196">
        <v>0</v>
      </c>
      <c r="P139" s="192">
        <v>0</v>
      </c>
      <c r="Q139" s="192">
        <v>0.25893514000000001</v>
      </c>
      <c r="R139" s="192">
        <v>0</v>
      </c>
      <c r="S139" s="192">
        <v>0.14551199999999997</v>
      </c>
      <c r="T139" s="192"/>
      <c r="U139" s="192"/>
      <c r="V139" s="192"/>
      <c r="W139" s="192"/>
      <c r="X139" s="192"/>
      <c r="Y139" s="137"/>
    </row>
    <row r="140" spans="1:25" s="20" customFormat="1" ht="46.65" x14ac:dyDescent="0.35">
      <c r="A140" s="166">
        <v>105</v>
      </c>
      <c r="B140" s="152" t="s">
        <v>1584</v>
      </c>
      <c r="C140" s="174" t="s">
        <v>359</v>
      </c>
      <c r="D140" s="192">
        <v>1.0311719999999998</v>
      </c>
      <c r="E140" s="153">
        <v>0.45558599999999994</v>
      </c>
      <c r="F140" s="153">
        <v>2.0275883999999997E-2</v>
      </c>
      <c r="G140" s="192">
        <v>8.9258879999999999E-3</v>
      </c>
      <c r="H140" s="192">
        <v>8.9258879999999999E-3</v>
      </c>
      <c r="I140" s="192">
        <v>0</v>
      </c>
      <c r="J140" s="192">
        <v>1.1349995999999998E-2</v>
      </c>
      <c r="K140" s="192">
        <v>0.44666011199999994</v>
      </c>
      <c r="L140" s="192"/>
      <c r="M140" s="192">
        <v>0</v>
      </c>
      <c r="N140" s="192"/>
      <c r="O140" s="196">
        <v>1.689657E-2</v>
      </c>
      <c r="P140" s="192">
        <v>9.4583300000000009E-3</v>
      </c>
      <c r="Q140" s="192">
        <v>0</v>
      </c>
      <c r="R140" s="192">
        <v>0</v>
      </c>
      <c r="S140" s="192">
        <v>0.43531011599999991</v>
      </c>
      <c r="T140" s="192"/>
      <c r="U140" s="192"/>
      <c r="V140" s="192"/>
      <c r="W140" s="192"/>
      <c r="X140" s="192"/>
      <c r="Y140" s="137"/>
    </row>
    <row r="141" spans="1:25" s="20" customFormat="1" ht="77.7" x14ac:dyDescent="0.35">
      <c r="A141" s="166">
        <v>106</v>
      </c>
      <c r="B141" s="152" t="s">
        <v>360</v>
      </c>
      <c r="C141" s="174" t="s">
        <v>1585</v>
      </c>
      <c r="D141" s="192">
        <v>0.46832399999999996</v>
      </c>
      <c r="E141" s="153">
        <v>0.42886799999999997</v>
      </c>
      <c r="F141" s="153">
        <v>1.5145055999999999E-2</v>
      </c>
      <c r="G141" s="192">
        <v>8.4024119999999997E-3</v>
      </c>
      <c r="H141" s="192">
        <v>8.4024119999999997E-3</v>
      </c>
      <c r="I141" s="192">
        <v>0</v>
      </c>
      <c r="J141" s="192">
        <v>6.742643999999999E-3</v>
      </c>
      <c r="K141" s="192">
        <v>0.42046558799999995</v>
      </c>
      <c r="L141" s="192"/>
      <c r="M141" s="192">
        <v>0</v>
      </c>
      <c r="N141" s="192"/>
      <c r="O141" s="196">
        <v>0.26979660999999999</v>
      </c>
      <c r="P141" s="192">
        <v>0.26279459999999999</v>
      </c>
      <c r="Q141" s="192">
        <v>0.27059120000000003</v>
      </c>
      <c r="R141" s="192">
        <v>0.27059120000000003</v>
      </c>
      <c r="S141" s="192">
        <v>0.41372294399999998</v>
      </c>
      <c r="T141" s="192"/>
      <c r="U141" s="192"/>
      <c r="V141" s="192"/>
      <c r="W141" s="192"/>
      <c r="X141" s="192"/>
      <c r="Y141" s="137"/>
    </row>
    <row r="142" spans="1:25" s="20" customFormat="1" ht="77.7" x14ac:dyDescent="0.35">
      <c r="A142" s="166">
        <v>107</v>
      </c>
      <c r="B142" s="152" t="s">
        <v>361</v>
      </c>
      <c r="C142" s="174" t="s">
        <v>1586</v>
      </c>
      <c r="D142" s="192">
        <v>0.24121199999999998</v>
      </c>
      <c r="E142" s="153">
        <v>0.23521199999999998</v>
      </c>
      <c r="F142" s="153">
        <v>0.15140848199999998</v>
      </c>
      <c r="G142" s="192">
        <v>0.12220950200000001</v>
      </c>
      <c r="H142" s="192">
        <v>0.12220950200000001</v>
      </c>
      <c r="I142" s="192">
        <v>0.11300249799999998</v>
      </c>
      <c r="J142" s="192">
        <v>2.9198979999999999E-2</v>
      </c>
      <c r="K142" s="192">
        <v>0</v>
      </c>
      <c r="L142" s="192"/>
      <c r="M142" s="192">
        <v>0</v>
      </c>
      <c r="N142" s="192"/>
      <c r="O142" s="196">
        <v>0.12617374000000001</v>
      </c>
      <c r="P142" s="192">
        <v>0</v>
      </c>
      <c r="Q142" s="192">
        <v>0.15987773999999999</v>
      </c>
      <c r="R142" s="192">
        <v>0</v>
      </c>
      <c r="S142" s="192">
        <v>8.3803517999999994E-2</v>
      </c>
      <c r="T142" s="192"/>
      <c r="U142" s="192"/>
      <c r="V142" s="192"/>
      <c r="W142" s="192"/>
      <c r="X142" s="192"/>
      <c r="Y142" s="137"/>
    </row>
    <row r="143" spans="1:25" s="20" customFormat="1" ht="62.2" x14ac:dyDescent="0.35">
      <c r="A143" s="166">
        <v>108</v>
      </c>
      <c r="B143" s="152" t="s">
        <v>362</v>
      </c>
      <c r="C143" s="174" t="s">
        <v>1587</v>
      </c>
      <c r="D143" s="192">
        <v>1.0311719999999998</v>
      </c>
      <c r="E143" s="153">
        <v>1.0311719999999998</v>
      </c>
      <c r="F143" s="153">
        <v>0.37380525600000003</v>
      </c>
      <c r="G143" s="192">
        <v>0.37380525600000003</v>
      </c>
      <c r="H143" s="192">
        <v>0.37380525600000003</v>
      </c>
      <c r="I143" s="192">
        <v>0.65736674399999984</v>
      </c>
      <c r="J143" s="192">
        <v>0</v>
      </c>
      <c r="K143" s="192">
        <v>0</v>
      </c>
      <c r="L143" s="192"/>
      <c r="M143" s="192">
        <v>0</v>
      </c>
      <c r="N143" s="192"/>
      <c r="O143" s="196">
        <v>0.49134416999999997</v>
      </c>
      <c r="P143" s="192">
        <v>0</v>
      </c>
      <c r="Q143" s="192">
        <v>0.49134416999999997</v>
      </c>
      <c r="R143" s="192">
        <v>0</v>
      </c>
      <c r="S143" s="192">
        <v>0.65736674399999973</v>
      </c>
      <c r="T143" s="192"/>
      <c r="U143" s="192"/>
      <c r="V143" s="192"/>
      <c r="W143" s="192"/>
      <c r="X143" s="192"/>
      <c r="Y143" s="137"/>
    </row>
    <row r="144" spans="1:25" s="20" customFormat="1" ht="62.2" x14ac:dyDescent="0.35">
      <c r="A144" s="166">
        <v>109</v>
      </c>
      <c r="B144" s="152" t="s">
        <v>1588</v>
      </c>
      <c r="C144" s="174" t="s">
        <v>1589</v>
      </c>
      <c r="D144" s="192">
        <v>14.250563999999999</v>
      </c>
      <c r="E144" s="153">
        <v>2.2505639999999998</v>
      </c>
      <c r="F144" s="153">
        <v>0.10016144399999997</v>
      </c>
      <c r="G144" s="192">
        <v>4.4093196000000001E-2</v>
      </c>
      <c r="H144" s="192">
        <v>4.4093196000000001E-2</v>
      </c>
      <c r="I144" s="192">
        <v>0.56264099999999995</v>
      </c>
      <c r="J144" s="192">
        <v>5.6068247999999973E-2</v>
      </c>
      <c r="K144" s="192">
        <v>0.56264099999999995</v>
      </c>
      <c r="L144" s="192"/>
      <c r="M144" s="192">
        <v>1.0811888039999999</v>
      </c>
      <c r="N144" s="192"/>
      <c r="O144" s="196">
        <v>8.3467869999999986E-2</v>
      </c>
      <c r="P144" s="192">
        <v>4.672353999999998E-2</v>
      </c>
      <c r="Q144" s="192">
        <v>0</v>
      </c>
      <c r="R144" s="192">
        <v>0</v>
      </c>
      <c r="S144" s="192">
        <v>2.150402556</v>
      </c>
      <c r="T144" s="192"/>
      <c r="U144" s="192"/>
      <c r="V144" s="192"/>
      <c r="W144" s="192"/>
      <c r="X144" s="192"/>
      <c r="Y144" s="137"/>
    </row>
    <row r="145" spans="1:25" s="20" customFormat="1" ht="62.2" x14ac:dyDescent="0.35">
      <c r="A145" s="166">
        <v>110</v>
      </c>
      <c r="B145" s="152" t="s">
        <v>1590</v>
      </c>
      <c r="C145" s="174" t="s">
        <v>1591</v>
      </c>
      <c r="D145" s="192"/>
      <c r="E145" s="153">
        <v>0</v>
      </c>
      <c r="F145" s="153">
        <v>0.29603767999999997</v>
      </c>
      <c r="G145" s="192"/>
      <c r="H145" s="192"/>
      <c r="I145" s="192"/>
      <c r="J145" s="192">
        <v>0.29603767999999997</v>
      </c>
      <c r="K145" s="192"/>
      <c r="L145" s="192"/>
      <c r="M145" s="192"/>
      <c r="N145" s="192"/>
      <c r="O145" s="196">
        <v>0</v>
      </c>
      <c r="P145" s="192">
        <v>0</v>
      </c>
      <c r="Q145" s="192">
        <v>0</v>
      </c>
      <c r="R145" s="192">
        <v>0</v>
      </c>
      <c r="S145" s="192">
        <v>-0.29603767999999997</v>
      </c>
      <c r="T145" s="192"/>
      <c r="U145" s="192"/>
      <c r="V145" s="192"/>
      <c r="W145" s="192"/>
      <c r="X145" s="192"/>
      <c r="Y145" s="137"/>
    </row>
    <row r="146" spans="1:25" s="20" customFormat="1" ht="60.75" customHeight="1" x14ac:dyDescent="0.35">
      <c r="A146" s="166">
        <v>111</v>
      </c>
      <c r="B146" s="152" t="s">
        <v>1592</v>
      </c>
      <c r="C146" s="174" t="s">
        <v>1593</v>
      </c>
      <c r="D146" s="192"/>
      <c r="E146" s="153">
        <v>0</v>
      </c>
      <c r="F146" s="153">
        <v>0.66299000000000008</v>
      </c>
      <c r="G146" s="192"/>
      <c r="H146" s="192"/>
      <c r="I146" s="192"/>
      <c r="J146" s="192">
        <v>0.66298999999999997</v>
      </c>
      <c r="K146" s="192"/>
      <c r="L146" s="192"/>
      <c r="M146" s="192"/>
      <c r="N146" s="192"/>
      <c r="O146" s="196">
        <v>7.0135080000000002E-2</v>
      </c>
      <c r="P146" s="192">
        <v>7.0135080000000002E-2</v>
      </c>
      <c r="Q146" s="192">
        <v>0</v>
      </c>
      <c r="R146" s="192">
        <v>0</v>
      </c>
      <c r="S146" s="192">
        <v>-0.66299000000000008</v>
      </c>
      <c r="T146" s="192"/>
      <c r="U146" s="192"/>
      <c r="V146" s="192"/>
      <c r="W146" s="192"/>
      <c r="X146" s="192"/>
      <c r="Y146" s="137"/>
    </row>
    <row r="147" spans="1:25" s="20" customFormat="1" ht="62.2" x14ac:dyDescent="0.35">
      <c r="A147" s="166">
        <v>112</v>
      </c>
      <c r="B147" s="152" t="s">
        <v>1594</v>
      </c>
      <c r="C147" s="174" t="s">
        <v>363</v>
      </c>
      <c r="D147" s="192">
        <v>0</v>
      </c>
      <c r="E147" s="153">
        <v>0</v>
      </c>
      <c r="F147" s="153">
        <v>0.23268</v>
      </c>
      <c r="G147" s="192">
        <v>0</v>
      </c>
      <c r="H147" s="192">
        <v>0.22932</v>
      </c>
      <c r="I147" s="192">
        <v>0</v>
      </c>
      <c r="J147" s="192">
        <v>3.3600000000000019E-3</v>
      </c>
      <c r="K147" s="192">
        <v>0</v>
      </c>
      <c r="L147" s="192"/>
      <c r="M147" s="192">
        <v>0</v>
      </c>
      <c r="N147" s="192"/>
      <c r="O147" s="196">
        <v>0.20821614999999999</v>
      </c>
      <c r="P147" s="192">
        <v>0</v>
      </c>
      <c r="Q147" s="192">
        <v>0.20821614999999999</v>
      </c>
      <c r="R147" s="192">
        <v>0</v>
      </c>
      <c r="S147" s="192">
        <v>-0.23268</v>
      </c>
      <c r="T147" s="192"/>
      <c r="U147" s="192"/>
      <c r="V147" s="192"/>
      <c r="W147" s="192"/>
      <c r="X147" s="192"/>
      <c r="Y147" s="137"/>
    </row>
    <row r="148" spans="1:25" s="20" customFormat="1" ht="15.55" x14ac:dyDescent="0.35">
      <c r="A148" s="172"/>
      <c r="B148" s="156" t="s">
        <v>364</v>
      </c>
      <c r="C148" s="173"/>
      <c r="D148" s="190">
        <f>SUM(D149:D165)</f>
        <v>59.563895999999993</v>
      </c>
      <c r="E148" s="190">
        <f t="shared" ref="E148:X148" si="21">SUM(E149:E165)</f>
        <v>44.207543999999992</v>
      </c>
      <c r="F148" s="190">
        <f t="shared" si="21"/>
        <v>9.6512225679999979</v>
      </c>
      <c r="G148" s="190">
        <f t="shared" si="21"/>
        <v>9.3756186779999986</v>
      </c>
      <c r="H148" s="190">
        <f t="shared" si="21"/>
        <v>5.0210831579999997</v>
      </c>
      <c r="I148" s="190">
        <f t="shared" si="21"/>
        <v>5.6156096039999985</v>
      </c>
      <c r="J148" s="190">
        <f t="shared" si="21"/>
        <v>4.63013941</v>
      </c>
      <c r="K148" s="190">
        <f t="shared" si="21"/>
        <v>14.404610106000002</v>
      </c>
      <c r="L148" s="190">
        <f t="shared" si="21"/>
        <v>0</v>
      </c>
      <c r="M148" s="190">
        <f t="shared" si="21"/>
        <v>14.811705611999999</v>
      </c>
      <c r="N148" s="190">
        <f t="shared" si="21"/>
        <v>0</v>
      </c>
      <c r="O148" s="190">
        <f t="shared" si="21"/>
        <v>5.2438438200000004</v>
      </c>
      <c r="P148" s="190">
        <f t="shared" si="21"/>
        <v>3.3036112600000007</v>
      </c>
      <c r="Q148" s="190">
        <f t="shared" si="21"/>
        <v>9.2821127500000014</v>
      </c>
      <c r="R148" s="190">
        <f t="shared" si="21"/>
        <v>3.5761406400000002</v>
      </c>
      <c r="S148" s="190">
        <f t="shared" si="21"/>
        <v>34.556321431999997</v>
      </c>
      <c r="T148" s="190">
        <f t="shared" si="21"/>
        <v>0</v>
      </c>
      <c r="U148" s="190">
        <f t="shared" si="21"/>
        <v>0</v>
      </c>
      <c r="V148" s="190">
        <f t="shared" si="21"/>
        <v>0</v>
      </c>
      <c r="W148" s="190">
        <f t="shared" si="21"/>
        <v>0</v>
      </c>
      <c r="X148" s="190">
        <f t="shared" si="21"/>
        <v>0</v>
      </c>
      <c r="Y148" s="137"/>
    </row>
    <row r="149" spans="1:25" s="20" customFormat="1" ht="46.65" x14ac:dyDescent="0.35">
      <c r="A149" s="166">
        <v>113</v>
      </c>
      <c r="B149" s="152" t="s">
        <v>365</v>
      </c>
      <c r="C149" s="174" t="s">
        <v>366</v>
      </c>
      <c r="D149" s="192">
        <v>4.8444720000000006</v>
      </c>
      <c r="E149" s="153">
        <v>3.6985320000000002</v>
      </c>
      <c r="F149" s="153">
        <v>0.16460333999999996</v>
      </c>
      <c r="G149" s="192">
        <v>7.2461879999999992E-2</v>
      </c>
      <c r="H149" s="192">
        <v>7.2461879999999992E-2</v>
      </c>
      <c r="I149" s="192">
        <v>0</v>
      </c>
      <c r="J149" s="192">
        <v>9.2141459999999967E-2</v>
      </c>
      <c r="K149" s="192">
        <v>3.6260701200000001</v>
      </c>
      <c r="L149" s="192"/>
      <c r="M149" s="192">
        <v>0</v>
      </c>
      <c r="N149" s="192"/>
      <c r="O149" s="196">
        <v>0.13716945</v>
      </c>
      <c r="P149" s="192">
        <v>7.6784549999999993E-2</v>
      </c>
      <c r="Q149" s="192">
        <v>0</v>
      </c>
      <c r="R149" s="192">
        <v>0</v>
      </c>
      <c r="S149" s="192">
        <v>3.5339286600000004</v>
      </c>
      <c r="T149" s="192"/>
      <c r="U149" s="192"/>
      <c r="V149" s="192"/>
      <c r="W149" s="192"/>
      <c r="X149" s="192"/>
      <c r="Y149" s="137"/>
    </row>
    <row r="150" spans="1:25" s="20" customFormat="1" ht="77.7" x14ac:dyDescent="0.35">
      <c r="A150" s="166">
        <v>114</v>
      </c>
      <c r="B150" s="152" t="s">
        <v>1595</v>
      </c>
      <c r="C150" s="174" t="s">
        <v>367</v>
      </c>
      <c r="D150" s="192">
        <v>1.4892959999999997</v>
      </c>
      <c r="E150" s="153">
        <v>6.545999999999999E-2</v>
      </c>
      <c r="F150" s="153">
        <v>2.9133119999999999E-3</v>
      </c>
      <c r="G150" s="192">
        <v>1.282488E-3</v>
      </c>
      <c r="H150" s="192">
        <v>1.282488E-3</v>
      </c>
      <c r="I150" s="192">
        <v>0</v>
      </c>
      <c r="J150" s="192">
        <v>1.6308239999999999E-3</v>
      </c>
      <c r="K150" s="192">
        <v>6.4177511999999992E-2</v>
      </c>
      <c r="L150" s="192"/>
      <c r="M150" s="192">
        <v>0</v>
      </c>
      <c r="N150" s="192"/>
      <c r="O150" s="196">
        <v>2.4277600000000002E-3</v>
      </c>
      <c r="P150" s="192">
        <v>1.3590200000000001E-3</v>
      </c>
      <c r="Q150" s="192">
        <v>0</v>
      </c>
      <c r="R150" s="192">
        <v>0</v>
      </c>
      <c r="S150" s="192">
        <v>6.2546687999999989E-2</v>
      </c>
      <c r="T150" s="192"/>
      <c r="U150" s="192"/>
      <c r="V150" s="192"/>
      <c r="W150" s="192"/>
      <c r="X150" s="192"/>
      <c r="Y150" s="137"/>
    </row>
    <row r="151" spans="1:25" s="20" customFormat="1" ht="62.2" x14ac:dyDescent="0.35">
      <c r="A151" s="166">
        <v>115</v>
      </c>
      <c r="B151" s="152" t="s">
        <v>1596</v>
      </c>
      <c r="C151" s="174" t="s">
        <v>368</v>
      </c>
      <c r="D151" s="192">
        <v>0.91570799999999997</v>
      </c>
      <c r="E151" s="153">
        <v>6.8136000000000002E-2</v>
      </c>
      <c r="F151" s="153">
        <v>3.0324240000000006E-3</v>
      </c>
      <c r="G151" s="192">
        <v>1.3349399999999997E-3</v>
      </c>
      <c r="H151" s="192">
        <v>1.3349399999999997E-3</v>
      </c>
      <c r="I151" s="192">
        <v>0</v>
      </c>
      <c r="J151" s="192">
        <v>1.6974840000000008E-3</v>
      </c>
      <c r="K151" s="192">
        <v>6.6801059999999995E-2</v>
      </c>
      <c r="L151" s="192"/>
      <c r="M151" s="192">
        <v>0</v>
      </c>
      <c r="N151" s="192"/>
      <c r="O151" s="196">
        <v>2.5270199999999996E-3</v>
      </c>
      <c r="P151" s="192">
        <v>1.4145699999999998E-3</v>
      </c>
      <c r="Q151" s="192">
        <v>0</v>
      </c>
      <c r="R151" s="192">
        <v>0</v>
      </c>
      <c r="S151" s="192">
        <v>6.5103575999999996E-2</v>
      </c>
      <c r="T151" s="192"/>
      <c r="U151" s="192"/>
      <c r="V151" s="192"/>
      <c r="W151" s="192"/>
      <c r="X151" s="192"/>
      <c r="Y151" s="137"/>
    </row>
    <row r="152" spans="1:25" s="20" customFormat="1" ht="46.65" x14ac:dyDescent="0.35">
      <c r="A152" s="166">
        <v>116</v>
      </c>
      <c r="B152" s="152" t="s">
        <v>369</v>
      </c>
      <c r="C152" s="174" t="s">
        <v>370</v>
      </c>
      <c r="D152" s="192">
        <v>3.3983399999999997</v>
      </c>
      <c r="E152" s="153">
        <v>3.1120679999999998</v>
      </c>
      <c r="F152" s="153">
        <v>2.1195928899999998</v>
      </c>
      <c r="G152" s="192">
        <v>3.1120679999999998</v>
      </c>
      <c r="H152" s="192">
        <v>1.70660959</v>
      </c>
      <c r="I152" s="192">
        <v>0</v>
      </c>
      <c r="J152" s="192">
        <v>0.41298330000000028</v>
      </c>
      <c r="K152" s="192">
        <v>0</v>
      </c>
      <c r="L152" s="192"/>
      <c r="M152" s="192">
        <v>0</v>
      </c>
      <c r="N152" s="192"/>
      <c r="O152" s="196">
        <v>4.5563650000000004E-2</v>
      </c>
      <c r="P152" s="192">
        <v>9.7144514654701197E-17</v>
      </c>
      <c r="Q152" s="192">
        <v>2.23499895</v>
      </c>
      <c r="R152" s="192">
        <v>0</v>
      </c>
      <c r="S152" s="192">
        <v>0.99247510999999999</v>
      </c>
      <c r="T152" s="192"/>
      <c r="U152" s="192"/>
      <c r="V152" s="192"/>
      <c r="W152" s="192"/>
      <c r="X152" s="192"/>
      <c r="Y152" s="137"/>
    </row>
    <row r="153" spans="1:25" s="20" customFormat="1" ht="31.1" x14ac:dyDescent="0.35">
      <c r="A153" s="166">
        <v>117</v>
      </c>
      <c r="B153" s="152" t="s">
        <v>371</v>
      </c>
      <c r="C153" s="174" t="s">
        <v>372</v>
      </c>
      <c r="D153" s="192">
        <v>6.8091480000000013</v>
      </c>
      <c r="E153" s="153">
        <v>4.402704</v>
      </c>
      <c r="F153" s="153">
        <v>0.19594255199999999</v>
      </c>
      <c r="G153" s="192">
        <v>8.6258100000000004E-2</v>
      </c>
      <c r="H153" s="192">
        <v>8.6258100000000004E-2</v>
      </c>
      <c r="I153" s="192">
        <v>0</v>
      </c>
      <c r="J153" s="192">
        <v>0.10968445199999999</v>
      </c>
      <c r="K153" s="192">
        <v>0</v>
      </c>
      <c r="L153" s="192"/>
      <c r="M153" s="192">
        <v>4.3164458999999997</v>
      </c>
      <c r="N153" s="192"/>
      <c r="O153" s="196">
        <v>0.16328545999999999</v>
      </c>
      <c r="P153" s="192">
        <v>9.1403709999999999E-2</v>
      </c>
      <c r="Q153" s="192">
        <v>0</v>
      </c>
      <c r="R153" s="192">
        <v>0</v>
      </c>
      <c r="S153" s="192">
        <v>4.206761448</v>
      </c>
      <c r="T153" s="192"/>
      <c r="U153" s="192"/>
      <c r="V153" s="192"/>
      <c r="W153" s="192"/>
      <c r="X153" s="192"/>
      <c r="Y153" s="137"/>
    </row>
    <row r="154" spans="1:25" s="20" customFormat="1" ht="182.2" customHeight="1" x14ac:dyDescent="0.35">
      <c r="A154" s="166">
        <v>118</v>
      </c>
      <c r="B154" s="152" t="s">
        <v>373</v>
      </c>
      <c r="C154" s="174" t="s">
        <v>374</v>
      </c>
      <c r="D154" s="192">
        <v>5.5295279999999991</v>
      </c>
      <c r="E154" s="153">
        <v>5.4691199999999993</v>
      </c>
      <c r="F154" s="153">
        <v>0.24340346400000004</v>
      </c>
      <c r="G154" s="192">
        <v>0.10715139600000001</v>
      </c>
      <c r="H154" s="192">
        <v>0.10715139600000001</v>
      </c>
      <c r="I154" s="192">
        <v>5.3619686039999985</v>
      </c>
      <c r="J154" s="192">
        <v>0.13625206800000003</v>
      </c>
      <c r="K154" s="192">
        <v>0</v>
      </c>
      <c r="L154" s="192"/>
      <c r="M154" s="192">
        <v>0</v>
      </c>
      <c r="N154" s="192"/>
      <c r="O154" s="196">
        <v>0.20283621999999998</v>
      </c>
      <c r="P154" s="192">
        <v>0.11354338999999999</v>
      </c>
      <c r="Q154" s="192">
        <v>0</v>
      </c>
      <c r="R154" s="192">
        <v>0</v>
      </c>
      <c r="S154" s="192">
        <v>5.2257165359999993</v>
      </c>
      <c r="T154" s="192"/>
      <c r="U154" s="192"/>
      <c r="V154" s="192"/>
      <c r="W154" s="192"/>
      <c r="X154" s="192"/>
      <c r="Y154" s="137"/>
    </row>
    <row r="155" spans="1:25" s="20" customFormat="1" ht="202.55" customHeight="1" x14ac:dyDescent="0.35">
      <c r="A155" s="166">
        <v>119</v>
      </c>
      <c r="B155" s="152" t="s">
        <v>375</v>
      </c>
      <c r="C155" s="174" t="s">
        <v>376</v>
      </c>
      <c r="D155" s="192">
        <v>2.057328</v>
      </c>
      <c r="E155" s="153">
        <v>1.8823319999999997</v>
      </c>
      <c r="F155" s="153">
        <v>8.3773248000000008E-2</v>
      </c>
      <c r="G155" s="192">
        <v>3.6878759999999997E-2</v>
      </c>
      <c r="H155" s="192">
        <v>3.6878759999999997E-2</v>
      </c>
      <c r="I155" s="192">
        <v>0</v>
      </c>
      <c r="J155" s="192">
        <v>4.6894488000000012E-2</v>
      </c>
      <c r="K155" s="192">
        <v>0</v>
      </c>
      <c r="L155" s="192"/>
      <c r="M155" s="192">
        <v>1.8454532399999999</v>
      </c>
      <c r="N155" s="192"/>
      <c r="O155" s="196">
        <v>6.9811039999999991E-2</v>
      </c>
      <c r="P155" s="192">
        <v>3.9078739999999994E-2</v>
      </c>
      <c r="Q155" s="192">
        <v>0</v>
      </c>
      <c r="R155" s="192">
        <v>0</v>
      </c>
      <c r="S155" s="192">
        <v>1.7985587519999997</v>
      </c>
      <c r="T155" s="192"/>
      <c r="U155" s="192"/>
      <c r="V155" s="192"/>
      <c r="W155" s="192"/>
      <c r="X155" s="192"/>
      <c r="Y155" s="137"/>
    </row>
    <row r="156" spans="1:25" s="20" customFormat="1" ht="46.65" x14ac:dyDescent="0.35">
      <c r="A156" s="166">
        <v>120</v>
      </c>
      <c r="B156" s="152" t="s">
        <v>377</v>
      </c>
      <c r="C156" s="174" t="s">
        <v>378</v>
      </c>
      <c r="D156" s="192">
        <v>9.1941959999999998</v>
      </c>
      <c r="E156" s="153">
        <v>8.3255160000000004</v>
      </c>
      <c r="F156" s="153">
        <v>0.37052752799999999</v>
      </c>
      <c r="G156" s="192">
        <v>0.163114116</v>
      </c>
      <c r="H156" s="192">
        <v>0.163114116</v>
      </c>
      <c r="I156" s="192">
        <v>0</v>
      </c>
      <c r="J156" s="192">
        <v>0.20741341199999999</v>
      </c>
      <c r="K156" s="192">
        <v>0</v>
      </c>
      <c r="L156" s="192"/>
      <c r="M156" s="192">
        <v>8.1624018839999994</v>
      </c>
      <c r="N156" s="192"/>
      <c r="O156" s="196">
        <v>0.30877294</v>
      </c>
      <c r="P156" s="192">
        <v>0.17284451000000001</v>
      </c>
      <c r="Q156" s="192">
        <v>0</v>
      </c>
      <c r="R156" s="192">
        <v>0</v>
      </c>
      <c r="S156" s="192">
        <v>7.9549884720000001</v>
      </c>
      <c r="T156" s="192"/>
      <c r="U156" s="192"/>
      <c r="V156" s="192"/>
      <c r="W156" s="192"/>
      <c r="X156" s="192"/>
      <c r="Y156" s="137"/>
    </row>
    <row r="157" spans="1:25" s="20" customFormat="1" ht="46.65" x14ac:dyDescent="0.35">
      <c r="A157" s="166">
        <v>121</v>
      </c>
      <c r="B157" s="152" t="s">
        <v>379</v>
      </c>
      <c r="C157" s="174" t="s">
        <v>380</v>
      </c>
      <c r="D157" s="192">
        <v>4.6221120000000004</v>
      </c>
      <c r="E157" s="153">
        <v>3.8056319999999997</v>
      </c>
      <c r="F157" s="153">
        <v>0.85655489000000007</v>
      </c>
      <c r="G157" s="192">
        <v>3.8056320000000001</v>
      </c>
      <c r="H157" s="192">
        <v>0.85655488999999996</v>
      </c>
      <c r="I157" s="192">
        <v>0</v>
      </c>
      <c r="J157" s="192">
        <v>0</v>
      </c>
      <c r="K157" s="192">
        <v>0</v>
      </c>
      <c r="L157" s="192"/>
      <c r="M157" s="192">
        <v>0</v>
      </c>
      <c r="N157" s="192"/>
      <c r="O157" s="196">
        <v>0.12042864999999998</v>
      </c>
      <c r="P157" s="192">
        <v>0</v>
      </c>
      <c r="Q157" s="192">
        <v>3.4709731600000002</v>
      </c>
      <c r="R157" s="192">
        <v>0</v>
      </c>
      <c r="S157" s="192">
        <v>2.9490771099999997</v>
      </c>
      <c r="T157" s="192"/>
      <c r="U157" s="192"/>
      <c r="V157" s="192"/>
      <c r="W157" s="192"/>
      <c r="X157" s="192"/>
      <c r="Y157" s="137"/>
    </row>
    <row r="158" spans="1:25" s="20" customFormat="1" ht="46.65" x14ac:dyDescent="0.35">
      <c r="A158" s="166">
        <v>122</v>
      </c>
      <c r="B158" s="152" t="s">
        <v>381</v>
      </c>
      <c r="C158" s="174" t="s">
        <v>382</v>
      </c>
      <c r="D158" s="192">
        <v>2.9034239999999998</v>
      </c>
      <c r="E158" s="153">
        <v>2.8021799999999999</v>
      </c>
      <c r="F158" s="153">
        <v>0.31656799599999996</v>
      </c>
      <c r="G158" s="192">
        <v>0.20314011799999998</v>
      </c>
      <c r="H158" s="192">
        <v>0.20314011799999998</v>
      </c>
      <c r="I158" s="192">
        <v>0</v>
      </c>
      <c r="J158" s="192">
        <v>0.11342787799999998</v>
      </c>
      <c r="K158" s="192">
        <v>2.599039882</v>
      </c>
      <c r="L158" s="192"/>
      <c r="M158" s="192">
        <v>0</v>
      </c>
      <c r="N158" s="192"/>
      <c r="O158" s="196">
        <v>0.26380665999999997</v>
      </c>
      <c r="P158" s="192">
        <v>9.4523229999999986E-2</v>
      </c>
      <c r="Q158" s="192">
        <v>0</v>
      </c>
      <c r="R158" s="192">
        <v>0</v>
      </c>
      <c r="S158" s="192">
        <v>2.485612004</v>
      </c>
      <c r="T158" s="192"/>
      <c r="U158" s="192"/>
      <c r="V158" s="192"/>
      <c r="W158" s="192"/>
      <c r="X158" s="192"/>
      <c r="Y158" s="137"/>
    </row>
    <row r="159" spans="1:25" s="20" customFormat="1" ht="46.65" x14ac:dyDescent="0.35">
      <c r="A159" s="166">
        <v>123</v>
      </c>
      <c r="B159" s="152" t="s">
        <v>383</v>
      </c>
      <c r="C159" s="174" t="s">
        <v>384</v>
      </c>
      <c r="D159" s="192">
        <v>3.3021480000000003</v>
      </c>
      <c r="E159" s="153">
        <v>3.2901479999999999</v>
      </c>
      <c r="F159" s="153">
        <v>0.32440197999999998</v>
      </c>
      <c r="G159" s="192">
        <v>0.24243457599999998</v>
      </c>
      <c r="H159" s="192">
        <v>0.24243457599999998</v>
      </c>
      <c r="I159" s="192">
        <v>0</v>
      </c>
      <c r="J159" s="192">
        <v>8.1967403999999994E-2</v>
      </c>
      <c r="K159" s="192">
        <v>3.0477134239999999</v>
      </c>
      <c r="L159" s="192"/>
      <c r="M159" s="192">
        <v>0</v>
      </c>
      <c r="N159" s="192"/>
      <c r="O159" s="196">
        <v>0.27033497999999995</v>
      </c>
      <c r="P159" s="192">
        <v>6.8306169999999944E-2</v>
      </c>
      <c r="Q159" s="192">
        <v>0</v>
      </c>
      <c r="R159" s="192">
        <v>0</v>
      </c>
      <c r="S159" s="192">
        <v>2.9657460200000001</v>
      </c>
      <c r="T159" s="192"/>
      <c r="U159" s="192"/>
      <c r="V159" s="192"/>
      <c r="W159" s="192"/>
      <c r="X159" s="192"/>
      <c r="Y159" s="137"/>
    </row>
    <row r="160" spans="1:25" s="20" customFormat="1" ht="46.65" x14ac:dyDescent="0.35">
      <c r="A160" s="166">
        <v>124</v>
      </c>
      <c r="B160" s="152" t="s">
        <v>385</v>
      </c>
      <c r="C160" s="174" t="s">
        <v>386</v>
      </c>
      <c r="D160" s="192">
        <v>3.2948879999999994</v>
      </c>
      <c r="E160" s="153">
        <v>3.2828879999999998</v>
      </c>
      <c r="F160" s="153">
        <v>3.1707395119999999</v>
      </c>
      <c r="G160" s="192">
        <v>6.4318595999999992E-2</v>
      </c>
      <c r="H160" s="192">
        <v>6.4318595999999992E-2</v>
      </c>
      <c r="I160" s="192">
        <v>0</v>
      </c>
      <c r="J160" s="192">
        <v>3.1064209159999994</v>
      </c>
      <c r="K160" s="192">
        <v>3.2185694039999997</v>
      </c>
      <c r="L160" s="192"/>
      <c r="M160" s="192">
        <v>0</v>
      </c>
      <c r="N160" s="192"/>
      <c r="O160" s="196">
        <v>2.6422829300000004</v>
      </c>
      <c r="P160" s="192">
        <v>2.5886841000000005</v>
      </c>
      <c r="Q160" s="192">
        <v>2.6425246000000002</v>
      </c>
      <c r="R160" s="192">
        <v>2.6425246000000002</v>
      </c>
      <c r="S160" s="192">
        <v>0.11214848799999988</v>
      </c>
      <c r="T160" s="192"/>
      <c r="U160" s="192"/>
      <c r="V160" s="192"/>
      <c r="W160" s="192"/>
      <c r="X160" s="192"/>
      <c r="Y160" s="137"/>
    </row>
    <row r="161" spans="1:25" s="20" customFormat="1" ht="46.65" x14ac:dyDescent="0.35">
      <c r="A161" s="166">
        <v>125</v>
      </c>
      <c r="B161" s="152" t="s">
        <v>1597</v>
      </c>
      <c r="C161" s="174" t="s">
        <v>1598</v>
      </c>
      <c r="D161" s="192">
        <v>1.8193199999999998</v>
      </c>
      <c r="E161" s="153">
        <v>1.8193199999999998</v>
      </c>
      <c r="F161" s="153">
        <v>1.081249608</v>
      </c>
      <c r="G161" s="192">
        <v>1.068844248</v>
      </c>
      <c r="H161" s="192">
        <v>1.068844248</v>
      </c>
      <c r="I161" s="192">
        <v>0</v>
      </c>
      <c r="J161" s="192">
        <v>1.240535999999981E-2</v>
      </c>
      <c r="K161" s="192">
        <v>0.75047575199999972</v>
      </c>
      <c r="L161" s="192"/>
      <c r="M161" s="192">
        <v>0</v>
      </c>
      <c r="N161" s="192"/>
      <c r="O161" s="196">
        <v>0.93361603999999998</v>
      </c>
      <c r="P161" s="192">
        <v>1.0337799999999953E-2</v>
      </c>
      <c r="Q161" s="192">
        <v>0.93361603999999998</v>
      </c>
      <c r="R161" s="192">
        <v>0.93361603999999998</v>
      </c>
      <c r="S161" s="192">
        <v>0.7380703919999998</v>
      </c>
      <c r="T161" s="192"/>
      <c r="U161" s="192"/>
      <c r="V161" s="192"/>
      <c r="W161" s="192"/>
      <c r="X161" s="192"/>
      <c r="Y161" s="137"/>
    </row>
    <row r="162" spans="1:25" s="20" customFormat="1" ht="93.25" x14ac:dyDescent="0.35">
      <c r="A162" s="166">
        <v>126</v>
      </c>
      <c r="B162" s="152" t="s">
        <v>1599</v>
      </c>
      <c r="C162" s="174" t="s">
        <v>1600</v>
      </c>
      <c r="D162" s="192">
        <v>0.58447199999999999</v>
      </c>
      <c r="E162" s="153">
        <v>0.58447199999999999</v>
      </c>
      <c r="F162" s="153">
        <v>2.6011979999999997E-2</v>
      </c>
      <c r="G162" s="192">
        <v>1.1451023999999999E-2</v>
      </c>
      <c r="H162" s="192">
        <v>1.1451023999999999E-2</v>
      </c>
      <c r="I162" s="192">
        <v>0</v>
      </c>
      <c r="J162" s="192">
        <v>1.4560955999999998E-2</v>
      </c>
      <c r="K162" s="192">
        <v>0.5730209759999999</v>
      </c>
      <c r="L162" s="192"/>
      <c r="M162" s="192">
        <v>0</v>
      </c>
      <c r="N162" s="192"/>
      <c r="O162" s="196">
        <v>2.1676650000000002E-2</v>
      </c>
      <c r="P162" s="192">
        <v>1.2134130000000002E-2</v>
      </c>
      <c r="Q162" s="192">
        <v>0</v>
      </c>
      <c r="R162" s="192">
        <v>0</v>
      </c>
      <c r="S162" s="192">
        <v>0.55846001999999995</v>
      </c>
      <c r="T162" s="192"/>
      <c r="U162" s="192"/>
      <c r="V162" s="192"/>
      <c r="W162" s="192"/>
      <c r="X162" s="192"/>
      <c r="Y162" s="137"/>
    </row>
    <row r="163" spans="1:25" s="20" customFormat="1" ht="108.8" x14ac:dyDescent="0.35">
      <c r="A163" s="166">
        <v>127</v>
      </c>
      <c r="B163" s="152" t="s">
        <v>387</v>
      </c>
      <c r="C163" s="174" t="s">
        <v>1601</v>
      </c>
      <c r="D163" s="192">
        <v>0.58447199999999999</v>
      </c>
      <c r="E163" s="153">
        <v>0.58447199999999999</v>
      </c>
      <c r="F163" s="153">
        <v>0.39393198000000001</v>
      </c>
      <c r="G163" s="192">
        <v>0.379371024</v>
      </c>
      <c r="H163" s="192">
        <v>0.379371024</v>
      </c>
      <c r="I163" s="192">
        <v>0</v>
      </c>
      <c r="J163" s="192">
        <v>1.4560956000000014E-2</v>
      </c>
      <c r="K163" s="192">
        <v>0.20510097599999999</v>
      </c>
      <c r="L163" s="192"/>
      <c r="M163" s="192">
        <v>0</v>
      </c>
      <c r="N163" s="192"/>
      <c r="O163" s="196">
        <v>2.1676650000000002E-2</v>
      </c>
      <c r="P163" s="192">
        <v>1.2134130000000002E-2</v>
      </c>
      <c r="Q163" s="192">
        <v>0</v>
      </c>
      <c r="R163" s="192">
        <v>0</v>
      </c>
      <c r="S163" s="192">
        <v>0.19054001999999998</v>
      </c>
      <c r="T163" s="192"/>
      <c r="U163" s="192"/>
      <c r="V163" s="192"/>
      <c r="W163" s="192"/>
      <c r="X163" s="192"/>
      <c r="Y163" s="137"/>
    </row>
    <row r="164" spans="1:25" s="20" customFormat="1" ht="62.2" x14ac:dyDescent="0.35">
      <c r="A164" s="166">
        <v>128</v>
      </c>
      <c r="B164" s="152" t="s">
        <v>1602</v>
      </c>
      <c r="C164" s="174" t="s">
        <v>388</v>
      </c>
      <c r="D164" s="192">
        <v>8.2150440000000007</v>
      </c>
      <c r="E164" s="153">
        <v>1.014564</v>
      </c>
      <c r="F164" s="153">
        <v>4.5153264000000005E-2</v>
      </c>
      <c r="G164" s="192">
        <v>1.9877412000000004E-2</v>
      </c>
      <c r="H164" s="192">
        <v>1.9877412000000004E-2</v>
      </c>
      <c r="I164" s="192">
        <v>0.25364100000000001</v>
      </c>
      <c r="J164" s="192">
        <v>2.5275852000000001E-2</v>
      </c>
      <c r="K164" s="192">
        <v>0.25364100000000001</v>
      </c>
      <c r="L164" s="192"/>
      <c r="M164" s="192">
        <v>0.48740458799999997</v>
      </c>
      <c r="N164" s="192"/>
      <c r="O164" s="196">
        <v>3.7627720000000003E-2</v>
      </c>
      <c r="P164" s="192">
        <v>2.1063210000000006E-2</v>
      </c>
      <c r="Q164" s="192">
        <v>0</v>
      </c>
      <c r="R164" s="192">
        <v>0</v>
      </c>
      <c r="S164" s="192">
        <v>0.96941073600000005</v>
      </c>
      <c r="T164" s="192"/>
      <c r="U164" s="192"/>
      <c r="V164" s="192"/>
      <c r="W164" s="192"/>
      <c r="X164" s="192"/>
      <c r="Y164" s="137"/>
    </row>
    <row r="165" spans="1:25" s="20" customFormat="1" ht="46.65" x14ac:dyDescent="0.35">
      <c r="A165" s="166">
        <v>129</v>
      </c>
      <c r="B165" s="152" t="s">
        <v>1603</v>
      </c>
      <c r="C165" s="174" t="s">
        <v>1604</v>
      </c>
      <c r="D165" s="192"/>
      <c r="E165" s="153">
        <v>0</v>
      </c>
      <c r="F165" s="153">
        <v>0.25282260000000001</v>
      </c>
      <c r="G165" s="192"/>
      <c r="H165" s="192"/>
      <c r="I165" s="192"/>
      <c r="J165" s="192">
        <v>0.25282260000000001</v>
      </c>
      <c r="K165" s="192"/>
      <c r="L165" s="192"/>
      <c r="M165" s="192"/>
      <c r="N165" s="192"/>
      <c r="O165" s="196">
        <v>0</v>
      </c>
      <c r="P165" s="192">
        <v>0</v>
      </c>
      <c r="Q165" s="192">
        <v>0</v>
      </c>
      <c r="R165" s="192">
        <v>0</v>
      </c>
      <c r="S165" s="192">
        <v>-0.25282260000000001</v>
      </c>
      <c r="T165" s="192"/>
      <c r="U165" s="192"/>
      <c r="V165" s="192"/>
      <c r="W165" s="192"/>
      <c r="X165" s="192"/>
      <c r="Y165" s="137"/>
    </row>
    <row r="166" spans="1:25" s="20" customFormat="1" ht="15.55" x14ac:dyDescent="0.35">
      <c r="A166" s="172"/>
      <c r="B166" s="156" t="s">
        <v>389</v>
      </c>
      <c r="C166" s="173"/>
      <c r="D166" s="190">
        <f>SUM(D167:D184)</f>
        <v>44.166390079169489</v>
      </c>
      <c r="E166" s="190">
        <f t="shared" ref="E166:X166" si="22">SUM(E167:E184)</f>
        <v>20.441465999999995</v>
      </c>
      <c r="F166" s="190">
        <f t="shared" si="22"/>
        <v>2.6997724200000008</v>
      </c>
      <c r="G166" s="190">
        <f t="shared" si="22"/>
        <v>2.7195489359999998</v>
      </c>
      <c r="H166" s="190">
        <f t="shared" si="22"/>
        <v>1.665907488</v>
      </c>
      <c r="I166" s="190">
        <f t="shared" si="22"/>
        <v>2.4677758560000003</v>
      </c>
      <c r="J166" s="190">
        <f t="shared" si="22"/>
        <v>1.033864932</v>
      </c>
      <c r="K166" s="190">
        <f t="shared" si="22"/>
        <v>14.663875691999998</v>
      </c>
      <c r="L166" s="190">
        <f t="shared" si="22"/>
        <v>0</v>
      </c>
      <c r="M166" s="190">
        <f t="shared" si="22"/>
        <v>0.59026551599999999</v>
      </c>
      <c r="N166" s="190">
        <f t="shared" si="22"/>
        <v>0</v>
      </c>
      <c r="O166" s="190">
        <f t="shared" si="22"/>
        <v>2.0412611999999997</v>
      </c>
      <c r="P166" s="190">
        <f t="shared" si="22"/>
        <v>1.2822179999999999</v>
      </c>
      <c r="Q166" s="190">
        <f t="shared" si="22"/>
        <v>2.0054686799999999</v>
      </c>
      <c r="R166" s="190">
        <f t="shared" si="22"/>
        <v>0.79141063999999994</v>
      </c>
      <c r="S166" s="190">
        <f t="shared" si="22"/>
        <v>17.74169358</v>
      </c>
      <c r="T166" s="190">
        <f t="shared" si="22"/>
        <v>0</v>
      </c>
      <c r="U166" s="190">
        <f t="shared" si="22"/>
        <v>0</v>
      </c>
      <c r="V166" s="190">
        <f t="shared" si="22"/>
        <v>0</v>
      </c>
      <c r="W166" s="190">
        <f t="shared" si="22"/>
        <v>0</v>
      </c>
      <c r="X166" s="190">
        <f t="shared" si="22"/>
        <v>0</v>
      </c>
      <c r="Y166" s="137"/>
    </row>
    <row r="167" spans="1:25" s="20" customFormat="1" ht="46.65" x14ac:dyDescent="0.35">
      <c r="A167" s="166">
        <v>130</v>
      </c>
      <c r="B167" s="152" t="s">
        <v>390</v>
      </c>
      <c r="C167" s="174" t="s">
        <v>391</v>
      </c>
      <c r="D167" s="192">
        <v>22.958978218169495</v>
      </c>
      <c r="E167" s="153">
        <v>3.1319999999999997</v>
      </c>
      <c r="F167" s="153">
        <v>0.14427183599999999</v>
      </c>
      <c r="G167" s="192">
        <v>6.3803364000000001E-2</v>
      </c>
      <c r="H167" s="192">
        <v>6.3803364000000001E-2</v>
      </c>
      <c r="I167" s="192">
        <v>0</v>
      </c>
      <c r="J167" s="192">
        <v>8.0468471999999985E-2</v>
      </c>
      <c r="K167" s="192">
        <v>3.0681966360000001</v>
      </c>
      <c r="L167" s="192"/>
      <c r="M167" s="192">
        <v>0</v>
      </c>
      <c r="N167" s="192"/>
      <c r="O167" s="196">
        <v>0.12022653</v>
      </c>
      <c r="P167" s="192">
        <v>6.7057060000000002E-2</v>
      </c>
      <c r="Q167" s="192">
        <v>0</v>
      </c>
      <c r="R167" s="192">
        <v>0</v>
      </c>
      <c r="S167" s="192">
        <v>2.9877281639999995</v>
      </c>
      <c r="T167" s="192"/>
      <c r="U167" s="192"/>
      <c r="V167" s="192"/>
      <c r="W167" s="192"/>
      <c r="X167" s="192"/>
      <c r="Y167" s="137"/>
    </row>
    <row r="168" spans="1:25" s="20" customFormat="1" ht="46.65" x14ac:dyDescent="0.35">
      <c r="A168" s="166">
        <v>131</v>
      </c>
      <c r="B168" s="152" t="s">
        <v>392</v>
      </c>
      <c r="C168" s="174" t="s">
        <v>393</v>
      </c>
      <c r="D168" s="192">
        <v>0.53849999999999998</v>
      </c>
      <c r="E168" s="153">
        <v>2.7552E-2</v>
      </c>
      <c r="F168" s="153">
        <v>0</v>
      </c>
      <c r="G168" s="192">
        <v>0</v>
      </c>
      <c r="H168" s="192">
        <v>0</v>
      </c>
      <c r="I168" s="192">
        <v>6.888E-3</v>
      </c>
      <c r="J168" s="192">
        <v>0</v>
      </c>
      <c r="K168" s="192">
        <v>6.888E-3</v>
      </c>
      <c r="L168" s="192"/>
      <c r="M168" s="192">
        <v>1.3775999999999998E-2</v>
      </c>
      <c r="N168" s="192"/>
      <c r="O168" s="196">
        <v>0</v>
      </c>
      <c r="P168" s="192">
        <v>0</v>
      </c>
      <c r="Q168" s="192">
        <v>0</v>
      </c>
      <c r="R168" s="192">
        <v>0</v>
      </c>
      <c r="S168" s="192">
        <v>2.7552E-2</v>
      </c>
      <c r="T168" s="192"/>
      <c r="U168" s="192"/>
      <c r="V168" s="192"/>
      <c r="W168" s="192"/>
      <c r="X168" s="192"/>
      <c r="Y168" s="137"/>
    </row>
    <row r="169" spans="1:25" s="20" customFormat="1" ht="46.65" x14ac:dyDescent="0.35">
      <c r="A169" s="166">
        <v>132</v>
      </c>
      <c r="B169" s="152" t="s">
        <v>1605</v>
      </c>
      <c r="C169" s="174" t="s">
        <v>394</v>
      </c>
      <c r="D169" s="192">
        <v>2.4082079999999997</v>
      </c>
      <c r="E169" s="153">
        <v>1.2</v>
      </c>
      <c r="F169" s="153">
        <v>5.3406060000000005E-2</v>
      </c>
      <c r="G169" s="192">
        <v>2.3510483999999998E-2</v>
      </c>
      <c r="H169" s="192">
        <v>2.3510483999999998E-2</v>
      </c>
      <c r="I169" s="192">
        <v>0.3</v>
      </c>
      <c r="J169" s="192">
        <v>2.9895576000000007E-2</v>
      </c>
      <c r="K169" s="192">
        <v>0.3</v>
      </c>
      <c r="L169" s="192"/>
      <c r="M169" s="192">
        <v>0.57648951599999998</v>
      </c>
      <c r="N169" s="192"/>
      <c r="O169" s="196">
        <v>0.18462904999999999</v>
      </c>
      <c r="P169" s="192">
        <v>0.16503698</v>
      </c>
      <c r="Q169" s="192">
        <v>0</v>
      </c>
      <c r="R169" s="192">
        <v>0</v>
      </c>
      <c r="S169" s="192">
        <v>1.14659394</v>
      </c>
      <c r="T169" s="192"/>
      <c r="U169" s="192"/>
      <c r="V169" s="192"/>
      <c r="W169" s="192"/>
      <c r="X169" s="192"/>
      <c r="Y169" s="137"/>
    </row>
    <row r="170" spans="1:25" s="20" customFormat="1" ht="46.65" x14ac:dyDescent="0.35">
      <c r="A170" s="166">
        <v>133</v>
      </c>
      <c r="B170" s="152" t="s">
        <v>395</v>
      </c>
      <c r="C170" s="174" t="s">
        <v>396</v>
      </c>
      <c r="D170" s="192">
        <v>4.0673879999999993</v>
      </c>
      <c r="E170" s="153">
        <v>2.8748399999999994</v>
      </c>
      <c r="F170" s="153">
        <v>0.12794488799999998</v>
      </c>
      <c r="G170" s="192">
        <v>5.6324076000000008E-2</v>
      </c>
      <c r="H170" s="192">
        <v>5.6324076000000008E-2</v>
      </c>
      <c r="I170" s="192">
        <v>0</v>
      </c>
      <c r="J170" s="192">
        <v>7.1620811999999978E-2</v>
      </c>
      <c r="K170" s="192">
        <v>2.8185159239999997</v>
      </c>
      <c r="L170" s="192"/>
      <c r="M170" s="192">
        <v>0</v>
      </c>
      <c r="N170" s="192"/>
      <c r="O170" s="196">
        <v>0.10662074000000001</v>
      </c>
      <c r="P170" s="192">
        <v>5.9684010000000003E-2</v>
      </c>
      <c r="Q170" s="192">
        <v>0</v>
      </c>
      <c r="R170" s="192">
        <v>0</v>
      </c>
      <c r="S170" s="192">
        <v>2.7468951119999994</v>
      </c>
      <c r="T170" s="192"/>
      <c r="U170" s="192"/>
      <c r="V170" s="192"/>
      <c r="W170" s="192"/>
      <c r="X170" s="192"/>
      <c r="Y170" s="137"/>
    </row>
    <row r="171" spans="1:25" s="20" customFormat="1" ht="46.65" x14ac:dyDescent="0.35">
      <c r="A171" s="166">
        <v>134</v>
      </c>
      <c r="B171" s="152" t="s">
        <v>397</v>
      </c>
      <c r="C171" s="174" t="s">
        <v>398</v>
      </c>
      <c r="D171" s="192">
        <v>4.5406199999999997</v>
      </c>
      <c r="E171" s="153">
        <v>4.5286200000000001</v>
      </c>
      <c r="F171" s="153">
        <v>0.20154645600000001</v>
      </c>
      <c r="G171" s="192">
        <v>8.8725059999999994E-2</v>
      </c>
      <c r="H171" s="192">
        <v>8.8725059999999994E-2</v>
      </c>
      <c r="I171" s="192">
        <v>0</v>
      </c>
      <c r="J171" s="192">
        <v>0.11282139600000002</v>
      </c>
      <c r="K171" s="192">
        <v>4.4398949399999994</v>
      </c>
      <c r="L171" s="192"/>
      <c r="M171" s="192">
        <v>0</v>
      </c>
      <c r="N171" s="192"/>
      <c r="O171" s="196">
        <v>0.16795537999999999</v>
      </c>
      <c r="P171" s="192">
        <v>9.4017829999999983E-2</v>
      </c>
      <c r="Q171" s="192">
        <v>0</v>
      </c>
      <c r="R171" s="192">
        <v>0</v>
      </c>
      <c r="S171" s="192">
        <v>4.3270735440000001</v>
      </c>
      <c r="T171" s="192"/>
      <c r="U171" s="192"/>
      <c r="V171" s="192"/>
      <c r="W171" s="192"/>
      <c r="X171" s="192"/>
      <c r="Y171" s="137"/>
    </row>
    <row r="172" spans="1:25" s="20" customFormat="1" ht="46.65" x14ac:dyDescent="0.35">
      <c r="A172" s="166">
        <v>135</v>
      </c>
      <c r="B172" s="152" t="s">
        <v>399</v>
      </c>
      <c r="C172" s="174" t="s">
        <v>400</v>
      </c>
      <c r="D172" s="192">
        <v>1.7145038609999999</v>
      </c>
      <c r="E172" s="153">
        <v>1.7052839999999998</v>
      </c>
      <c r="F172" s="153">
        <v>7.5893747999999997E-2</v>
      </c>
      <c r="G172" s="192">
        <v>3.3410039999999995E-2</v>
      </c>
      <c r="H172" s="192">
        <v>3.3410039999999995E-2</v>
      </c>
      <c r="I172" s="192">
        <v>0</v>
      </c>
      <c r="J172" s="192">
        <v>4.2483708000000002E-2</v>
      </c>
      <c r="K172" s="192">
        <v>1.6718739599999999</v>
      </c>
      <c r="L172" s="192"/>
      <c r="M172" s="192">
        <v>0</v>
      </c>
      <c r="N172" s="192"/>
      <c r="O172" s="196">
        <v>0.18188479999999999</v>
      </c>
      <c r="P172" s="192">
        <v>0.15404309999999999</v>
      </c>
      <c r="Q172" s="192">
        <v>0</v>
      </c>
      <c r="R172" s="192">
        <v>0</v>
      </c>
      <c r="S172" s="192">
        <v>1.6293902519999999</v>
      </c>
      <c r="T172" s="192"/>
      <c r="U172" s="192"/>
      <c r="V172" s="192"/>
      <c r="W172" s="192"/>
      <c r="X172" s="192"/>
      <c r="Y172" s="137"/>
    </row>
    <row r="173" spans="1:25" s="20" customFormat="1" ht="31.1" x14ac:dyDescent="0.35">
      <c r="A173" s="166">
        <v>136</v>
      </c>
      <c r="B173" s="152" t="s">
        <v>401</v>
      </c>
      <c r="C173" s="174" t="s">
        <v>402</v>
      </c>
      <c r="D173" s="192">
        <v>2.7147600000000001</v>
      </c>
      <c r="E173" s="153">
        <v>2.2653239999999997</v>
      </c>
      <c r="F173" s="153">
        <v>0.10081834799999999</v>
      </c>
      <c r="G173" s="192">
        <v>4.4382371999999996E-2</v>
      </c>
      <c r="H173" s="192">
        <v>4.4382371999999996E-2</v>
      </c>
      <c r="I173" s="192">
        <v>0</v>
      </c>
      <c r="J173" s="192">
        <v>5.6435975999999992E-2</v>
      </c>
      <c r="K173" s="192">
        <v>2.2209416279999998</v>
      </c>
      <c r="L173" s="192"/>
      <c r="M173" s="192">
        <v>0</v>
      </c>
      <c r="N173" s="192"/>
      <c r="O173" s="196">
        <v>8.4015289999999992E-2</v>
      </c>
      <c r="P173" s="192">
        <v>4.7029979999999992E-2</v>
      </c>
      <c r="Q173" s="192">
        <v>0</v>
      </c>
      <c r="R173" s="192">
        <v>0</v>
      </c>
      <c r="S173" s="192">
        <v>2.1645056519999999</v>
      </c>
      <c r="T173" s="192"/>
      <c r="U173" s="192"/>
      <c r="V173" s="192"/>
      <c r="W173" s="192"/>
      <c r="X173" s="192"/>
      <c r="Y173" s="137"/>
    </row>
    <row r="174" spans="1:25" s="20" customFormat="1" ht="46.65" x14ac:dyDescent="0.35">
      <c r="A174" s="166">
        <v>137</v>
      </c>
      <c r="B174" s="152" t="s">
        <v>403</v>
      </c>
      <c r="C174" s="174" t="s">
        <v>404</v>
      </c>
      <c r="D174" s="192">
        <v>1.0315080000000001</v>
      </c>
      <c r="E174" s="153">
        <v>1.0315080000000001</v>
      </c>
      <c r="F174" s="153">
        <v>4.5907343999999996E-2</v>
      </c>
      <c r="G174" s="192">
        <v>2.0209379999999999E-2</v>
      </c>
      <c r="H174" s="192">
        <v>2.0209379999999999E-2</v>
      </c>
      <c r="I174" s="192">
        <v>1.01129862</v>
      </c>
      <c r="J174" s="192">
        <v>2.5697963999999997E-2</v>
      </c>
      <c r="K174" s="192">
        <v>0</v>
      </c>
      <c r="L174" s="192"/>
      <c r="M174" s="192">
        <v>0</v>
      </c>
      <c r="N174" s="192"/>
      <c r="O174" s="196">
        <v>3.8256120000000005E-2</v>
      </c>
      <c r="P174" s="192">
        <v>2.1414970000000002E-2</v>
      </c>
      <c r="Q174" s="192">
        <v>0</v>
      </c>
      <c r="R174" s="192">
        <v>0</v>
      </c>
      <c r="S174" s="192">
        <v>0.98560065600000013</v>
      </c>
      <c r="T174" s="192"/>
      <c r="U174" s="192"/>
      <c r="V174" s="192"/>
      <c r="W174" s="192"/>
      <c r="X174" s="192"/>
      <c r="Y174" s="137"/>
    </row>
    <row r="175" spans="1:25" s="20" customFormat="1" ht="31.1" x14ac:dyDescent="0.35">
      <c r="A175" s="166">
        <v>138</v>
      </c>
      <c r="B175" s="152" t="s">
        <v>405</v>
      </c>
      <c r="C175" s="174" t="s">
        <v>406</v>
      </c>
      <c r="D175" s="192">
        <v>1.6029120000000001</v>
      </c>
      <c r="E175" s="153">
        <v>1.6029120000000001</v>
      </c>
      <c r="F175" s="153">
        <v>0.74498838000000001</v>
      </c>
      <c r="G175" s="192">
        <v>1.6029120000000001</v>
      </c>
      <c r="H175" s="192">
        <v>0.74498838000000001</v>
      </c>
      <c r="I175" s="192">
        <v>0</v>
      </c>
      <c r="J175" s="192">
        <v>0</v>
      </c>
      <c r="K175" s="192">
        <v>0</v>
      </c>
      <c r="L175" s="192"/>
      <c r="M175" s="192">
        <v>0</v>
      </c>
      <c r="N175" s="153"/>
      <c r="O175" s="196">
        <v>7.6236499999999992E-3</v>
      </c>
      <c r="P175" s="192">
        <v>0</v>
      </c>
      <c r="Q175" s="192">
        <v>0.65644441000000009</v>
      </c>
      <c r="R175" s="192">
        <v>0</v>
      </c>
      <c r="S175" s="192">
        <v>0.85792362000000011</v>
      </c>
      <c r="T175" s="153"/>
      <c r="U175" s="153"/>
      <c r="V175" s="153"/>
      <c r="W175" s="153"/>
      <c r="X175" s="153"/>
      <c r="Y175" s="137"/>
    </row>
    <row r="176" spans="1:25" s="20" customFormat="1" ht="62.2" x14ac:dyDescent="0.35">
      <c r="A176" s="166">
        <v>139</v>
      </c>
      <c r="B176" s="152" t="s">
        <v>1606</v>
      </c>
      <c r="C176" s="174" t="s">
        <v>407</v>
      </c>
      <c r="D176" s="192">
        <v>0.40165200000000001</v>
      </c>
      <c r="E176" s="153">
        <v>0.40165199999999995</v>
      </c>
      <c r="F176" s="153">
        <v>2.292372E-3</v>
      </c>
      <c r="G176" s="192">
        <v>0.40165200000000001</v>
      </c>
      <c r="H176" s="192">
        <v>2.292372E-3</v>
      </c>
      <c r="I176" s="192">
        <v>0</v>
      </c>
      <c r="J176" s="192">
        <v>0</v>
      </c>
      <c r="K176" s="192">
        <v>0</v>
      </c>
      <c r="L176" s="192"/>
      <c r="M176" s="192">
        <v>0</v>
      </c>
      <c r="N176" s="192"/>
      <c r="O176" s="196">
        <v>1.9103099999999999E-3</v>
      </c>
      <c r="P176" s="192">
        <v>0</v>
      </c>
      <c r="Q176" s="192">
        <v>9.1826199999999997E-2</v>
      </c>
      <c r="R176" s="192">
        <v>0</v>
      </c>
      <c r="S176" s="192">
        <v>0.39935962799999997</v>
      </c>
      <c r="T176" s="192"/>
      <c r="U176" s="192"/>
      <c r="V176" s="192"/>
      <c r="W176" s="192"/>
      <c r="X176" s="192"/>
      <c r="Y176" s="137"/>
    </row>
    <row r="177" spans="1:25" s="20" customFormat="1" ht="31.1" x14ac:dyDescent="0.35">
      <c r="A177" s="166">
        <v>140</v>
      </c>
      <c r="B177" s="152" t="s">
        <v>408</v>
      </c>
      <c r="C177" s="174" t="s">
        <v>1607</v>
      </c>
      <c r="D177" s="192">
        <v>1.1561879999999998</v>
      </c>
      <c r="E177" s="153">
        <v>1.156188</v>
      </c>
      <c r="F177" s="153">
        <v>6.5987639999999992E-3</v>
      </c>
      <c r="G177" s="192">
        <v>6.598764E-3</v>
      </c>
      <c r="H177" s="192">
        <v>6.598764E-3</v>
      </c>
      <c r="I177" s="192">
        <v>1.149589236</v>
      </c>
      <c r="J177" s="192">
        <v>0</v>
      </c>
      <c r="K177" s="192">
        <v>0</v>
      </c>
      <c r="L177" s="192"/>
      <c r="M177" s="192">
        <v>0</v>
      </c>
      <c r="N177" s="192"/>
      <c r="O177" s="196">
        <v>0.46578742999999995</v>
      </c>
      <c r="P177" s="192">
        <v>0</v>
      </c>
      <c r="Q177" s="192">
        <v>0.46578742999999995</v>
      </c>
      <c r="R177" s="192">
        <v>0</v>
      </c>
      <c r="S177" s="192">
        <v>1.149589236</v>
      </c>
      <c r="T177" s="192"/>
      <c r="U177" s="192"/>
      <c r="V177" s="192"/>
      <c r="W177" s="192"/>
      <c r="X177" s="192"/>
      <c r="Y177" s="137"/>
    </row>
    <row r="178" spans="1:25" s="20" customFormat="1" ht="46.65" x14ac:dyDescent="0.35">
      <c r="A178" s="166">
        <v>141</v>
      </c>
      <c r="B178" s="152" t="s">
        <v>1608</v>
      </c>
      <c r="C178" s="176" t="s">
        <v>409</v>
      </c>
      <c r="D178" s="192">
        <v>1.0311719999999998</v>
      </c>
      <c r="E178" s="153">
        <v>0.51558599999999988</v>
      </c>
      <c r="F178" s="153">
        <v>0.38153702399999995</v>
      </c>
      <c r="G178" s="192">
        <v>0.37802139599999995</v>
      </c>
      <c r="H178" s="192">
        <v>0.37802139599999995</v>
      </c>
      <c r="I178" s="192">
        <v>0</v>
      </c>
      <c r="J178" s="192">
        <v>3.5156280000000484E-3</v>
      </c>
      <c r="K178" s="192">
        <v>0.13756460399999995</v>
      </c>
      <c r="L178" s="192"/>
      <c r="M178" s="192">
        <v>0</v>
      </c>
      <c r="N178" s="192"/>
      <c r="O178" s="196">
        <v>1.1347520000000002E-2</v>
      </c>
      <c r="P178" s="192">
        <v>2.9296900000000004E-3</v>
      </c>
      <c r="Q178" s="192">
        <v>0.37074132000000004</v>
      </c>
      <c r="R178" s="192">
        <v>0.37074132000000004</v>
      </c>
      <c r="S178" s="192">
        <v>0.13404897599999993</v>
      </c>
      <c r="T178" s="192"/>
      <c r="U178" s="192"/>
      <c r="V178" s="192"/>
      <c r="W178" s="192"/>
      <c r="X178" s="192"/>
      <c r="Y178" s="137"/>
    </row>
    <row r="179" spans="1:25" s="20" customFormat="1" ht="46.65" x14ac:dyDescent="0.35">
      <c r="A179" s="166">
        <v>142</v>
      </c>
      <c r="B179" s="152" t="s">
        <v>1609</v>
      </c>
      <c r="C179" s="176" t="s">
        <v>410</v>
      </c>
      <c r="D179" s="192">
        <v>0</v>
      </c>
      <c r="E179" s="153">
        <v>0</v>
      </c>
      <c r="F179" s="153">
        <v>0.20364180000000001</v>
      </c>
      <c r="G179" s="192">
        <v>0</v>
      </c>
      <c r="H179" s="192">
        <v>0.20364180000000001</v>
      </c>
      <c r="I179" s="192">
        <v>0</v>
      </c>
      <c r="J179" s="192">
        <v>0</v>
      </c>
      <c r="K179" s="192">
        <v>0</v>
      </c>
      <c r="L179" s="192"/>
      <c r="M179" s="192">
        <v>0</v>
      </c>
      <c r="N179" s="192"/>
      <c r="O179" s="196">
        <v>0.19700801999999998</v>
      </c>
      <c r="P179" s="192">
        <v>0.19700801999999998</v>
      </c>
      <c r="Q179" s="192">
        <v>0.19700801999999998</v>
      </c>
      <c r="R179" s="192">
        <v>0.19700801999999998</v>
      </c>
      <c r="S179" s="192">
        <v>-0.20364180000000001</v>
      </c>
      <c r="T179" s="192"/>
      <c r="U179" s="192"/>
      <c r="V179" s="192"/>
      <c r="W179" s="192"/>
      <c r="X179" s="192"/>
      <c r="Y179" s="137"/>
    </row>
    <row r="180" spans="1:25" s="20" customFormat="1" ht="62.2" x14ac:dyDescent="0.35">
      <c r="A180" s="166">
        <v>143</v>
      </c>
      <c r="B180" s="152" t="s">
        <v>1610</v>
      </c>
      <c r="C180" s="176" t="s">
        <v>1611</v>
      </c>
      <c r="D180" s="192"/>
      <c r="E180" s="153">
        <v>0</v>
      </c>
      <c r="F180" s="153">
        <v>0.20364180000000001</v>
      </c>
      <c r="G180" s="192"/>
      <c r="H180" s="192"/>
      <c r="I180" s="192"/>
      <c r="J180" s="192">
        <v>0.20364179999999998</v>
      </c>
      <c r="K180" s="192"/>
      <c r="L180" s="192"/>
      <c r="M180" s="192"/>
      <c r="N180" s="192"/>
      <c r="O180" s="196">
        <v>0.22366129999999998</v>
      </c>
      <c r="P180" s="192">
        <v>0.22366129999999998</v>
      </c>
      <c r="Q180" s="192">
        <v>0.22366129999999998</v>
      </c>
      <c r="R180" s="192">
        <v>0.22366129999999998</v>
      </c>
      <c r="S180" s="192">
        <v>-0.20364180000000001</v>
      </c>
      <c r="T180" s="192"/>
      <c r="U180" s="192"/>
      <c r="V180" s="192"/>
      <c r="W180" s="192"/>
      <c r="X180" s="192"/>
      <c r="Y180" s="137"/>
    </row>
    <row r="181" spans="1:25" s="20" customFormat="1" ht="31.1" x14ac:dyDescent="0.35">
      <c r="A181" s="166">
        <v>144</v>
      </c>
      <c r="B181" s="152" t="s">
        <v>1612</v>
      </c>
      <c r="C181" s="176" t="s">
        <v>1613</v>
      </c>
      <c r="D181" s="192"/>
      <c r="E181" s="153">
        <v>0</v>
      </c>
      <c r="F181" s="153">
        <v>0.20364180000000001</v>
      </c>
      <c r="G181" s="192"/>
      <c r="H181" s="192"/>
      <c r="I181" s="192"/>
      <c r="J181" s="192">
        <v>0.20364179999999998</v>
      </c>
      <c r="K181" s="192"/>
      <c r="L181" s="192"/>
      <c r="M181" s="192"/>
      <c r="N181" s="192"/>
      <c r="O181" s="196">
        <v>0.18988627</v>
      </c>
      <c r="P181" s="192">
        <v>0.18988627</v>
      </c>
      <c r="Q181" s="192">
        <v>0</v>
      </c>
      <c r="R181" s="192">
        <v>0</v>
      </c>
      <c r="S181" s="192">
        <v>-0.20364180000000001</v>
      </c>
      <c r="T181" s="192"/>
      <c r="U181" s="192"/>
      <c r="V181" s="192"/>
      <c r="W181" s="192"/>
      <c r="X181" s="192"/>
      <c r="Y181" s="137"/>
    </row>
    <row r="182" spans="1:25" s="20" customFormat="1" ht="31.1" x14ac:dyDescent="0.35">
      <c r="A182" s="166">
        <v>145</v>
      </c>
      <c r="B182" s="152" t="s">
        <v>1614</v>
      </c>
      <c r="C182" s="176" t="s">
        <v>1615</v>
      </c>
      <c r="D182" s="192"/>
      <c r="E182" s="153">
        <v>0</v>
      </c>
      <c r="F182" s="153">
        <v>0.20364180000000001</v>
      </c>
      <c r="G182" s="192"/>
      <c r="H182" s="192"/>
      <c r="I182" s="192"/>
      <c r="J182" s="192">
        <v>0.20364179999999998</v>
      </c>
      <c r="K182" s="192"/>
      <c r="L182" s="192"/>
      <c r="M182" s="192"/>
      <c r="N182" s="192"/>
      <c r="O182" s="196">
        <v>0</v>
      </c>
      <c r="P182" s="192">
        <v>0</v>
      </c>
      <c r="Q182" s="192">
        <v>0</v>
      </c>
      <c r="R182" s="192">
        <v>0</v>
      </c>
      <c r="S182" s="192">
        <v>-0.20364180000000001</v>
      </c>
      <c r="T182" s="192"/>
      <c r="U182" s="192"/>
      <c r="V182" s="192"/>
      <c r="W182" s="192"/>
      <c r="X182" s="192"/>
      <c r="Y182" s="137"/>
    </row>
    <row r="183" spans="1:25" s="20" customFormat="1" ht="62.2" x14ac:dyDescent="0.35">
      <c r="A183" s="166">
        <v>146</v>
      </c>
      <c r="B183" s="152" t="s">
        <v>1616</v>
      </c>
      <c r="C183" s="176" t="s">
        <v>1617</v>
      </c>
      <c r="D183" s="192"/>
      <c r="E183" s="153">
        <v>0</v>
      </c>
      <c r="F183" s="153">
        <v>0</v>
      </c>
      <c r="G183" s="192"/>
      <c r="H183" s="192"/>
      <c r="I183" s="192"/>
      <c r="J183" s="192">
        <v>0</v>
      </c>
      <c r="K183" s="192"/>
      <c r="L183" s="192"/>
      <c r="M183" s="192"/>
      <c r="N183" s="192"/>
      <c r="O183" s="196">
        <v>6.0448790000000002E-2</v>
      </c>
      <c r="P183" s="192">
        <v>6.0448790000000002E-2</v>
      </c>
      <c r="Q183" s="192">
        <v>0</v>
      </c>
      <c r="R183" s="192">
        <v>0</v>
      </c>
      <c r="S183" s="192">
        <v>0</v>
      </c>
      <c r="T183" s="192"/>
      <c r="U183" s="192"/>
      <c r="V183" s="192"/>
      <c r="W183" s="192"/>
      <c r="X183" s="192"/>
      <c r="Y183" s="137"/>
    </row>
    <row r="184" spans="1:25" s="20" customFormat="1" ht="121.5" customHeight="1" x14ac:dyDescent="0.35">
      <c r="A184" s="166">
        <v>147</v>
      </c>
      <c r="B184" s="152" t="s">
        <v>1618</v>
      </c>
      <c r="C184" s="176" t="s">
        <v>1619</v>
      </c>
      <c r="D184" s="192"/>
      <c r="E184" s="153">
        <v>0</v>
      </c>
      <c r="F184" s="153">
        <v>0</v>
      </c>
      <c r="G184" s="192"/>
      <c r="H184" s="192"/>
      <c r="I184" s="192"/>
      <c r="J184" s="192">
        <v>0</v>
      </c>
      <c r="K184" s="192"/>
      <c r="L184" s="192"/>
      <c r="M184" s="192"/>
      <c r="N184" s="192"/>
      <c r="O184" s="196">
        <v>0</v>
      </c>
      <c r="P184" s="192">
        <v>0</v>
      </c>
      <c r="Q184" s="192">
        <v>0</v>
      </c>
      <c r="R184" s="192">
        <v>0</v>
      </c>
      <c r="S184" s="192">
        <v>0</v>
      </c>
      <c r="T184" s="192"/>
      <c r="U184" s="192"/>
      <c r="V184" s="192"/>
      <c r="W184" s="192"/>
      <c r="X184" s="192"/>
      <c r="Y184" s="137"/>
    </row>
    <row r="185" spans="1:25" s="20" customFormat="1" ht="15.55" x14ac:dyDescent="0.35">
      <c r="A185" s="172"/>
      <c r="B185" s="156" t="s">
        <v>411</v>
      </c>
      <c r="C185" s="173"/>
      <c r="D185" s="190">
        <f>SUM(D186)</f>
        <v>4.6484639999999997</v>
      </c>
      <c r="E185" s="190">
        <f t="shared" ref="E185:X185" si="23">SUM(E186)</f>
        <v>1.2E-2</v>
      </c>
      <c r="F185" s="190">
        <f t="shared" si="23"/>
        <v>5.3404799999999997E-4</v>
      </c>
      <c r="G185" s="190">
        <f t="shared" si="23"/>
        <v>2.35116E-4</v>
      </c>
      <c r="H185" s="190">
        <f t="shared" si="23"/>
        <v>2.35116E-4</v>
      </c>
      <c r="I185" s="190">
        <f t="shared" si="23"/>
        <v>3.0000000000000001E-3</v>
      </c>
      <c r="J185" s="190">
        <f t="shared" si="23"/>
        <v>2.9893199999999996E-4</v>
      </c>
      <c r="K185" s="190">
        <f t="shared" si="23"/>
        <v>3.0000000000000001E-3</v>
      </c>
      <c r="L185" s="190">
        <f t="shared" si="23"/>
        <v>0</v>
      </c>
      <c r="M185" s="190">
        <f t="shared" si="23"/>
        <v>5.7648839999999996E-3</v>
      </c>
      <c r="N185" s="190">
        <f t="shared" si="23"/>
        <v>0</v>
      </c>
      <c r="O185" s="190">
        <f t="shared" si="23"/>
        <v>0.21521049</v>
      </c>
      <c r="P185" s="190">
        <f t="shared" si="23"/>
        <v>0.21501455999999999</v>
      </c>
      <c r="Q185" s="190">
        <f t="shared" si="23"/>
        <v>0</v>
      </c>
      <c r="R185" s="190">
        <f t="shared" si="23"/>
        <v>0</v>
      </c>
      <c r="S185" s="190">
        <f t="shared" si="23"/>
        <v>1.1465952E-2</v>
      </c>
      <c r="T185" s="190">
        <f t="shared" si="23"/>
        <v>0</v>
      </c>
      <c r="U185" s="190">
        <f t="shared" si="23"/>
        <v>0</v>
      </c>
      <c r="V185" s="190">
        <f t="shared" si="23"/>
        <v>0</v>
      </c>
      <c r="W185" s="190">
        <f t="shared" si="23"/>
        <v>0</v>
      </c>
      <c r="X185" s="190">
        <f t="shared" si="23"/>
        <v>0</v>
      </c>
      <c r="Y185" s="137"/>
    </row>
    <row r="186" spans="1:25" s="20" customFormat="1" ht="62.2" x14ac:dyDescent="0.35">
      <c r="A186" s="166">
        <v>148</v>
      </c>
      <c r="B186" s="152" t="s">
        <v>412</v>
      </c>
      <c r="C186" s="174" t="s">
        <v>413</v>
      </c>
      <c r="D186" s="192">
        <v>4.6484639999999997</v>
      </c>
      <c r="E186" s="153">
        <v>1.2E-2</v>
      </c>
      <c r="F186" s="153">
        <v>5.3404799999999997E-4</v>
      </c>
      <c r="G186" s="192">
        <v>2.35116E-4</v>
      </c>
      <c r="H186" s="192">
        <v>2.35116E-4</v>
      </c>
      <c r="I186" s="192">
        <v>3.0000000000000001E-3</v>
      </c>
      <c r="J186" s="192">
        <v>2.9893199999999996E-4</v>
      </c>
      <c r="K186" s="192">
        <v>3.0000000000000001E-3</v>
      </c>
      <c r="L186" s="192"/>
      <c r="M186" s="192">
        <v>5.7648839999999996E-3</v>
      </c>
      <c r="N186" s="192"/>
      <c r="O186" s="196">
        <v>0.21521049</v>
      </c>
      <c r="P186" s="192">
        <v>0.21501455999999999</v>
      </c>
      <c r="Q186" s="192">
        <v>0</v>
      </c>
      <c r="R186" s="192">
        <v>0</v>
      </c>
      <c r="S186" s="192">
        <v>1.1465952E-2</v>
      </c>
      <c r="T186" s="192"/>
      <c r="U186" s="192"/>
      <c r="V186" s="192"/>
      <c r="W186" s="192"/>
      <c r="X186" s="192"/>
      <c r="Y186" s="137"/>
    </row>
    <row r="187" spans="1:25" s="20" customFormat="1" ht="15.55" x14ac:dyDescent="0.35">
      <c r="A187" s="172"/>
      <c r="B187" s="156" t="s">
        <v>414</v>
      </c>
      <c r="C187" s="173"/>
      <c r="D187" s="190">
        <f>SUM(D188:D191)</f>
        <v>2.8052999999999999</v>
      </c>
      <c r="E187" s="190">
        <f t="shared" ref="E187:X187" si="24">SUM(E188:E191)</f>
        <v>1.3420679999999998</v>
      </c>
      <c r="F187" s="190">
        <f t="shared" si="24"/>
        <v>3.6167116360000007</v>
      </c>
      <c r="G187" s="190">
        <f t="shared" si="24"/>
        <v>2.6293908000000001E-2</v>
      </c>
      <c r="H187" s="190">
        <f t="shared" si="24"/>
        <v>1.6876636079999998</v>
      </c>
      <c r="I187" s="190">
        <f t="shared" si="24"/>
        <v>0.30480489599999999</v>
      </c>
      <c r="J187" s="190">
        <f t="shared" si="24"/>
        <v>1.9290480280000002</v>
      </c>
      <c r="K187" s="190">
        <f t="shared" si="24"/>
        <v>1.0109691959999998</v>
      </c>
      <c r="L187" s="190">
        <f t="shared" si="24"/>
        <v>0</v>
      </c>
      <c r="M187" s="190">
        <f t="shared" si="24"/>
        <v>0</v>
      </c>
      <c r="N187" s="190">
        <f t="shared" si="24"/>
        <v>0</v>
      </c>
      <c r="O187" s="190">
        <f t="shared" si="24"/>
        <v>2.4719860300000001</v>
      </c>
      <c r="P187" s="190">
        <f t="shared" si="24"/>
        <v>2.0152946900000002</v>
      </c>
      <c r="Q187" s="190">
        <f t="shared" si="24"/>
        <v>1.75826368</v>
      </c>
      <c r="R187" s="190">
        <f t="shared" si="24"/>
        <v>1.75826368</v>
      </c>
      <c r="S187" s="190">
        <f t="shared" si="24"/>
        <v>-2.2746436360000009</v>
      </c>
      <c r="T187" s="190">
        <f t="shared" si="24"/>
        <v>0</v>
      </c>
      <c r="U187" s="190">
        <f t="shared" si="24"/>
        <v>0</v>
      </c>
      <c r="V187" s="190">
        <f t="shared" si="24"/>
        <v>0</v>
      </c>
      <c r="W187" s="190">
        <f t="shared" si="24"/>
        <v>0</v>
      </c>
      <c r="X187" s="190">
        <f t="shared" si="24"/>
        <v>0</v>
      </c>
      <c r="Y187" s="137"/>
    </row>
    <row r="188" spans="1:25" s="20" customFormat="1" ht="31.1" x14ac:dyDescent="0.35">
      <c r="A188" s="166">
        <v>149</v>
      </c>
      <c r="B188" s="152" t="s">
        <v>415</v>
      </c>
      <c r="C188" s="174" t="s">
        <v>416</v>
      </c>
      <c r="D188" s="192">
        <v>1.7741279999999999</v>
      </c>
      <c r="E188" s="153">
        <v>0.31089599999999995</v>
      </c>
      <c r="F188" s="153">
        <v>1.4899549560000003</v>
      </c>
      <c r="G188" s="192">
        <v>6.091104E-3</v>
      </c>
      <c r="H188" s="192">
        <v>6.091104E-3</v>
      </c>
      <c r="I188" s="192">
        <v>0.30480489599999999</v>
      </c>
      <c r="J188" s="192">
        <v>1.483863852</v>
      </c>
      <c r="K188" s="192">
        <v>0</v>
      </c>
      <c r="L188" s="192"/>
      <c r="M188" s="192">
        <v>0</v>
      </c>
      <c r="N188" s="192"/>
      <c r="O188" s="196">
        <v>1.3359264099999999</v>
      </c>
      <c r="P188" s="192">
        <v>1.33085049</v>
      </c>
      <c r="Q188" s="192">
        <v>1.46237726</v>
      </c>
      <c r="R188" s="192">
        <v>1.46237726</v>
      </c>
      <c r="S188" s="192">
        <v>-1.1790589560000004</v>
      </c>
      <c r="T188" s="192"/>
      <c r="U188" s="192"/>
      <c r="V188" s="192"/>
      <c r="W188" s="192"/>
      <c r="X188" s="192"/>
      <c r="Y188" s="137"/>
    </row>
    <row r="189" spans="1:25" s="20" customFormat="1" ht="31.1" x14ac:dyDescent="0.35">
      <c r="A189" s="166">
        <v>150</v>
      </c>
      <c r="B189" s="152" t="s">
        <v>417</v>
      </c>
      <c r="C189" s="174" t="s">
        <v>1620</v>
      </c>
      <c r="D189" s="192">
        <v>1.0311719999999998</v>
      </c>
      <c r="E189" s="153">
        <v>1.0311719999999998</v>
      </c>
      <c r="F189" s="153">
        <v>0.29871497999999996</v>
      </c>
      <c r="G189" s="192">
        <v>2.0202804000000001E-2</v>
      </c>
      <c r="H189" s="192">
        <v>2.0202804000000001E-2</v>
      </c>
      <c r="I189" s="192">
        <v>0</v>
      </c>
      <c r="J189" s="192">
        <v>0.278512176</v>
      </c>
      <c r="K189" s="192">
        <v>1.0109691959999998</v>
      </c>
      <c r="L189" s="192"/>
      <c r="M189" s="192">
        <v>0</v>
      </c>
      <c r="N189" s="192"/>
      <c r="O189" s="196">
        <v>3.8243650000000004E-2</v>
      </c>
      <c r="P189" s="192">
        <v>2.1407980000000007E-2</v>
      </c>
      <c r="Q189" s="192">
        <v>0</v>
      </c>
      <c r="R189" s="192">
        <v>0</v>
      </c>
      <c r="S189" s="192">
        <v>0.73245701999999979</v>
      </c>
      <c r="T189" s="192"/>
      <c r="U189" s="192"/>
      <c r="V189" s="192"/>
      <c r="W189" s="192"/>
      <c r="X189" s="192"/>
      <c r="Y189" s="137"/>
    </row>
    <row r="190" spans="1:25" s="20" customFormat="1" ht="121.5" customHeight="1" x14ac:dyDescent="0.35">
      <c r="A190" s="166">
        <v>151</v>
      </c>
      <c r="B190" s="152" t="s">
        <v>1621</v>
      </c>
      <c r="C190" s="174" t="s">
        <v>418</v>
      </c>
      <c r="D190" s="192">
        <v>0</v>
      </c>
      <c r="E190" s="153">
        <v>0</v>
      </c>
      <c r="F190" s="153">
        <v>0.27890000000000004</v>
      </c>
      <c r="G190" s="192">
        <v>0</v>
      </c>
      <c r="H190" s="192">
        <v>0.27890000000000004</v>
      </c>
      <c r="I190" s="192">
        <v>0</v>
      </c>
      <c r="J190" s="192">
        <v>0</v>
      </c>
      <c r="K190" s="192">
        <v>0</v>
      </c>
      <c r="L190" s="192"/>
      <c r="M190" s="192">
        <v>0</v>
      </c>
      <c r="N190" s="192"/>
      <c r="O190" s="196">
        <v>0.29588641999999998</v>
      </c>
      <c r="P190" s="192">
        <v>0</v>
      </c>
      <c r="Q190" s="192">
        <v>0.29588641999999998</v>
      </c>
      <c r="R190" s="192">
        <v>0.29588641999999998</v>
      </c>
      <c r="S190" s="192">
        <v>-0.27890000000000004</v>
      </c>
      <c r="T190" s="192"/>
      <c r="U190" s="192"/>
      <c r="V190" s="192"/>
      <c r="W190" s="192"/>
      <c r="X190" s="192"/>
      <c r="Y190" s="137"/>
    </row>
    <row r="191" spans="1:25" s="20" customFormat="1" ht="121.5" customHeight="1" x14ac:dyDescent="0.35">
      <c r="A191" s="166">
        <v>152</v>
      </c>
      <c r="B191" s="152" t="s">
        <v>419</v>
      </c>
      <c r="C191" s="174" t="s">
        <v>420</v>
      </c>
      <c r="D191" s="192">
        <v>0</v>
      </c>
      <c r="E191" s="153">
        <v>0</v>
      </c>
      <c r="F191" s="153">
        <v>1.5491417000000001</v>
      </c>
      <c r="G191" s="192">
        <v>0</v>
      </c>
      <c r="H191" s="192">
        <v>1.3824696999999999</v>
      </c>
      <c r="I191" s="192">
        <v>0</v>
      </c>
      <c r="J191" s="192">
        <v>0.16667200000000015</v>
      </c>
      <c r="K191" s="192">
        <v>0</v>
      </c>
      <c r="L191" s="192"/>
      <c r="M191" s="192">
        <v>0</v>
      </c>
      <c r="N191" s="192"/>
      <c r="O191" s="196">
        <v>0.8019295500000001</v>
      </c>
      <c r="P191" s="192">
        <v>0.66303622000000018</v>
      </c>
      <c r="Q191" s="192">
        <v>0</v>
      </c>
      <c r="R191" s="192">
        <v>0</v>
      </c>
      <c r="S191" s="192">
        <v>-1.5491417000000001</v>
      </c>
      <c r="T191" s="192"/>
      <c r="U191" s="192"/>
      <c r="V191" s="192"/>
      <c r="W191" s="192"/>
      <c r="X191" s="192"/>
      <c r="Y191" s="137"/>
    </row>
    <row r="192" spans="1:25" s="20" customFormat="1" ht="15.55" x14ac:dyDescent="0.35">
      <c r="A192" s="172"/>
      <c r="B192" s="156" t="s">
        <v>421</v>
      </c>
      <c r="C192" s="173"/>
      <c r="D192" s="190">
        <f>SUM(D193:D206)</f>
        <v>74.929820844000005</v>
      </c>
      <c r="E192" s="190">
        <f t="shared" ref="E192:X192" si="25">SUM(E193:E206)</f>
        <v>30.260494284</v>
      </c>
      <c r="F192" s="190">
        <f t="shared" si="25"/>
        <v>5.0651359899999999</v>
      </c>
      <c r="G192" s="190">
        <f t="shared" si="25"/>
        <v>6.0523238400000015</v>
      </c>
      <c r="H192" s="190">
        <f t="shared" si="25"/>
        <v>1.507012276</v>
      </c>
      <c r="I192" s="190">
        <f t="shared" si="25"/>
        <v>11.815057548</v>
      </c>
      <c r="J192" s="190">
        <f t="shared" si="25"/>
        <v>3.5581237140000002</v>
      </c>
      <c r="K192" s="190">
        <f t="shared" si="25"/>
        <v>2.6875829760000003</v>
      </c>
      <c r="L192" s="190">
        <f t="shared" si="25"/>
        <v>0</v>
      </c>
      <c r="M192" s="190">
        <f t="shared" si="25"/>
        <v>9.70552992</v>
      </c>
      <c r="N192" s="190">
        <f t="shared" si="25"/>
        <v>0</v>
      </c>
      <c r="O192" s="190">
        <f t="shared" si="25"/>
        <v>10.016879040000001</v>
      </c>
      <c r="P192" s="190">
        <f t="shared" si="25"/>
        <v>9.2851745399999981</v>
      </c>
      <c r="Q192" s="190">
        <f t="shared" si="25"/>
        <v>7.9655506099999993</v>
      </c>
      <c r="R192" s="190">
        <f t="shared" si="25"/>
        <v>2.6400237099999995</v>
      </c>
      <c r="S192" s="190">
        <f t="shared" si="25"/>
        <v>25.195358294000005</v>
      </c>
      <c r="T192" s="190">
        <f t="shared" si="25"/>
        <v>0</v>
      </c>
      <c r="U192" s="190">
        <f t="shared" si="25"/>
        <v>0</v>
      </c>
      <c r="V192" s="190">
        <f t="shared" si="25"/>
        <v>0</v>
      </c>
      <c r="W192" s="190">
        <f t="shared" si="25"/>
        <v>0</v>
      </c>
      <c r="X192" s="190">
        <f t="shared" si="25"/>
        <v>0</v>
      </c>
      <c r="Y192" s="137"/>
    </row>
    <row r="193" spans="1:25" s="20" customFormat="1" ht="46.65" x14ac:dyDescent="0.35">
      <c r="A193" s="166">
        <v>153</v>
      </c>
      <c r="B193" s="152" t="s">
        <v>422</v>
      </c>
      <c r="C193" s="174" t="s">
        <v>423</v>
      </c>
      <c r="D193" s="192">
        <v>4.8966719999999997</v>
      </c>
      <c r="E193" s="153">
        <v>4.2624959999999996</v>
      </c>
      <c r="F193" s="153">
        <v>0.82411243599999995</v>
      </c>
      <c r="G193" s="192">
        <v>4.2624960000000005</v>
      </c>
      <c r="H193" s="192">
        <v>0.82411243599999995</v>
      </c>
      <c r="I193" s="192">
        <v>0</v>
      </c>
      <c r="J193" s="192">
        <v>0</v>
      </c>
      <c r="K193" s="192">
        <v>0</v>
      </c>
      <c r="L193" s="192"/>
      <c r="M193" s="192">
        <v>0</v>
      </c>
      <c r="N193" s="192"/>
      <c r="O193" s="196">
        <v>4.2025380000000001E-2</v>
      </c>
      <c r="P193" s="192">
        <v>1.1796119636642288E-16</v>
      </c>
      <c r="Q193" s="192">
        <v>3.8069566899999998</v>
      </c>
      <c r="R193" s="192">
        <v>0</v>
      </c>
      <c r="S193" s="192">
        <v>3.4383835639999996</v>
      </c>
      <c r="T193" s="192"/>
      <c r="U193" s="192"/>
      <c r="V193" s="192"/>
      <c r="W193" s="192"/>
      <c r="X193" s="192"/>
      <c r="Y193" s="137"/>
    </row>
    <row r="194" spans="1:25" s="20" customFormat="1" ht="31.1" x14ac:dyDescent="0.35">
      <c r="A194" s="166">
        <v>154</v>
      </c>
      <c r="B194" s="152" t="s">
        <v>424</v>
      </c>
      <c r="C194" s="174" t="s">
        <v>425</v>
      </c>
      <c r="D194" s="192">
        <v>7.9530000000000003</v>
      </c>
      <c r="E194" s="153">
        <v>5.5860839999999987</v>
      </c>
      <c r="F194" s="153">
        <v>0.48111074399999998</v>
      </c>
      <c r="G194" s="192">
        <v>0.109442964</v>
      </c>
      <c r="H194" s="192">
        <v>0.109442964</v>
      </c>
      <c r="I194" s="192">
        <v>0</v>
      </c>
      <c r="J194" s="192">
        <v>0.37166778</v>
      </c>
      <c r="K194" s="192">
        <v>0</v>
      </c>
      <c r="L194" s="192"/>
      <c r="M194" s="192">
        <v>5.4766410359999993</v>
      </c>
      <c r="N194" s="192"/>
      <c r="O194" s="196">
        <v>0.40092561999999998</v>
      </c>
      <c r="P194" s="192">
        <v>0.30972314999999995</v>
      </c>
      <c r="Q194" s="192">
        <v>0</v>
      </c>
      <c r="R194" s="192">
        <v>0</v>
      </c>
      <c r="S194" s="192">
        <v>5.1049732559999992</v>
      </c>
      <c r="T194" s="192"/>
      <c r="U194" s="192"/>
      <c r="V194" s="192"/>
      <c r="W194" s="192"/>
      <c r="X194" s="192"/>
      <c r="Y194" s="137"/>
    </row>
    <row r="195" spans="1:25" s="20" customFormat="1" ht="46.65" x14ac:dyDescent="0.35">
      <c r="A195" s="166">
        <v>155</v>
      </c>
      <c r="B195" s="152" t="s">
        <v>426</v>
      </c>
      <c r="C195" s="174" t="s">
        <v>427</v>
      </c>
      <c r="D195" s="192">
        <v>4.8715919999999997</v>
      </c>
      <c r="E195" s="153">
        <v>0.89245199999999991</v>
      </c>
      <c r="F195" s="153">
        <v>3.9718596000000002E-2</v>
      </c>
      <c r="G195" s="192">
        <v>1.7484983999999999E-2</v>
      </c>
      <c r="H195" s="192">
        <v>1.7484983999999999E-2</v>
      </c>
      <c r="I195" s="192">
        <v>0.87496701599999993</v>
      </c>
      <c r="J195" s="192">
        <v>2.2233612000000003E-2</v>
      </c>
      <c r="K195" s="192">
        <v>0</v>
      </c>
      <c r="L195" s="192"/>
      <c r="M195" s="192">
        <v>0</v>
      </c>
      <c r="N195" s="192"/>
      <c r="O195" s="196">
        <v>3.6329750500000002</v>
      </c>
      <c r="P195" s="192">
        <v>3.6184042300000003</v>
      </c>
      <c r="Q195" s="192">
        <v>0</v>
      </c>
      <c r="R195" s="192">
        <v>0</v>
      </c>
      <c r="S195" s="192">
        <v>0.85273340399999986</v>
      </c>
      <c r="T195" s="192"/>
      <c r="U195" s="192"/>
      <c r="V195" s="192"/>
      <c r="W195" s="192"/>
      <c r="X195" s="192"/>
      <c r="Y195" s="137"/>
    </row>
    <row r="196" spans="1:25" s="20" customFormat="1" ht="46.65" x14ac:dyDescent="0.35">
      <c r="A196" s="166">
        <v>156</v>
      </c>
      <c r="B196" s="152" t="s">
        <v>428</v>
      </c>
      <c r="C196" s="174" t="s">
        <v>429</v>
      </c>
      <c r="D196" s="192">
        <v>20.363952000000001</v>
      </c>
      <c r="E196" s="153">
        <v>1.2E-2</v>
      </c>
      <c r="F196" s="153">
        <v>5.3404799999999997E-4</v>
      </c>
      <c r="G196" s="192">
        <v>2.35116E-4</v>
      </c>
      <c r="H196" s="192">
        <v>2.35116E-4</v>
      </c>
      <c r="I196" s="192">
        <v>3.0000000000000001E-3</v>
      </c>
      <c r="J196" s="192">
        <v>2.9893199999999996E-4</v>
      </c>
      <c r="K196" s="192">
        <v>3.0000000000000001E-3</v>
      </c>
      <c r="L196" s="192"/>
      <c r="M196" s="192">
        <v>5.7648839999999996E-3</v>
      </c>
      <c r="N196" s="192"/>
      <c r="O196" s="196">
        <v>4.4504000000000006E-4</v>
      </c>
      <c r="P196" s="192">
        <v>2.4911000000000009E-4</v>
      </c>
      <c r="Q196" s="192">
        <v>0</v>
      </c>
      <c r="R196" s="192">
        <v>0</v>
      </c>
      <c r="S196" s="192">
        <v>1.1465952E-2</v>
      </c>
      <c r="T196" s="192"/>
      <c r="U196" s="192"/>
      <c r="V196" s="192"/>
      <c r="W196" s="192"/>
      <c r="X196" s="192"/>
      <c r="Y196" s="137"/>
    </row>
    <row r="197" spans="1:25" s="20" customFormat="1" ht="31.1" x14ac:dyDescent="0.35">
      <c r="A197" s="166">
        <v>157</v>
      </c>
      <c r="B197" s="152" t="s">
        <v>430</v>
      </c>
      <c r="C197" s="174" t="s">
        <v>431</v>
      </c>
      <c r="D197" s="192">
        <v>3.8233048439999999</v>
      </c>
      <c r="E197" s="153">
        <v>3.5077902839999999</v>
      </c>
      <c r="F197" s="153">
        <v>0.15611437200000003</v>
      </c>
      <c r="G197" s="192">
        <v>6.872487599999999E-2</v>
      </c>
      <c r="H197" s="192">
        <v>6.872487599999999E-2</v>
      </c>
      <c r="I197" s="192">
        <v>3.4390654079999998</v>
      </c>
      <c r="J197" s="192">
        <v>8.7389496000000039E-2</v>
      </c>
      <c r="K197" s="192">
        <v>0</v>
      </c>
      <c r="L197" s="192"/>
      <c r="M197" s="192">
        <v>0</v>
      </c>
      <c r="N197" s="192"/>
      <c r="O197" s="196">
        <v>2.8884286399999999</v>
      </c>
      <c r="P197" s="192">
        <v>2.8311579099999999</v>
      </c>
      <c r="Q197" s="192">
        <v>0</v>
      </c>
      <c r="R197" s="192">
        <v>0</v>
      </c>
      <c r="S197" s="192">
        <v>3.3516759119999997</v>
      </c>
      <c r="T197" s="192"/>
      <c r="U197" s="192"/>
      <c r="V197" s="192"/>
      <c r="W197" s="192"/>
      <c r="X197" s="192"/>
      <c r="Y197" s="137"/>
    </row>
    <row r="198" spans="1:25" s="20" customFormat="1" ht="62.2" x14ac:dyDescent="0.35">
      <c r="A198" s="166">
        <v>158</v>
      </c>
      <c r="B198" s="152" t="s">
        <v>432</v>
      </c>
      <c r="C198" s="174" t="s">
        <v>433</v>
      </c>
      <c r="D198" s="192">
        <v>2.7022199999999996</v>
      </c>
      <c r="E198" s="153">
        <v>0.45567599999999997</v>
      </c>
      <c r="F198" s="153">
        <v>0</v>
      </c>
      <c r="G198" s="192">
        <v>0.45567599999999997</v>
      </c>
      <c r="H198" s="192">
        <v>0</v>
      </c>
      <c r="I198" s="192">
        <v>0</v>
      </c>
      <c r="J198" s="192">
        <v>0</v>
      </c>
      <c r="K198" s="192">
        <v>0</v>
      </c>
      <c r="L198" s="192"/>
      <c r="M198" s="192">
        <v>0</v>
      </c>
      <c r="N198" s="192"/>
      <c r="O198" s="196">
        <v>0</v>
      </c>
      <c r="P198" s="192">
        <v>0</v>
      </c>
      <c r="Q198" s="192">
        <v>1.19411829</v>
      </c>
      <c r="R198" s="192">
        <v>0</v>
      </c>
      <c r="S198" s="192">
        <v>0.45567599999999997</v>
      </c>
      <c r="T198" s="192"/>
      <c r="U198" s="192"/>
      <c r="V198" s="192"/>
      <c r="W198" s="192"/>
      <c r="X198" s="192"/>
      <c r="Y198" s="137"/>
    </row>
    <row r="199" spans="1:25" s="20" customFormat="1" ht="31.1" x14ac:dyDescent="0.35">
      <c r="A199" s="166">
        <v>159</v>
      </c>
      <c r="B199" s="152" t="s">
        <v>434</v>
      </c>
      <c r="C199" s="174" t="s">
        <v>435</v>
      </c>
      <c r="D199" s="192">
        <v>1.0311719999999998</v>
      </c>
      <c r="E199" s="153">
        <v>1.0191719999999997</v>
      </c>
      <c r="F199" s="153">
        <v>5.734680000000001E-2</v>
      </c>
      <c r="G199" s="192">
        <v>1.019172</v>
      </c>
      <c r="H199" s="192">
        <v>0</v>
      </c>
      <c r="I199" s="192">
        <v>0</v>
      </c>
      <c r="J199" s="192">
        <v>5.7346800000000003E-2</v>
      </c>
      <c r="K199" s="192">
        <v>0</v>
      </c>
      <c r="L199" s="192"/>
      <c r="M199" s="192">
        <v>0</v>
      </c>
      <c r="N199" s="192"/>
      <c r="O199" s="196">
        <v>0</v>
      </c>
      <c r="P199" s="192">
        <v>0</v>
      </c>
      <c r="Q199" s="192">
        <v>0.32445191999999995</v>
      </c>
      <c r="R199" s="192">
        <v>0</v>
      </c>
      <c r="S199" s="192">
        <v>0.96182519999999971</v>
      </c>
      <c r="T199" s="192"/>
      <c r="U199" s="192"/>
      <c r="V199" s="192"/>
      <c r="W199" s="192"/>
      <c r="X199" s="192"/>
      <c r="Y199" s="137"/>
    </row>
    <row r="200" spans="1:25" s="20" customFormat="1" ht="62.2" x14ac:dyDescent="0.35">
      <c r="A200" s="166">
        <v>160</v>
      </c>
      <c r="B200" s="152" t="s">
        <v>436</v>
      </c>
      <c r="C200" s="174" t="s">
        <v>437</v>
      </c>
      <c r="D200" s="192">
        <v>2.9416920000000002</v>
      </c>
      <c r="E200" s="153">
        <v>2.9217239999999998</v>
      </c>
      <c r="F200" s="153">
        <v>2.3774441939999997</v>
      </c>
      <c r="G200" s="192">
        <v>5.7242615999999996E-2</v>
      </c>
      <c r="H200" s="192">
        <v>5.7242615999999996E-2</v>
      </c>
      <c r="I200" s="192">
        <v>2.8644813840000003</v>
      </c>
      <c r="J200" s="192">
        <v>2.3202015780000003</v>
      </c>
      <c r="K200" s="192">
        <v>0</v>
      </c>
      <c r="L200" s="192"/>
      <c r="M200" s="192">
        <v>0</v>
      </c>
      <c r="N200" s="192"/>
      <c r="O200" s="196">
        <v>1.9812035000000001</v>
      </c>
      <c r="P200" s="192">
        <v>1.9335013200000002</v>
      </c>
      <c r="Q200" s="192">
        <v>2.2606168899999997</v>
      </c>
      <c r="R200" s="192">
        <v>2.2606168899999997</v>
      </c>
      <c r="S200" s="192">
        <v>0.54427980600000003</v>
      </c>
      <c r="T200" s="192"/>
      <c r="U200" s="192"/>
      <c r="V200" s="192"/>
      <c r="W200" s="192"/>
      <c r="X200" s="192"/>
      <c r="Y200" s="137"/>
    </row>
    <row r="201" spans="1:25" s="20" customFormat="1" ht="46.65" x14ac:dyDescent="0.35">
      <c r="A201" s="166">
        <v>161</v>
      </c>
      <c r="B201" s="152" t="s">
        <v>438</v>
      </c>
      <c r="C201" s="174" t="s">
        <v>439</v>
      </c>
      <c r="D201" s="192">
        <v>2.6000639999999997</v>
      </c>
      <c r="E201" s="153">
        <v>2.5723799999999999</v>
      </c>
      <c r="F201" s="153">
        <v>0.11448389999999997</v>
      </c>
      <c r="G201" s="192">
        <v>5.0398259999999993E-2</v>
      </c>
      <c r="H201" s="192">
        <v>5.0398259999999993E-2</v>
      </c>
      <c r="I201" s="192">
        <v>2.5219817400000002</v>
      </c>
      <c r="J201" s="192">
        <v>6.4085639999999972E-2</v>
      </c>
      <c r="K201" s="192">
        <v>0</v>
      </c>
      <c r="L201" s="192"/>
      <c r="M201" s="192">
        <v>0</v>
      </c>
      <c r="N201" s="192"/>
      <c r="O201" s="196">
        <v>9.5403249999999995E-2</v>
      </c>
      <c r="P201" s="192">
        <v>5.3404699999999992E-2</v>
      </c>
      <c r="Q201" s="192">
        <v>0</v>
      </c>
      <c r="R201" s="192">
        <v>0</v>
      </c>
      <c r="S201" s="192">
        <v>2.4578961000000001</v>
      </c>
      <c r="T201" s="192"/>
      <c r="U201" s="192"/>
      <c r="V201" s="192"/>
      <c r="W201" s="192"/>
      <c r="X201" s="192"/>
      <c r="Y201" s="137"/>
    </row>
    <row r="202" spans="1:25" s="20" customFormat="1" ht="62.2" x14ac:dyDescent="0.35">
      <c r="A202" s="166">
        <v>162</v>
      </c>
      <c r="B202" s="152" t="s">
        <v>440</v>
      </c>
      <c r="C202" s="174" t="s">
        <v>441</v>
      </c>
      <c r="D202" s="192">
        <v>16.775016000000001</v>
      </c>
      <c r="E202" s="153">
        <v>4.9315440000000006</v>
      </c>
      <c r="F202" s="153">
        <v>0</v>
      </c>
      <c r="G202" s="192">
        <v>0</v>
      </c>
      <c r="H202" s="192">
        <v>0</v>
      </c>
      <c r="I202" s="192">
        <v>1.2328860000000001</v>
      </c>
      <c r="J202" s="192">
        <v>0</v>
      </c>
      <c r="K202" s="192">
        <v>1.2328860000000001</v>
      </c>
      <c r="L202" s="192"/>
      <c r="M202" s="192">
        <v>2.4657720000000003</v>
      </c>
      <c r="N202" s="192"/>
      <c r="O202" s="196">
        <v>0</v>
      </c>
      <c r="P202" s="192">
        <v>0</v>
      </c>
      <c r="Q202" s="192">
        <v>0</v>
      </c>
      <c r="R202" s="192">
        <v>0</v>
      </c>
      <c r="S202" s="192">
        <v>4.9315440000000006</v>
      </c>
      <c r="T202" s="192"/>
      <c r="U202" s="192"/>
      <c r="V202" s="192"/>
      <c r="W202" s="192"/>
      <c r="X202" s="192"/>
      <c r="Y202" s="137"/>
    </row>
    <row r="203" spans="1:25" s="20" customFormat="1" ht="31.1" x14ac:dyDescent="0.35">
      <c r="A203" s="166">
        <v>163</v>
      </c>
      <c r="B203" s="152" t="s">
        <v>442</v>
      </c>
      <c r="C203" s="174" t="s">
        <v>443</v>
      </c>
      <c r="D203" s="192">
        <v>6.3866639999999997</v>
      </c>
      <c r="E203" s="153">
        <v>3.5147040000000001</v>
      </c>
      <c r="F203" s="153">
        <v>0</v>
      </c>
      <c r="G203" s="192">
        <v>0</v>
      </c>
      <c r="H203" s="192">
        <v>0</v>
      </c>
      <c r="I203" s="192">
        <v>0.87867600000000001</v>
      </c>
      <c r="J203" s="192">
        <v>0</v>
      </c>
      <c r="K203" s="192">
        <v>0.87867600000000001</v>
      </c>
      <c r="L203" s="192"/>
      <c r="M203" s="192">
        <v>1.757352</v>
      </c>
      <c r="N203" s="192"/>
      <c r="O203" s="196">
        <v>0</v>
      </c>
      <c r="P203" s="192">
        <v>0</v>
      </c>
      <c r="Q203" s="192">
        <v>0</v>
      </c>
      <c r="R203" s="192">
        <v>0</v>
      </c>
      <c r="S203" s="192">
        <v>3.5147040000000001</v>
      </c>
      <c r="T203" s="192"/>
      <c r="U203" s="192"/>
      <c r="V203" s="192"/>
      <c r="W203" s="192"/>
      <c r="X203" s="192"/>
      <c r="Y203" s="137"/>
    </row>
    <row r="204" spans="1:25" s="20" customFormat="1" ht="62.2" x14ac:dyDescent="0.35">
      <c r="A204" s="166">
        <v>164</v>
      </c>
      <c r="B204" s="177" t="s">
        <v>444</v>
      </c>
      <c r="C204" s="151" t="s">
        <v>1622</v>
      </c>
      <c r="D204" s="192">
        <v>0.58447199999999999</v>
      </c>
      <c r="E204" s="153">
        <v>0.58447199999999999</v>
      </c>
      <c r="F204" s="153">
        <v>8.33589E-2</v>
      </c>
      <c r="G204" s="192">
        <v>1.1451023999999999E-2</v>
      </c>
      <c r="H204" s="192">
        <v>1.1451023999999999E-2</v>
      </c>
      <c r="I204" s="192">
        <v>0</v>
      </c>
      <c r="J204" s="192">
        <v>7.1907875999999982E-2</v>
      </c>
      <c r="K204" s="192">
        <v>0.5730209759999999</v>
      </c>
      <c r="L204" s="192"/>
      <c r="M204" s="192">
        <v>0</v>
      </c>
      <c r="N204" s="193"/>
      <c r="O204" s="196">
        <v>6.9465750000000007E-2</v>
      </c>
      <c r="P204" s="192">
        <v>1.2134130000000007E-2</v>
      </c>
      <c r="Q204" s="192">
        <v>0</v>
      </c>
      <c r="R204" s="192">
        <v>0</v>
      </c>
      <c r="S204" s="192">
        <v>0.50111309999999998</v>
      </c>
      <c r="T204" s="193"/>
      <c r="U204" s="193"/>
      <c r="V204" s="193"/>
      <c r="W204" s="193"/>
      <c r="X204" s="193"/>
      <c r="Y204" s="137"/>
    </row>
    <row r="205" spans="1:25" s="20" customFormat="1" ht="62.2" x14ac:dyDescent="0.35">
      <c r="A205" s="166">
        <v>165</v>
      </c>
      <c r="B205" s="177" t="s">
        <v>1623</v>
      </c>
      <c r="C205" s="151" t="s">
        <v>1624</v>
      </c>
      <c r="D205" s="192"/>
      <c r="E205" s="153">
        <v>0</v>
      </c>
      <c r="F205" s="153">
        <v>0.50564520000000002</v>
      </c>
      <c r="G205" s="192"/>
      <c r="H205" s="192"/>
      <c r="I205" s="192"/>
      <c r="J205" s="192">
        <v>0.50564520000000002</v>
      </c>
      <c r="K205" s="192"/>
      <c r="L205" s="192"/>
      <c r="M205" s="192"/>
      <c r="N205" s="193"/>
      <c r="O205" s="196">
        <v>0.52659998999999991</v>
      </c>
      <c r="P205" s="192">
        <v>0.52659998999999991</v>
      </c>
      <c r="Q205" s="192">
        <v>0</v>
      </c>
      <c r="R205" s="192">
        <v>0</v>
      </c>
      <c r="S205" s="192">
        <v>-0.50564520000000002</v>
      </c>
      <c r="T205" s="193"/>
      <c r="U205" s="193"/>
      <c r="V205" s="193"/>
      <c r="W205" s="193"/>
      <c r="X205" s="193"/>
      <c r="Y205" s="137"/>
    </row>
    <row r="206" spans="1:25" s="20" customFormat="1" ht="62.2" x14ac:dyDescent="0.35">
      <c r="A206" s="166">
        <v>166</v>
      </c>
      <c r="B206" s="177" t="s">
        <v>445</v>
      </c>
      <c r="C206" s="151" t="s">
        <v>446</v>
      </c>
      <c r="D206" s="192">
        <v>0</v>
      </c>
      <c r="E206" s="153">
        <v>0</v>
      </c>
      <c r="F206" s="153">
        <v>0.4252668</v>
      </c>
      <c r="G206" s="192">
        <v>0</v>
      </c>
      <c r="H206" s="192">
        <v>0.36792000000000002</v>
      </c>
      <c r="I206" s="192">
        <v>0</v>
      </c>
      <c r="J206" s="192">
        <v>5.7346799999999976E-2</v>
      </c>
      <c r="K206" s="192">
        <v>0</v>
      </c>
      <c r="L206" s="192"/>
      <c r="M206" s="192">
        <v>0</v>
      </c>
      <c r="N206" s="193"/>
      <c r="O206" s="196">
        <v>0.37940681999999998</v>
      </c>
      <c r="P206" s="192">
        <v>0</v>
      </c>
      <c r="Q206" s="192">
        <v>0.37940681999999998</v>
      </c>
      <c r="R206" s="192">
        <v>0.37940681999999998</v>
      </c>
      <c r="S206" s="192">
        <v>-0.4252668</v>
      </c>
      <c r="T206" s="193"/>
      <c r="U206" s="193"/>
      <c r="V206" s="193"/>
      <c r="W206" s="193"/>
      <c r="X206" s="193"/>
      <c r="Y206" s="137"/>
    </row>
    <row r="207" spans="1:25" s="20" customFormat="1" ht="15.55" x14ac:dyDescent="0.35">
      <c r="A207" s="172"/>
      <c r="B207" s="156" t="s">
        <v>447</v>
      </c>
      <c r="C207" s="173"/>
      <c r="D207" s="190">
        <f>SUM(D208:D210)</f>
        <v>5.2700879999999994</v>
      </c>
      <c r="E207" s="190">
        <f t="shared" ref="E207:X207" si="26">SUM(E208:E210)</f>
        <v>2.8046687999999995</v>
      </c>
      <c r="F207" s="190">
        <f t="shared" si="26"/>
        <v>0.88935981999999991</v>
      </c>
      <c r="G207" s="190">
        <f t="shared" si="26"/>
        <v>0.13896709200000001</v>
      </c>
      <c r="H207" s="190">
        <f t="shared" si="26"/>
        <v>0.53204330399999988</v>
      </c>
      <c r="I207" s="190">
        <f t="shared" si="26"/>
        <v>2.6657017079999998</v>
      </c>
      <c r="J207" s="190">
        <f t="shared" si="26"/>
        <v>0.35731651600000003</v>
      </c>
      <c r="K207" s="190">
        <f t="shared" si="26"/>
        <v>0</v>
      </c>
      <c r="L207" s="190">
        <f t="shared" si="26"/>
        <v>0</v>
      </c>
      <c r="M207" s="190">
        <f t="shared" si="26"/>
        <v>0</v>
      </c>
      <c r="N207" s="190">
        <f t="shared" si="26"/>
        <v>0</v>
      </c>
      <c r="O207" s="190">
        <f t="shared" si="26"/>
        <v>1.4981742</v>
      </c>
      <c r="P207" s="190">
        <f t="shared" si="26"/>
        <v>0.19824000999999999</v>
      </c>
      <c r="Q207" s="190">
        <f t="shared" si="26"/>
        <v>2.3127650199999996</v>
      </c>
      <c r="R207" s="190">
        <f t="shared" si="26"/>
        <v>0</v>
      </c>
      <c r="S207" s="190">
        <f t="shared" si="26"/>
        <v>1.91530898</v>
      </c>
      <c r="T207" s="190">
        <f t="shared" si="26"/>
        <v>0</v>
      </c>
      <c r="U207" s="190">
        <f t="shared" si="26"/>
        <v>0</v>
      </c>
      <c r="V207" s="190">
        <f t="shared" si="26"/>
        <v>0</v>
      </c>
      <c r="W207" s="190">
        <f t="shared" si="26"/>
        <v>0</v>
      </c>
      <c r="X207" s="190">
        <f t="shared" si="26"/>
        <v>0</v>
      </c>
      <c r="Y207" s="137"/>
    </row>
    <row r="208" spans="1:25" s="20" customFormat="1" ht="62.2" x14ac:dyDescent="0.35">
      <c r="A208" s="166">
        <v>167</v>
      </c>
      <c r="B208" s="152" t="s">
        <v>1625</v>
      </c>
      <c r="C208" s="174" t="s">
        <v>448</v>
      </c>
      <c r="D208" s="192">
        <v>1.5079439999999997</v>
      </c>
      <c r="E208" s="153">
        <v>7.9696800000000012E-2</v>
      </c>
      <c r="F208" s="153">
        <v>0.59820151199999994</v>
      </c>
      <c r="G208" s="192">
        <v>7.9696800000000012E-2</v>
      </c>
      <c r="H208" s="192">
        <v>0.47877301199999989</v>
      </c>
      <c r="I208" s="192">
        <v>0</v>
      </c>
      <c r="J208" s="192">
        <v>0.11942850000000005</v>
      </c>
      <c r="K208" s="192">
        <v>0</v>
      </c>
      <c r="L208" s="192"/>
      <c r="M208" s="192">
        <v>0</v>
      </c>
      <c r="N208" s="192"/>
      <c r="O208" s="196">
        <v>1.25554228</v>
      </c>
      <c r="P208" s="192">
        <v>0</v>
      </c>
      <c r="Q208" s="192">
        <v>1.8856596599999997</v>
      </c>
      <c r="R208" s="192">
        <v>0</v>
      </c>
      <c r="S208" s="192">
        <v>-0.51850471199999992</v>
      </c>
      <c r="T208" s="192"/>
      <c r="U208" s="192"/>
      <c r="V208" s="192"/>
      <c r="W208" s="192"/>
      <c r="X208" s="192"/>
      <c r="Y208" s="137"/>
    </row>
    <row r="209" spans="1:25" s="20" customFormat="1" ht="46.65" x14ac:dyDescent="0.35">
      <c r="A209" s="166">
        <v>168</v>
      </c>
      <c r="B209" s="152" t="s">
        <v>449</v>
      </c>
      <c r="C209" s="174" t="s">
        <v>450</v>
      </c>
      <c r="D209" s="192">
        <v>2.730972</v>
      </c>
      <c r="E209" s="153">
        <v>2.7189719999999999</v>
      </c>
      <c r="F209" s="153">
        <v>0.29115830800000003</v>
      </c>
      <c r="G209" s="192">
        <v>5.3270292000000004E-2</v>
      </c>
      <c r="H209" s="192">
        <v>5.3270292000000004E-2</v>
      </c>
      <c r="I209" s="192">
        <v>2.6657017079999998</v>
      </c>
      <c r="J209" s="192">
        <v>0.23788801599999998</v>
      </c>
      <c r="K209" s="192">
        <v>0</v>
      </c>
      <c r="L209" s="192"/>
      <c r="M209" s="192">
        <v>0</v>
      </c>
      <c r="N209" s="192"/>
      <c r="O209" s="196">
        <v>0.24263192</v>
      </c>
      <c r="P209" s="192">
        <v>0.19824000999999999</v>
      </c>
      <c r="Q209" s="192">
        <v>0</v>
      </c>
      <c r="R209" s="192">
        <v>0</v>
      </c>
      <c r="S209" s="192">
        <v>2.427813692</v>
      </c>
      <c r="T209" s="192"/>
      <c r="U209" s="192"/>
      <c r="V209" s="192"/>
      <c r="W209" s="192"/>
      <c r="X209" s="192"/>
      <c r="Y209" s="137"/>
    </row>
    <row r="210" spans="1:25" s="20" customFormat="1" ht="46.65" x14ac:dyDescent="0.35">
      <c r="A210" s="166">
        <v>169</v>
      </c>
      <c r="B210" s="152" t="s">
        <v>451</v>
      </c>
      <c r="C210" s="174" t="s">
        <v>452</v>
      </c>
      <c r="D210" s="192">
        <v>1.0311719999999998</v>
      </c>
      <c r="E210" s="153">
        <v>6.0000000000000001E-3</v>
      </c>
      <c r="F210" s="153">
        <v>0</v>
      </c>
      <c r="G210" s="192">
        <v>6.0000000000000001E-3</v>
      </c>
      <c r="H210" s="192">
        <v>0</v>
      </c>
      <c r="I210" s="192">
        <v>0</v>
      </c>
      <c r="J210" s="192">
        <v>0</v>
      </c>
      <c r="K210" s="192">
        <v>0</v>
      </c>
      <c r="L210" s="192"/>
      <c r="M210" s="192">
        <v>0</v>
      </c>
      <c r="N210" s="192"/>
      <c r="O210" s="196">
        <v>0</v>
      </c>
      <c r="P210" s="192">
        <v>0</v>
      </c>
      <c r="Q210" s="192">
        <v>0.42710535999999999</v>
      </c>
      <c r="R210" s="192">
        <v>0</v>
      </c>
      <c r="S210" s="192">
        <v>6.0000000000000001E-3</v>
      </c>
      <c r="T210" s="192"/>
      <c r="U210" s="192"/>
      <c r="V210" s="192"/>
      <c r="W210" s="192"/>
      <c r="X210" s="192"/>
      <c r="Y210" s="137"/>
    </row>
    <row r="211" spans="1:25" s="20" customFormat="1" ht="15.55" x14ac:dyDescent="0.35">
      <c r="A211" s="172"/>
      <c r="B211" s="156" t="s">
        <v>453</v>
      </c>
      <c r="C211" s="173"/>
      <c r="D211" s="190">
        <f>SUM(D212)</f>
        <v>3.7851239999999997</v>
      </c>
      <c r="E211" s="190">
        <f t="shared" ref="E211:X211" si="27">SUM(E212)</f>
        <v>3.1497839999999999</v>
      </c>
      <c r="F211" s="190">
        <f t="shared" si="27"/>
        <v>2.6619612560000001</v>
      </c>
      <c r="G211" s="190">
        <f t="shared" si="27"/>
        <v>3.1497839999999999</v>
      </c>
      <c r="H211" s="190">
        <f t="shared" si="27"/>
        <v>4.4436935999999996E-2</v>
      </c>
      <c r="I211" s="190">
        <f t="shared" si="27"/>
        <v>0</v>
      </c>
      <c r="J211" s="190">
        <f t="shared" si="27"/>
        <v>2.6175243199999998</v>
      </c>
      <c r="K211" s="190">
        <f t="shared" si="27"/>
        <v>0</v>
      </c>
      <c r="L211" s="190">
        <f t="shared" si="27"/>
        <v>0</v>
      </c>
      <c r="M211" s="190">
        <f t="shared" si="27"/>
        <v>0</v>
      </c>
      <c r="N211" s="190">
        <f t="shared" si="27"/>
        <v>0</v>
      </c>
      <c r="O211" s="190">
        <f t="shared" si="27"/>
        <v>2.76361861</v>
      </c>
      <c r="P211" s="190">
        <f t="shared" si="27"/>
        <v>0</v>
      </c>
      <c r="Q211" s="190">
        <f t="shared" si="27"/>
        <v>3.1864868099999999</v>
      </c>
      <c r="R211" s="190">
        <f t="shared" si="27"/>
        <v>0</v>
      </c>
      <c r="S211" s="190">
        <f t="shared" si="27"/>
        <v>0.48782274399999981</v>
      </c>
      <c r="T211" s="190">
        <f t="shared" si="27"/>
        <v>0</v>
      </c>
      <c r="U211" s="190">
        <f t="shared" si="27"/>
        <v>0</v>
      </c>
      <c r="V211" s="190">
        <f t="shared" si="27"/>
        <v>0</v>
      </c>
      <c r="W211" s="190">
        <f t="shared" si="27"/>
        <v>0</v>
      </c>
      <c r="X211" s="190">
        <f t="shared" si="27"/>
        <v>0</v>
      </c>
      <c r="Y211" s="137"/>
    </row>
    <row r="212" spans="1:25" s="20" customFormat="1" ht="202.55" customHeight="1" x14ac:dyDescent="0.35">
      <c r="A212" s="166">
        <v>170</v>
      </c>
      <c r="B212" s="152" t="s">
        <v>454</v>
      </c>
      <c r="C212" s="174" t="s">
        <v>455</v>
      </c>
      <c r="D212" s="192">
        <v>3.7851239999999997</v>
      </c>
      <c r="E212" s="153">
        <v>3.1497839999999999</v>
      </c>
      <c r="F212" s="153">
        <v>2.6619612560000001</v>
      </c>
      <c r="G212" s="192">
        <v>3.1497839999999999</v>
      </c>
      <c r="H212" s="192">
        <v>4.4436935999999996E-2</v>
      </c>
      <c r="I212" s="192">
        <v>0</v>
      </c>
      <c r="J212" s="192">
        <v>2.6175243199999998</v>
      </c>
      <c r="K212" s="192">
        <v>0</v>
      </c>
      <c r="L212" s="192"/>
      <c r="M212" s="192">
        <v>0</v>
      </c>
      <c r="N212" s="192"/>
      <c r="O212" s="196">
        <v>2.76361861</v>
      </c>
      <c r="P212" s="192">
        <v>0</v>
      </c>
      <c r="Q212" s="192">
        <v>3.1864868099999999</v>
      </c>
      <c r="R212" s="192">
        <v>0</v>
      </c>
      <c r="S212" s="192">
        <v>0.48782274399999981</v>
      </c>
      <c r="T212" s="192"/>
      <c r="U212" s="192"/>
      <c r="V212" s="192"/>
      <c r="W212" s="192"/>
      <c r="X212" s="192"/>
      <c r="Y212" s="137"/>
    </row>
    <row r="213" spans="1:25" s="20" customFormat="1" ht="15.55" x14ac:dyDescent="0.35">
      <c r="A213" s="172"/>
      <c r="B213" s="156" t="s">
        <v>456</v>
      </c>
      <c r="C213" s="173"/>
      <c r="D213" s="190">
        <f>SUM(D214:D216)</f>
        <v>45.871484844000001</v>
      </c>
      <c r="E213" s="190">
        <f t="shared" ref="E213:X213" si="28">SUM(E214:E216)</f>
        <v>4.6590119999999997</v>
      </c>
      <c r="F213" s="190">
        <f t="shared" si="28"/>
        <v>4.0635758960000006</v>
      </c>
      <c r="G213" s="190">
        <f t="shared" si="28"/>
        <v>6.9498364000000007E-2</v>
      </c>
      <c r="H213" s="190">
        <f t="shared" si="28"/>
        <v>6.9498364000000007E-2</v>
      </c>
      <c r="I213" s="190">
        <f t="shared" si="28"/>
        <v>2.0457126360000002</v>
      </c>
      <c r="J213" s="190">
        <f t="shared" si="28"/>
        <v>3.9940775320000004</v>
      </c>
      <c r="K213" s="190">
        <f t="shared" si="28"/>
        <v>0.86322299999999996</v>
      </c>
      <c r="L213" s="190">
        <f t="shared" si="28"/>
        <v>0</v>
      </c>
      <c r="M213" s="190">
        <f t="shared" si="28"/>
        <v>1.6805779999999999</v>
      </c>
      <c r="N213" s="190">
        <f t="shared" si="28"/>
        <v>0</v>
      </c>
      <c r="O213" s="190">
        <f t="shared" si="28"/>
        <v>3.3863132400000002</v>
      </c>
      <c r="P213" s="190">
        <f t="shared" si="28"/>
        <v>3.3283979400000003</v>
      </c>
      <c r="Q213" s="190">
        <f t="shared" si="28"/>
        <v>3.58772928</v>
      </c>
      <c r="R213" s="190">
        <f t="shared" si="28"/>
        <v>3.58772928</v>
      </c>
      <c r="S213" s="190">
        <f t="shared" si="28"/>
        <v>0.59543610399999958</v>
      </c>
      <c r="T213" s="190">
        <f t="shared" si="28"/>
        <v>0</v>
      </c>
      <c r="U213" s="190">
        <f t="shared" si="28"/>
        <v>0</v>
      </c>
      <c r="V213" s="190">
        <f t="shared" si="28"/>
        <v>0</v>
      </c>
      <c r="W213" s="190">
        <f t="shared" si="28"/>
        <v>0</v>
      </c>
      <c r="X213" s="190">
        <f t="shared" si="28"/>
        <v>0</v>
      </c>
      <c r="Y213" s="137"/>
    </row>
    <row r="214" spans="1:25" s="20" customFormat="1" ht="46.65" x14ac:dyDescent="0.35">
      <c r="A214" s="166">
        <v>171</v>
      </c>
      <c r="B214" s="152" t="s">
        <v>457</v>
      </c>
      <c r="C214" s="174" t="s">
        <v>458</v>
      </c>
      <c r="D214" s="192">
        <v>37.803528</v>
      </c>
      <c r="E214" s="153">
        <v>0.12</v>
      </c>
      <c r="F214" s="153">
        <v>4.8857560000000001E-2</v>
      </c>
      <c r="G214" s="192">
        <v>4.5867999999999999E-2</v>
      </c>
      <c r="H214" s="192">
        <v>4.5867999999999999E-2</v>
      </c>
      <c r="I214" s="192">
        <v>0.03</v>
      </c>
      <c r="J214" s="192">
        <v>2.9895600000000022E-3</v>
      </c>
      <c r="K214" s="192">
        <v>0.03</v>
      </c>
      <c r="L214" s="192"/>
      <c r="M214" s="192">
        <v>1.4131999999999995E-2</v>
      </c>
      <c r="N214" s="192"/>
      <c r="O214" s="196">
        <v>4.0714630000000002E-2</v>
      </c>
      <c r="P214" s="192">
        <v>2.4912999999999949E-3</v>
      </c>
      <c r="Q214" s="192">
        <v>0</v>
      </c>
      <c r="R214" s="192">
        <v>0</v>
      </c>
      <c r="S214" s="192">
        <v>7.1142440000000001E-2</v>
      </c>
      <c r="T214" s="192"/>
      <c r="U214" s="192"/>
      <c r="V214" s="192"/>
      <c r="W214" s="192"/>
      <c r="X214" s="192"/>
      <c r="Y214" s="137"/>
    </row>
    <row r="215" spans="1:25" s="20" customFormat="1" ht="31.1" x14ac:dyDescent="0.35">
      <c r="A215" s="166">
        <v>172</v>
      </c>
      <c r="B215" s="152" t="s">
        <v>459</v>
      </c>
      <c r="C215" s="174" t="s">
        <v>460</v>
      </c>
      <c r="D215" s="192">
        <v>4.4296168439999999</v>
      </c>
      <c r="E215" s="153">
        <v>1.2061200000000001</v>
      </c>
      <c r="F215" s="153">
        <v>4.0147183360000005</v>
      </c>
      <c r="G215" s="192">
        <v>2.3630364000000001E-2</v>
      </c>
      <c r="H215" s="192">
        <v>2.3630364000000001E-2</v>
      </c>
      <c r="I215" s="192">
        <v>1.1824896360000001</v>
      </c>
      <c r="J215" s="192">
        <v>3.9910879720000003</v>
      </c>
      <c r="K215" s="192">
        <v>0</v>
      </c>
      <c r="L215" s="192"/>
      <c r="M215" s="192">
        <v>0</v>
      </c>
      <c r="N215" s="192"/>
      <c r="O215" s="196">
        <v>3.3455986100000001</v>
      </c>
      <c r="P215" s="192">
        <v>3.3259066400000004</v>
      </c>
      <c r="Q215" s="192">
        <v>3.58772928</v>
      </c>
      <c r="R215" s="192">
        <v>3.58772928</v>
      </c>
      <c r="S215" s="192">
        <v>-2.8085983360000002</v>
      </c>
      <c r="T215" s="192"/>
      <c r="U215" s="192"/>
      <c r="V215" s="192"/>
      <c r="W215" s="192"/>
      <c r="X215" s="192"/>
      <c r="Y215" s="137"/>
    </row>
    <row r="216" spans="1:25" s="20" customFormat="1" ht="31.1" x14ac:dyDescent="0.35">
      <c r="A216" s="166">
        <v>173</v>
      </c>
      <c r="B216" s="152" t="s">
        <v>461</v>
      </c>
      <c r="C216" s="174" t="s">
        <v>462</v>
      </c>
      <c r="D216" s="192">
        <v>3.6383399999999999</v>
      </c>
      <c r="E216" s="153">
        <v>3.3328919999999997</v>
      </c>
      <c r="F216" s="153">
        <v>0</v>
      </c>
      <c r="G216" s="192">
        <v>0</v>
      </c>
      <c r="H216" s="192">
        <v>0</v>
      </c>
      <c r="I216" s="192">
        <v>0.83322299999999994</v>
      </c>
      <c r="J216" s="192">
        <v>0</v>
      </c>
      <c r="K216" s="192">
        <v>0.83322299999999994</v>
      </c>
      <c r="L216" s="192"/>
      <c r="M216" s="192">
        <v>1.6664459999999999</v>
      </c>
      <c r="N216" s="192"/>
      <c r="O216" s="196">
        <v>0</v>
      </c>
      <c r="P216" s="192">
        <v>0</v>
      </c>
      <c r="Q216" s="192">
        <v>0</v>
      </c>
      <c r="R216" s="192">
        <v>0</v>
      </c>
      <c r="S216" s="192">
        <v>3.3328919999999997</v>
      </c>
      <c r="T216" s="192"/>
      <c r="U216" s="192"/>
      <c r="V216" s="192"/>
      <c r="W216" s="192"/>
      <c r="X216" s="192"/>
      <c r="Y216" s="137"/>
    </row>
    <row r="217" spans="1:25" s="20" customFormat="1" ht="15.55" x14ac:dyDescent="0.35">
      <c r="A217" s="172"/>
      <c r="B217" s="156" t="s">
        <v>463</v>
      </c>
      <c r="C217" s="173"/>
      <c r="D217" s="190">
        <f>SUM(D218:D220)</f>
        <v>36.150624000000001</v>
      </c>
      <c r="E217" s="190">
        <f t="shared" ref="E217:X217" si="29">SUM(E218:E220)</f>
        <v>7.1813520000000013</v>
      </c>
      <c r="F217" s="190">
        <f t="shared" si="29"/>
        <v>0.31578925200000002</v>
      </c>
      <c r="G217" s="190">
        <f t="shared" si="29"/>
        <v>0.26058187199999994</v>
      </c>
      <c r="H217" s="190">
        <f t="shared" si="29"/>
        <v>0.13992675599999996</v>
      </c>
      <c r="I217" s="190">
        <f t="shared" si="29"/>
        <v>1.7647680000000003</v>
      </c>
      <c r="J217" s="190">
        <f t="shared" si="29"/>
        <v>0.17586249600000003</v>
      </c>
      <c r="K217" s="190">
        <f t="shared" si="29"/>
        <v>1.7647680000000003</v>
      </c>
      <c r="L217" s="190">
        <f t="shared" si="29"/>
        <v>0</v>
      </c>
      <c r="M217" s="190">
        <f t="shared" si="29"/>
        <v>3.3912341280000002</v>
      </c>
      <c r="N217" s="190">
        <f t="shared" si="29"/>
        <v>0</v>
      </c>
      <c r="O217" s="190">
        <f t="shared" si="29"/>
        <v>0.26315770999999999</v>
      </c>
      <c r="P217" s="190">
        <f t="shared" si="29"/>
        <v>0.14655208</v>
      </c>
      <c r="Q217" s="190">
        <f t="shared" si="29"/>
        <v>0.16800607000000001</v>
      </c>
      <c r="R217" s="190">
        <f t="shared" si="29"/>
        <v>0</v>
      </c>
      <c r="S217" s="190">
        <f t="shared" si="29"/>
        <v>6.8655627480000012</v>
      </c>
      <c r="T217" s="190">
        <f t="shared" si="29"/>
        <v>0</v>
      </c>
      <c r="U217" s="190">
        <f t="shared" si="29"/>
        <v>0</v>
      </c>
      <c r="V217" s="190">
        <f t="shared" si="29"/>
        <v>0</v>
      </c>
      <c r="W217" s="190">
        <f t="shared" si="29"/>
        <v>0</v>
      </c>
      <c r="X217" s="190">
        <f t="shared" si="29"/>
        <v>0</v>
      </c>
      <c r="Y217" s="137"/>
    </row>
    <row r="218" spans="1:25" s="20" customFormat="1" ht="60.75" customHeight="1" x14ac:dyDescent="0.35">
      <c r="A218" s="166">
        <v>174</v>
      </c>
      <c r="B218" s="152" t="s">
        <v>464</v>
      </c>
      <c r="C218" s="174" t="s">
        <v>465</v>
      </c>
      <c r="D218" s="192">
        <v>28.671299999999999</v>
      </c>
      <c r="E218" s="153">
        <v>6.4725720000000013</v>
      </c>
      <c r="F218" s="153">
        <v>0.28806214800000002</v>
      </c>
      <c r="G218" s="192">
        <v>0.12681111599999997</v>
      </c>
      <c r="H218" s="192">
        <v>0.12681111599999997</v>
      </c>
      <c r="I218" s="192">
        <v>1.6181430000000003</v>
      </c>
      <c r="J218" s="192">
        <v>0.16125103200000004</v>
      </c>
      <c r="K218" s="192">
        <v>1.6181430000000003</v>
      </c>
      <c r="L218" s="192"/>
      <c r="M218" s="192">
        <v>3.1094748840000004</v>
      </c>
      <c r="N218" s="192"/>
      <c r="O218" s="196">
        <v>0.24005179000000001</v>
      </c>
      <c r="P218" s="192">
        <v>0.13437586000000001</v>
      </c>
      <c r="Q218" s="192">
        <v>0</v>
      </c>
      <c r="R218" s="192">
        <v>0</v>
      </c>
      <c r="S218" s="192">
        <v>6.1845098520000015</v>
      </c>
      <c r="T218" s="192"/>
      <c r="U218" s="192"/>
      <c r="V218" s="192"/>
      <c r="W218" s="192"/>
      <c r="X218" s="192"/>
      <c r="Y218" s="137"/>
    </row>
    <row r="219" spans="1:25" s="20" customFormat="1" ht="31.1" x14ac:dyDescent="0.35">
      <c r="A219" s="166">
        <v>175</v>
      </c>
      <c r="B219" s="152" t="s">
        <v>466</v>
      </c>
      <c r="C219" s="174" t="s">
        <v>467</v>
      </c>
      <c r="D219" s="192">
        <v>7.2595559999999999</v>
      </c>
      <c r="E219" s="153">
        <v>0.58650000000000002</v>
      </c>
      <c r="F219" s="153">
        <v>2.6102219999999999E-2</v>
      </c>
      <c r="G219" s="192">
        <v>1.1490756E-2</v>
      </c>
      <c r="H219" s="192">
        <v>1.1490756E-2</v>
      </c>
      <c r="I219" s="192">
        <v>0.14662500000000001</v>
      </c>
      <c r="J219" s="192">
        <v>1.4611463999999999E-2</v>
      </c>
      <c r="K219" s="192">
        <v>0.14662500000000001</v>
      </c>
      <c r="L219" s="192"/>
      <c r="M219" s="192">
        <v>0.28175924400000002</v>
      </c>
      <c r="N219" s="192"/>
      <c r="O219" s="196">
        <v>2.1751849999999996E-2</v>
      </c>
      <c r="P219" s="192">
        <v>1.2176219999999998E-2</v>
      </c>
      <c r="Q219" s="192">
        <v>0</v>
      </c>
      <c r="R219" s="192">
        <v>0</v>
      </c>
      <c r="S219" s="192">
        <v>0.56039778000000007</v>
      </c>
      <c r="T219" s="192"/>
      <c r="U219" s="192"/>
      <c r="V219" s="192"/>
      <c r="W219" s="192"/>
      <c r="X219" s="192"/>
      <c r="Y219" s="137"/>
    </row>
    <row r="220" spans="1:25" s="20" customFormat="1" ht="46.65" x14ac:dyDescent="0.35">
      <c r="A220" s="166">
        <v>176</v>
      </c>
      <c r="B220" s="152" t="s">
        <v>1626</v>
      </c>
      <c r="C220" s="176" t="s">
        <v>468</v>
      </c>
      <c r="D220" s="192">
        <v>0.21976799999999996</v>
      </c>
      <c r="E220" s="153">
        <v>0.12228</v>
      </c>
      <c r="F220" s="153">
        <v>1.6248840000000003E-3</v>
      </c>
      <c r="G220" s="192">
        <v>0.12228</v>
      </c>
      <c r="H220" s="192">
        <v>1.6248840000000001E-3</v>
      </c>
      <c r="I220" s="192">
        <v>0</v>
      </c>
      <c r="J220" s="192">
        <v>0</v>
      </c>
      <c r="K220" s="192">
        <v>0</v>
      </c>
      <c r="L220" s="192"/>
      <c r="M220" s="192">
        <v>0</v>
      </c>
      <c r="N220" s="192"/>
      <c r="O220" s="196">
        <v>1.35407E-3</v>
      </c>
      <c r="P220" s="192">
        <v>0</v>
      </c>
      <c r="Q220" s="192">
        <v>0.16800607000000001</v>
      </c>
      <c r="R220" s="192">
        <v>0</v>
      </c>
      <c r="S220" s="192">
        <v>0.12065511599999999</v>
      </c>
      <c r="T220" s="192"/>
      <c r="U220" s="192"/>
      <c r="V220" s="192"/>
      <c r="W220" s="192"/>
      <c r="X220" s="192"/>
      <c r="Y220" s="137"/>
    </row>
    <row r="221" spans="1:25" s="20" customFormat="1" ht="15.55" x14ac:dyDescent="0.35">
      <c r="A221" s="172"/>
      <c r="B221" s="156" t="s">
        <v>469</v>
      </c>
      <c r="C221" s="173"/>
      <c r="D221" s="190">
        <f>SUM(D222:D232)</f>
        <v>163.32039600000002</v>
      </c>
      <c r="E221" s="190">
        <f t="shared" ref="E221:X221" si="30">SUM(E222:E232)</f>
        <v>39.479567446320345</v>
      </c>
      <c r="F221" s="190">
        <f t="shared" si="30"/>
        <v>3.2665064880000001</v>
      </c>
      <c r="G221" s="190">
        <f t="shared" si="30"/>
        <v>1.2107053679999997</v>
      </c>
      <c r="H221" s="190">
        <f t="shared" si="30"/>
        <v>1.064797368</v>
      </c>
      <c r="I221" s="190">
        <f t="shared" si="30"/>
        <v>9.6671829895800876</v>
      </c>
      <c r="J221" s="190">
        <f t="shared" si="30"/>
        <v>2.2017091199999999</v>
      </c>
      <c r="K221" s="190">
        <f t="shared" si="30"/>
        <v>11.179019081580087</v>
      </c>
      <c r="L221" s="190">
        <f t="shared" si="30"/>
        <v>0</v>
      </c>
      <c r="M221" s="190">
        <f t="shared" si="30"/>
        <v>17.422660007160175</v>
      </c>
      <c r="N221" s="190">
        <f t="shared" si="30"/>
        <v>0</v>
      </c>
      <c r="O221" s="190">
        <f t="shared" si="30"/>
        <v>5.6057552099999999</v>
      </c>
      <c r="P221" s="190">
        <f t="shared" si="30"/>
        <v>3.9395410499999999</v>
      </c>
      <c r="Q221" s="190">
        <f t="shared" si="30"/>
        <v>1.6053267999999998</v>
      </c>
      <c r="R221" s="190">
        <f t="shared" si="30"/>
        <v>1.3152143700000001</v>
      </c>
      <c r="S221" s="190">
        <f t="shared" si="30"/>
        <v>36.213060958320355</v>
      </c>
      <c r="T221" s="190">
        <f t="shared" si="30"/>
        <v>0</v>
      </c>
      <c r="U221" s="190">
        <f t="shared" si="30"/>
        <v>0</v>
      </c>
      <c r="V221" s="190">
        <f t="shared" si="30"/>
        <v>0</v>
      </c>
      <c r="W221" s="190">
        <f t="shared" si="30"/>
        <v>0</v>
      </c>
      <c r="X221" s="190">
        <f t="shared" si="30"/>
        <v>0</v>
      </c>
      <c r="Y221" s="137"/>
    </row>
    <row r="222" spans="1:25" s="20" customFormat="1" ht="81.2" customHeight="1" x14ac:dyDescent="0.35">
      <c r="A222" s="166">
        <v>177</v>
      </c>
      <c r="B222" s="152" t="s">
        <v>470</v>
      </c>
      <c r="C222" s="174" t="s">
        <v>471</v>
      </c>
      <c r="D222" s="192">
        <v>9.5272199999999998</v>
      </c>
      <c r="E222" s="153">
        <v>1.2E-2</v>
      </c>
      <c r="F222" s="153">
        <v>5.3404799999999997E-4</v>
      </c>
      <c r="G222" s="192">
        <v>2.35116E-4</v>
      </c>
      <c r="H222" s="192">
        <v>2.35116E-4</v>
      </c>
      <c r="I222" s="192">
        <v>3.0000000000000001E-3</v>
      </c>
      <c r="J222" s="192">
        <v>2.9893199999999996E-4</v>
      </c>
      <c r="K222" s="192">
        <v>3.0000000000000001E-3</v>
      </c>
      <c r="L222" s="192"/>
      <c r="M222" s="192">
        <v>5.7648839999999996E-3</v>
      </c>
      <c r="N222" s="192"/>
      <c r="O222" s="196">
        <v>0.53986922999999998</v>
      </c>
      <c r="P222" s="192">
        <v>0.53967330000000002</v>
      </c>
      <c r="Q222" s="192">
        <v>0</v>
      </c>
      <c r="R222" s="192">
        <v>0</v>
      </c>
      <c r="S222" s="192">
        <v>1.1465952E-2</v>
      </c>
      <c r="T222" s="192"/>
      <c r="U222" s="192"/>
      <c r="V222" s="192"/>
      <c r="W222" s="192"/>
      <c r="X222" s="192"/>
      <c r="Y222" s="137"/>
    </row>
    <row r="223" spans="1:25" s="20" customFormat="1" ht="46.65" x14ac:dyDescent="0.35">
      <c r="A223" s="166">
        <v>178</v>
      </c>
      <c r="B223" s="152" t="s">
        <v>472</v>
      </c>
      <c r="C223" s="174" t="s">
        <v>473</v>
      </c>
      <c r="D223" s="192">
        <v>28.003884000000003</v>
      </c>
      <c r="E223" s="153">
        <v>1.2E-2</v>
      </c>
      <c r="F223" s="153">
        <v>5.3404799999999997E-4</v>
      </c>
      <c r="G223" s="192">
        <v>2.35116E-4</v>
      </c>
      <c r="H223" s="192">
        <v>2.35116E-4</v>
      </c>
      <c r="I223" s="192">
        <v>3.0000000000000001E-3</v>
      </c>
      <c r="J223" s="192">
        <v>2.9893199999999996E-4</v>
      </c>
      <c r="K223" s="192">
        <v>3.0000000000000001E-3</v>
      </c>
      <c r="L223" s="192"/>
      <c r="M223" s="192">
        <v>5.7648839999999996E-3</v>
      </c>
      <c r="N223" s="192"/>
      <c r="O223" s="196">
        <v>1.46307469</v>
      </c>
      <c r="P223" s="192">
        <v>1.4628787599999999</v>
      </c>
      <c r="Q223" s="192">
        <v>0</v>
      </c>
      <c r="R223" s="192">
        <v>0</v>
      </c>
      <c r="S223" s="192">
        <v>1.1465952E-2</v>
      </c>
      <c r="T223" s="192"/>
      <c r="U223" s="192"/>
      <c r="V223" s="192"/>
      <c r="W223" s="192"/>
      <c r="X223" s="192"/>
      <c r="Y223" s="137"/>
    </row>
    <row r="224" spans="1:25" s="20" customFormat="1" ht="162" customHeight="1" x14ac:dyDescent="0.35">
      <c r="A224" s="166">
        <v>179</v>
      </c>
      <c r="B224" s="152" t="s">
        <v>474</v>
      </c>
      <c r="C224" s="174" t="s">
        <v>475</v>
      </c>
      <c r="D224" s="192">
        <v>11.691563999999998</v>
      </c>
      <c r="E224" s="153">
        <v>10.505015999999999</v>
      </c>
      <c r="F224" s="153">
        <v>0.46752630000000006</v>
      </c>
      <c r="G224" s="192">
        <v>0.205815048</v>
      </c>
      <c r="H224" s="192">
        <v>0.205815048</v>
      </c>
      <c r="I224" s="192">
        <v>2.6262539999999999</v>
      </c>
      <c r="J224" s="192">
        <v>0.26171125200000006</v>
      </c>
      <c r="K224" s="192">
        <v>2.6262539999999999</v>
      </c>
      <c r="L224" s="192"/>
      <c r="M224" s="192">
        <v>5.0466929519999999</v>
      </c>
      <c r="N224" s="192"/>
      <c r="O224" s="196">
        <v>0.38960525000000001</v>
      </c>
      <c r="P224" s="192">
        <v>0.21809271000000002</v>
      </c>
      <c r="Q224" s="192">
        <v>0</v>
      </c>
      <c r="R224" s="192">
        <v>0</v>
      </c>
      <c r="S224" s="192">
        <v>10.0374897</v>
      </c>
      <c r="T224" s="192"/>
      <c r="U224" s="192"/>
      <c r="V224" s="192"/>
      <c r="W224" s="192"/>
      <c r="X224" s="192"/>
      <c r="Y224" s="137"/>
    </row>
    <row r="225" spans="1:25" s="20" customFormat="1" ht="31.1" x14ac:dyDescent="0.35">
      <c r="A225" s="166">
        <v>180</v>
      </c>
      <c r="B225" s="152" t="s">
        <v>476</v>
      </c>
      <c r="C225" s="174" t="s">
        <v>477</v>
      </c>
      <c r="D225" s="192">
        <v>48.015564000000005</v>
      </c>
      <c r="E225" s="153">
        <v>12.002531446320354</v>
      </c>
      <c r="F225" s="153">
        <v>0.53417327999999997</v>
      </c>
      <c r="G225" s="192">
        <v>0.23515445999999998</v>
      </c>
      <c r="H225" s="192">
        <v>0.23515445999999998</v>
      </c>
      <c r="I225" s="192">
        <v>3.000632861580089</v>
      </c>
      <c r="J225" s="192">
        <v>0.29901882000000002</v>
      </c>
      <c r="K225" s="192">
        <v>3.000632861580089</v>
      </c>
      <c r="L225" s="192"/>
      <c r="M225" s="192">
        <v>5.7661112631601776</v>
      </c>
      <c r="N225" s="192"/>
      <c r="O225" s="196">
        <v>0.4451444</v>
      </c>
      <c r="P225" s="192">
        <v>0.24918235000000002</v>
      </c>
      <c r="Q225" s="192">
        <v>0</v>
      </c>
      <c r="R225" s="192">
        <v>0</v>
      </c>
      <c r="S225" s="192">
        <v>11.468358166320355</v>
      </c>
      <c r="T225" s="192"/>
      <c r="U225" s="192"/>
      <c r="V225" s="192"/>
      <c r="W225" s="192"/>
      <c r="X225" s="192"/>
      <c r="Y225" s="137"/>
    </row>
    <row r="226" spans="1:25" s="20" customFormat="1" ht="46.65" x14ac:dyDescent="0.35">
      <c r="A226" s="166">
        <v>181</v>
      </c>
      <c r="B226" s="152" t="s">
        <v>478</v>
      </c>
      <c r="C226" s="174" t="s">
        <v>479</v>
      </c>
      <c r="D226" s="192">
        <v>9.0768959999999996</v>
      </c>
      <c r="E226" s="153">
        <v>7.9185599999999994</v>
      </c>
      <c r="F226" s="153">
        <v>0.35241589199999995</v>
      </c>
      <c r="G226" s="192">
        <v>0.15514099199999998</v>
      </c>
      <c r="H226" s="192">
        <v>0.15514099199999998</v>
      </c>
      <c r="I226" s="192">
        <v>1.9796399999999998</v>
      </c>
      <c r="J226" s="192">
        <v>0.19727489999999998</v>
      </c>
      <c r="K226" s="192">
        <v>1.9796399999999998</v>
      </c>
      <c r="L226" s="192"/>
      <c r="M226" s="192">
        <v>3.8041390079999999</v>
      </c>
      <c r="N226" s="192"/>
      <c r="O226" s="196">
        <v>0.29367990999999993</v>
      </c>
      <c r="P226" s="192">
        <v>0.16439574999999992</v>
      </c>
      <c r="Q226" s="192">
        <v>0</v>
      </c>
      <c r="R226" s="192">
        <v>0</v>
      </c>
      <c r="S226" s="192">
        <v>7.5661441079999996</v>
      </c>
      <c r="T226" s="192"/>
      <c r="U226" s="192"/>
      <c r="V226" s="192"/>
      <c r="W226" s="192"/>
      <c r="X226" s="192"/>
      <c r="Y226" s="137"/>
    </row>
    <row r="227" spans="1:25" s="20" customFormat="1" ht="77.7" x14ac:dyDescent="0.35">
      <c r="A227" s="166">
        <v>182</v>
      </c>
      <c r="B227" s="152" t="s">
        <v>1627</v>
      </c>
      <c r="C227" s="174" t="s">
        <v>480</v>
      </c>
      <c r="D227" s="192">
        <v>45.999348000000005</v>
      </c>
      <c r="E227" s="153">
        <v>1.2E-2</v>
      </c>
      <c r="F227" s="153">
        <v>0.48270684800000002</v>
      </c>
      <c r="G227" s="192">
        <v>2.35116E-4</v>
      </c>
      <c r="H227" s="192">
        <v>2.35116E-4</v>
      </c>
      <c r="I227" s="192">
        <v>3.0000000000000001E-3</v>
      </c>
      <c r="J227" s="192">
        <v>0.48247173200000004</v>
      </c>
      <c r="K227" s="192">
        <v>3.0000000000000001E-3</v>
      </c>
      <c r="L227" s="192"/>
      <c r="M227" s="192">
        <v>5.7648839999999996E-3</v>
      </c>
      <c r="N227" s="192"/>
      <c r="O227" s="196">
        <v>0.40225571000000004</v>
      </c>
      <c r="P227" s="192">
        <v>2.4911000000005235E-4</v>
      </c>
      <c r="Q227" s="192">
        <v>0</v>
      </c>
      <c r="R227" s="192">
        <v>0</v>
      </c>
      <c r="S227" s="192">
        <v>-0.47070684800000001</v>
      </c>
      <c r="T227" s="192"/>
      <c r="U227" s="192"/>
      <c r="V227" s="192"/>
      <c r="W227" s="192"/>
      <c r="X227" s="192"/>
      <c r="Y227" s="137"/>
    </row>
    <row r="228" spans="1:25" s="20" customFormat="1" ht="46.65" x14ac:dyDescent="0.35">
      <c r="A228" s="166">
        <v>183</v>
      </c>
      <c r="B228" s="152" t="s">
        <v>1628</v>
      </c>
      <c r="C228" s="176" t="s">
        <v>481</v>
      </c>
      <c r="D228" s="192">
        <v>0.46832399999999996</v>
      </c>
      <c r="E228" s="153">
        <v>0.44595600000000002</v>
      </c>
      <c r="F228" s="153">
        <v>0.30004799999999998</v>
      </c>
      <c r="G228" s="192">
        <v>0.44595599999999996</v>
      </c>
      <c r="H228" s="192">
        <v>0.30004799999999998</v>
      </c>
      <c r="I228" s="192">
        <v>0</v>
      </c>
      <c r="J228" s="192">
        <v>0</v>
      </c>
      <c r="K228" s="192">
        <v>0</v>
      </c>
      <c r="L228" s="192"/>
      <c r="M228" s="192">
        <v>0</v>
      </c>
      <c r="N228" s="192"/>
      <c r="O228" s="196">
        <v>0</v>
      </c>
      <c r="P228" s="192">
        <v>0</v>
      </c>
      <c r="Q228" s="192">
        <v>0.29011243000000003</v>
      </c>
      <c r="R228" s="192">
        <v>0</v>
      </c>
      <c r="S228" s="192">
        <v>0.14590800000000004</v>
      </c>
      <c r="T228" s="192"/>
      <c r="U228" s="192"/>
      <c r="V228" s="192"/>
      <c r="W228" s="192"/>
      <c r="X228" s="192"/>
      <c r="Y228" s="137"/>
    </row>
    <row r="229" spans="1:25" s="20" customFormat="1" ht="202.55" customHeight="1" x14ac:dyDescent="0.35">
      <c r="A229" s="166">
        <v>184</v>
      </c>
      <c r="B229" s="152" t="s">
        <v>1629</v>
      </c>
      <c r="C229" s="174" t="s">
        <v>1630</v>
      </c>
      <c r="D229" s="192">
        <v>0.85907999999999995</v>
      </c>
      <c r="E229" s="153">
        <v>0.61258800000000002</v>
      </c>
      <c r="F229" s="153">
        <v>0.63530349399999997</v>
      </c>
      <c r="G229" s="192">
        <v>1.2001871999999998E-2</v>
      </c>
      <c r="H229" s="192">
        <v>1.2001871999999998E-2</v>
      </c>
      <c r="I229" s="192">
        <v>0.600586128</v>
      </c>
      <c r="J229" s="192">
        <v>0.62330162200000006</v>
      </c>
      <c r="K229" s="192">
        <v>0</v>
      </c>
      <c r="L229" s="192"/>
      <c r="M229" s="192">
        <v>0</v>
      </c>
      <c r="N229" s="192"/>
      <c r="O229" s="196">
        <v>0.52941958</v>
      </c>
      <c r="P229" s="192">
        <v>0.48293174</v>
      </c>
      <c r="Q229" s="192">
        <v>0.66118089000000002</v>
      </c>
      <c r="R229" s="192">
        <v>0.66118089000000002</v>
      </c>
      <c r="S229" s="192">
        <v>-2.2715493999999947E-2</v>
      </c>
      <c r="T229" s="192"/>
      <c r="U229" s="192"/>
      <c r="V229" s="192"/>
      <c r="W229" s="192"/>
      <c r="X229" s="192"/>
      <c r="Y229" s="137"/>
    </row>
    <row r="230" spans="1:25" s="20" customFormat="1" ht="141.80000000000001" customHeight="1" x14ac:dyDescent="0.35">
      <c r="A230" s="166">
        <v>185</v>
      </c>
      <c r="B230" s="152" t="s">
        <v>1631</v>
      </c>
      <c r="C230" s="174" t="s">
        <v>482</v>
      </c>
      <c r="D230" s="192">
        <v>7.5238799999999992</v>
      </c>
      <c r="E230" s="153">
        <v>5.8042799999999994</v>
      </c>
      <c r="F230" s="153">
        <v>0.258319776</v>
      </c>
      <c r="G230" s="192">
        <v>0.11371786800000001</v>
      </c>
      <c r="H230" s="192">
        <v>0.11371786800000001</v>
      </c>
      <c r="I230" s="192">
        <v>1.4510699999999999</v>
      </c>
      <c r="J230" s="192">
        <v>0.144601908</v>
      </c>
      <c r="K230" s="192">
        <v>1.4510699999999999</v>
      </c>
      <c r="L230" s="192"/>
      <c r="M230" s="192">
        <v>2.7884221319999991</v>
      </c>
      <c r="N230" s="192"/>
      <c r="O230" s="196">
        <v>0.74791295999999996</v>
      </c>
      <c r="P230" s="192">
        <v>0.65314806999999997</v>
      </c>
      <c r="Q230" s="192">
        <v>0</v>
      </c>
      <c r="R230" s="192">
        <v>0</v>
      </c>
      <c r="S230" s="192">
        <v>5.5459602239999999</v>
      </c>
      <c r="T230" s="192"/>
      <c r="U230" s="192"/>
      <c r="V230" s="192"/>
      <c r="W230" s="192"/>
      <c r="X230" s="192"/>
      <c r="Y230" s="137"/>
    </row>
    <row r="231" spans="1:25" s="20" customFormat="1" ht="62.2" x14ac:dyDescent="0.35">
      <c r="A231" s="166">
        <v>186</v>
      </c>
      <c r="B231" s="152" t="s">
        <v>483</v>
      </c>
      <c r="C231" s="174" t="s">
        <v>1632</v>
      </c>
      <c r="D231" s="192">
        <v>2.154636</v>
      </c>
      <c r="E231" s="153">
        <v>2.154636</v>
      </c>
      <c r="F231" s="153">
        <v>0.23494480200000001</v>
      </c>
      <c r="G231" s="192">
        <v>4.2213779999999999E-2</v>
      </c>
      <c r="H231" s="192">
        <v>4.2213779999999999E-2</v>
      </c>
      <c r="I231" s="192">
        <v>0</v>
      </c>
      <c r="J231" s="192">
        <v>0.192731022</v>
      </c>
      <c r="K231" s="192">
        <v>2.11242222</v>
      </c>
      <c r="L231" s="192"/>
      <c r="M231" s="192">
        <v>0</v>
      </c>
      <c r="N231" s="192"/>
      <c r="O231" s="196">
        <v>0.65403347999999994</v>
      </c>
      <c r="P231" s="192">
        <v>2.8229259999999923E-2</v>
      </c>
      <c r="Q231" s="192">
        <v>0.65403347999999994</v>
      </c>
      <c r="R231" s="192">
        <v>0.65403347999999994</v>
      </c>
      <c r="S231" s="192">
        <v>1.919691198</v>
      </c>
      <c r="T231" s="192"/>
      <c r="U231" s="192"/>
      <c r="V231" s="192"/>
      <c r="W231" s="192"/>
      <c r="X231" s="192"/>
      <c r="Y231" s="137"/>
    </row>
    <row r="232" spans="1:25" s="20" customFormat="1" ht="93.25" x14ac:dyDescent="0.35">
      <c r="A232" s="166">
        <v>187</v>
      </c>
      <c r="B232" s="152" t="s">
        <v>1633</v>
      </c>
      <c r="C232" s="174" t="s">
        <v>1634</v>
      </c>
      <c r="D232" s="192"/>
      <c r="E232" s="153">
        <v>0</v>
      </c>
      <c r="F232" s="153">
        <v>0</v>
      </c>
      <c r="G232" s="192"/>
      <c r="H232" s="192"/>
      <c r="I232" s="192"/>
      <c r="J232" s="192">
        <v>0</v>
      </c>
      <c r="K232" s="192"/>
      <c r="L232" s="192"/>
      <c r="M232" s="192"/>
      <c r="N232" s="192"/>
      <c r="O232" s="196">
        <v>0.14076</v>
      </c>
      <c r="P232" s="192">
        <v>0.14076</v>
      </c>
      <c r="Q232" s="192">
        <v>0</v>
      </c>
      <c r="R232" s="192">
        <v>0</v>
      </c>
      <c r="S232" s="192">
        <v>0</v>
      </c>
      <c r="T232" s="192"/>
      <c r="U232" s="192"/>
      <c r="V232" s="192"/>
      <c r="W232" s="192"/>
      <c r="X232" s="192"/>
      <c r="Y232" s="137"/>
    </row>
    <row r="233" spans="1:25" s="20" customFormat="1" ht="15.55" x14ac:dyDescent="0.35">
      <c r="A233" s="172"/>
      <c r="B233" s="156" t="s">
        <v>484</v>
      </c>
      <c r="C233" s="173"/>
      <c r="D233" s="190">
        <f>SUM(D234:D236)</f>
        <v>1.8020159999999998</v>
      </c>
      <c r="E233" s="190">
        <f t="shared" ref="E233:X233" si="31">SUM(E234:E236)</f>
        <v>1.7900159999999998</v>
      </c>
      <c r="F233" s="190">
        <f t="shared" si="31"/>
        <v>1.197024372</v>
      </c>
      <c r="G233" s="190">
        <f t="shared" si="31"/>
        <v>2.589468E-2</v>
      </c>
      <c r="H233" s="190">
        <f t="shared" si="31"/>
        <v>0.77349707999999984</v>
      </c>
      <c r="I233" s="190">
        <f t="shared" si="31"/>
        <v>0.46832399999999996</v>
      </c>
      <c r="J233" s="190">
        <f t="shared" si="31"/>
        <v>0.42352729200000028</v>
      </c>
      <c r="K233" s="190">
        <f t="shared" si="31"/>
        <v>1.2957973200000001</v>
      </c>
      <c r="L233" s="190">
        <f t="shared" si="31"/>
        <v>0</v>
      </c>
      <c r="M233" s="190">
        <f t="shared" si="31"/>
        <v>0</v>
      </c>
      <c r="N233" s="190">
        <f t="shared" si="31"/>
        <v>0</v>
      </c>
      <c r="O233" s="190">
        <f t="shared" si="31"/>
        <v>0.37776679000000002</v>
      </c>
      <c r="P233" s="190">
        <f t="shared" si="31"/>
        <v>2.7439410000000001E-2</v>
      </c>
      <c r="Q233" s="190">
        <f t="shared" si="31"/>
        <v>0.29602908</v>
      </c>
      <c r="R233" s="190">
        <f t="shared" si="31"/>
        <v>0</v>
      </c>
      <c r="S233" s="190">
        <f t="shared" si="31"/>
        <v>0.59299162799999983</v>
      </c>
      <c r="T233" s="190">
        <f t="shared" si="31"/>
        <v>0</v>
      </c>
      <c r="U233" s="190">
        <f t="shared" si="31"/>
        <v>0</v>
      </c>
      <c r="V233" s="190">
        <f t="shared" si="31"/>
        <v>0</v>
      </c>
      <c r="W233" s="190">
        <f t="shared" si="31"/>
        <v>0</v>
      </c>
      <c r="X233" s="190">
        <f t="shared" si="31"/>
        <v>0</v>
      </c>
      <c r="Y233" s="137"/>
    </row>
    <row r="234" spans="1:25" s="20" customFormat="1" ht="31.1" x14ac:dyDescent="0.35">
      <c r="A234" s="166">
        <v>188</v>
      </c>
      <c r="B234" s="152" t="s">
        <v>485</v>
      </c>
      <c r="C234" s="174" t="s">
        <v>486</v>
      </c>
      <c r="D234" s="192">
        <v>1.3336919999999999</v>
      </c>
      <c r="E234" s="153">
        <v>1.3216919999999999</v>
      </c>
      <c r="F234" s="153">
        <v>5.8821972E-2</v>
      </c>
      <c r="G234" s="192">
        <v>2.589468E-2</v>
      </c>
      <c r="H234" s="192">
        <v>2.589468E-2</v>
      </c>
      <c r="I234" s="192">
        <v>0</v>
      </c>
      <c r="J234" s="192">
        <v>3.2927291999999997E-2</v>
      </c>
      <c r="K234" s="192">
        <v>1.2957973200000001</v>
      </c>
      <c r="L234" s="192"/>
      <c r="M234" s="192">
        <v>0</v>
      </c>
      <c r="N234" s="192"/>
      <c r="O234" s="196">
        <v>4.9018310000000002E-2</v>
      </c>
      <c r="P234" s="192">
        <v>2.7439410000000001E-2</v>
      </c>
      <c r="Q234" s="192">
        <v>0</v>
      </c>
      <c r="R234" s="192">
        <v>0</v>
      </c>
      <c r="S234" s="192">
        <v>1.2628700279999998</v>
      </c>
      <c r="T234" s="192"/>
      <c r="U234" s="192"/>
      <c r="V234" s="192"/>
      <c r="W234" s="192"/>
      <c r="X234" s="192"/>
      <c r="Y234" s="137"/>
    </row>
    <row r="235" spans="1:25" s="20" customFormat="1" ht="60.75" customHeight="1" x14ac:dyDescent="0.35">
      <c r="A235" s="166">
        <v>189</v>
      </c>
      <c r="B235" s="152" t="s">
        <v>487</v>
      </c>
      <c r="C235" s="174" t="s">
        <v>1635</v>
      </c>
      <c r="D235" s="192">
        <v>0.46832399999999996</v>
      </c>
      <c r="E235" s="153">
        <v>0.46832399999999996</v>
      </c>
      <c r="F235" s="153">
        <v>0</v>
      </c>
      <c r="G235" s="192">
        <v>0</v>
      </c>
      <c r="H235" s="192">
        <v>0</v>
      </c>
      <c r="I235" s="192">
        <v>0.46832399999999996</v>
      </c>
      <c r="J235" s="192">
        <v>0</v>
      </c>
      <c r="K235" s="192">
        <v>0</v>
      </c>
      <c r="L235" s="192"/>
      <c r="M235" s="192">
        <v>0</v>
      </c>
      <c r="N235" s="192"/>
      <c r="O235" s="196">
        <v>0.25930148000000003</v>
      </c>
      <c r="P235" s="192">
        <v>0</v>
      </c>
      <c r="Q235" s="192">
        <v>0.29602908</v>
      </c>
      <c r="R235" s="192">
        <v>0</v>
      </c>
      <c r="S235" s="192">
        <v>0.46832399999999996</v>
      </c>
      <c r="T235" s="192"/>
      <c r="U235" s="192"/>
      <c r="V235" s="192"/>
      <c r="W235" s="192"/>
      <c r="X235" s="192"/>
      <c r="Y235" s="137"/>
    </row>
    <row r="236" spans="1:25" s="20" customFormat="1" ht="62.2" x14ac:dyDescent="0.35">
      <c r="A236" s="166">
        <v>190</v>
      </c>
      <c r="B236" s="152" t="s">
        <v>488</v>
      </c>
      <c r="C236" s="174" t="s">
        <v>489</v>
      </c>
      <c r="D236" s="192">
        <v>0</v>
      </c>
      <c r="E236" s="153">
        <v>0</v>
      </c>
      <c r="F236" s="153">
        <v>1.1382023999999999</v>
      </c>
      <c r="G236" s="192">
        <v>0</v>
      </c>
      <c r="H236" s="192">
        <v>0.74760239999999989</v>
      </c>
      <c r="I236" s="192">
        <v>0</v>
      </c>
      <c r="J236" s="192">
        <v>0.39060000000000028</v>
      </c>
      <c r="K236" s="192">
        <v>0</v>
      </c>
      <c r="L236" s="192"/>
      <c r="M236" s="192">
        <v>0</v>
      </c>
      <c r="N236" s="192"/>
      <c r="O236" s="196">
        <v>6.9447000000000009E-2</v>
      </c>
      <c r="P236" s="192">
        <v>0</v>
      </c>
      <c r="Q236" s="192">
        <v>0</v>
      </c>
      <c r="R236" s="192">
        <v>0</v>
      </c>
      <c r="S236" s="192">
        <v>-1.1382023999999999</v>
      </c>
      <c r="T236" s="192"/>
      <c r="U236" s="192"/>
      <c r="V236" s="192"/>
      <c r="W236" s="192"/>
      <c r="X236" s="192"/>
      <c r="Y236" s="137"/>
    </row>
    <row r="237" spans="1:25" s="20" customFormat="1" ht="15.55" x14ac:dyDescent="0.35">
      <c r="A237" s="172"/>
      <c r="B237" s="156" t="s">
        <v>490</v>
      </c>
      <c r="C237" s="173"/>
      <c r="D237" s="190">
        <f>SUM(D238:D243)</f>
        <v>10.350168</v>
      </c>
      <c r="E237" s="190">
        <f t="shared" ref="E237:X237" si="32">SUM(E238:E243)</f>
        <v>8.356344</v>
      </c>
      <c r="F237" s="190">
        <f t="shared" si="32"/>
        <v>2.8218234199999999</v>
      </c>
      <c r="G237" s="190">
        <f t="shared" si="32"/>
        <v>0.33531768399999995</v>
      </c>
      <c r="H237" s="190">
        <f t="shared" si="32"/>
        <v>0.33531768399999995</v>
      </c>
      <c r="I237" s="190">
        <f t="shared" si="32"/>
        <v>3.570316284</v>
      </c>
      <c r="J237" s="190">
        <f t="shared" si="32"/>
        <v>2.4865057360000002</v>
      </c>
      <c r="K237" s="190">
        <f t="shared" si="32"/>
        <v>2.504914028</v>
      </c>
      <c r="L237" s="190">
        <f t="shared" si="32"/>
        <v>0</v>
      </c>
      <c r="M237" s="190">
        <f t="shared" si="32"/>
        <v>1.9457960039999997</v>
      </c>
      <c r="N237" s="190">
        <f t="shared" si="32"/>
        <v>0</v>
      </c>
      <c r="O237" s="190">
        <f t="shared" si="32"/>
        <v>3.1559102399999999</v>
      </c>
      <c r="P237" s="190">
        <f t="shared" si="32"/>
        <v>2.8764788299999999</v>
      </c>
      <c r="Q237" s="190">
        <f t="shared" si="32"/>
        <v>2.0603143100000003</v>
      </c>
      <c r="R237" s="190">
        <f t="shared" si="32"/>
        <v>2.0603143100000003</v>
      </c>
      <c r="S237" s="190">
        <f t="shared" si="32"/>
        <v>5.5345205799999997</v>
      </c>
      <c r="T237" s="190">
        <f t="shared" si="32"/>
        <v>0</v>
      </c>
      <c r="U237" s="190">
        <f t="shared" si="32"/>
        <v>0</v>
      </c>
      <c r="V237" s="190">
        <f t="shared" si="32"/>
        <v>0</v>
      </c>
      <c r="W237" s="190">
        <f t="shared" si="32"/>
        <v>0</v>
      </c>
      <c r="X237" s="190">
        <f t="shared" si="32"/>
        <v>0</v>
      </c>
      <c r="Y237" s="137"/>
    </row>
    <row r="238" spans="1:25" s="20" customFormat="1" ht="101.3" customHeight="1" x14ac:dyDescent="0.35">
      <c r="A238" s="166">
        <v>191</v>
      </c>
      <c r="B238" s="152" t="s">
        <v>491</v>
      </c>
      <c r="C238" s="174" t="s">
        <v>1636</v>
      </c>
      <c r="D238" s="192">
        <v>2.9559600000000001</v>
      </c>
      <c r="E238" s="153">
        <v>2.73</v>
      </c>
      <c r="F238" s="153">
        <v>0.29309839599999998</v>
      </c>
      <c r="G238" s="192">
        <v>0.225085972</v>
      </c>
      <c r="H238" s="192">
        <v>0.225085972</v>
      </c>
      <c r="I238" s="192">
        <v>0</v>
      </c>
      <c r="J238" s="192">
        <v>6.8012423999999988E-2</v>
      </c>
      <c r="K238" s="192">
        <v>2.504914028</v>
      </c>
      <c r="L238" s="192"/>
      <c r="M238" s="192">
        <v>0</v>
      </c>
      <c r="N238" s="192"/>
      <c r="O238" s="196">
        <v>0.24424867</v>
      </c>
      <c r="P238" s="192">
        <v>5.6677019999999995E-2</v>
      </c>
      <c r="Q238" s="192">
        <v>0</v>
      </c>
      <c r="R238" s="192">
        <v>0</v>
      </c>
      <c r="S238" s="192">
        <v>2.436901604</v>
      </c>
      <c r="T238" s="192"/>
      <c r="U238" s="192"/>
      <c r="V238" s="192"/>
      <c r="W238" s="192"/>
      <c r="X238" s="192"/>
      <c r="Y238" s="137"/>
    </row>
    <row r="239" spans="1:25" s="20" customFormat="1" ht="46.65" x14ac:dyDescent="0.35">
      <c r="A239" s="166">
        <v>192</v>
      </c>
      <c r="B239" s="152" t="s">
        <v>492</v>
      </c>
      <c r="C239" s="174" t="s">
        <v>493</v>
      </c>
      <c r="D239" s="192">
        <v>2.6886959999999998</v>
      </c>
      <c r="E239" s="153">
        <v>2.6552639999999998</v>
      </c>
      <c r="F239" s="153">
        <v>2.161718246</v>
      </c>
      <c r="G239" s="192">
        <v>5.2022099999999995E-2</v>
      </c>
      <c r="H239" s="192">
        <v>5.2022099999999995E-2</v>
      </c>
      <c r="I239" s="192">
        <v>2.6032419</v>
      </c>
      <c r="J239" s="192">
        <v>2.1096961460000001</v>
      </c>
      <c r="K239" s="192">
        <v>0</v>
      </c>
      <c r="L239" s="192"/>
      <c r="M239" s="192">
        <v>0</v>
      </c>
      <c r="N239" s="192"/>
      <c r="O239" s="196">
        <v>2.06007264</v>
      </c>
      <c r="P239" s="192">
        <v>2.0167208900000002</v>
      </c>
      <c r="Q239" s="192">
        <v>2.0603143100000003</v>
      </c>
      <c r="R239" s="192">
        <v>2.0603143100000003</v>
      </c>
      <c r="S239" s="192">
        <v>0.49354575399999989</v>
      </c>
      <c r="T239" s="192"/>
      <c r="U239" s="192"/>
      <c r="V239" s="192"/>
      <c r="W239" s="192"/>
      <c r="X239" s="192"/>
      <c r="Y239" s="137"/>
    </row>
    <row r="240" spans="1:25" s="20" customFormat="1" ht="77.7" x14ac:dyDescent="0.35">
      <c r="A240" s="166">
        <v>193</v>
      </c>
      <c r="B240" s="152" t="s">
        <v>494</v>
      </c>
      <c r="C240" s="174" t="s">
        <v>495</v>
      </c>
      <c r="D240" s="192">
        <v>1.98468</v>
      </c>
      <c r="E240" s="153">
        <v>1.98468</v>
      </c>
      <c r="F240" s="153">
        <v>8.8328267999999988E-2</v>
      </c>
      <c r="G240" s="192">
        <v>3.8883995999999997E-2</v>
      </c>
      <c r="H240" s="192">
        <v>3.8883995999999997E-2</v>
      </c>
      <c r="I240" s="192">
        <v>0</v>
      </c>
      <c r="J240" s="192">
        <v>4.9444271999999991E-2</v>
      </c>
      <c r="K240" s="192">
        <v>0</v>
      </c>
      <c r="L240" s="192"/>
      <c r="M240" s="192">
        <v>1.9457960039999997</v>
      </c>
      <c r="N240" s="192"/>
      <c r="O240" s="196">
        <v>7.3606889999999994E-2</v>
      </c>
      <c r="P240" s="192">
        <v>4.1203559999999993E-2</v>
      </c>
      <c r="Q240" s="192">
        <v>0</v>
      </c>
      <c r="R240" s="192">
        <v>0</v>
      </c>
      <c r="S240" s="192">
        <v>1.8963517320000001</v>
      </c>
      <c r="T240" s="192"/>
      <c r="U240" s="192"/>
      <c r="V240" s="192"/>
      <c r="W240" s="192"/>
      <c r="X240" s="192"/>
      <c r="Y240" s="137"/>
    </row>
    <row r="241" spans="1:25" s="20" customFormat="1" ht="46.65" x14ac:dyDescent="0.35">
      <c r="A241" s="166">
        <v>194</v>
      </c>
      <c r="B241" s="152" t="s">
        <v>496</v>
      </c>
      <c r="C241" s="174" t="s">
        <v>497</v>
      </c>
      <c r="D241" s="192">
        <v>2.7208320000000001</v>
      </c>
      <c r="E241" s="153">
        <v>0.98640000000000005</v>
      </c>
      <c r="F241" s="153">
        <v>4.3899779999999999E-2</v>
      </c>
      <c r="G241" s="192">
        <v>1.9325616E-2</v>
      </c>
      <c r="H241" s="192">
        <v>1.9325616E-2</v>
      </c>
      <c r="I241" s="192">
        <v>0.96707438400000001</v>
      </c>
      <c r="J241" s="192">
        <v>2.4574163999999999E-2</v>
      </c>
      <c r="K241" s="192">
        <v>0</v>
      </c>
      <c r="L241" s="192"/>
      <c r="M241" s="192">
        <v>0</v>
      </c>
      <c r="N241" s="192"/>
      <c r="O241" s="196">
        <v>3.6583150000000002E-2</v>
      </c>
      <c r="P241" s="192">
        <v>2.0478469999999999E-2</v>
      </c>
      <c r="Q241" s="192">
        <v>0</v>
      </c>
      <c r="R241" s="192">
        <v>0</v>
      </c>
      <c r="S241" s="192">
        <v>0.94250022000000011</v>
      </c>
      <c r="T241" s="192"/>
      <c r="U241" s="192"/>
      <c r="V241" s="192"/>
      <c r="W241" s="192"/>
      <c r="X241" s="192"/>
      <c r="Y241" s="137"/>
    </row>
    <row r="242" spans="1:25" s="20" customFormat="1" ht="46.65" x14ac:dyDescent="0.35">
      <c r="A242" s="166">
        <v>195</v>
      </c>
      <c r="B242" s="152" t="s">
        <v>1637</v>
      </c>
      <c r="C242" s="174" t="s">
        <v>1638</v>
      </c>
      <c r="D242" s="192"/>
      <c r="E242" s="153">
        <v>0</v>
      </c>
      <c r="F242" s="153">
        <v>0.23477873000000005</v>
      </c>
      <c r="G242" s="192"/>
      <c r="H242" s="192"/>
      <c r="I242" s="192"/>
      <c r="J242" s="192">
        <v>0.23477873000000002</v>
      </c>
      <c r="K242" s="192"/>
      <c r="L242" s="192"/>
      <c r="M242" s="192"/>
      <c r="N242" s="192"/>
      <c r="O242" s="196">
        <v>0.19564894000000002</v>
      </c>
      <c r="P242" s="192">
        <v>0.19564894000000002</v>
      </c>
      <c r="Q242" s="192">
        <v>0</v>
      </c>
      <c r="R242" s="192">
        <v>0</v>
      </c>
      <c r="S242" s="192">
        <v>-0.23477873000000005</v>
      </c>
      <c r="T242" s="192"/>
      <c r="U242" s="192"/>
      <c r="V242" s="192"/>
      <c r="W242" s="192"/>
      <c r="X242" s="192"/>
      <c r="Y242" s="137"/>
    </row>
    <row r="243" spans="1:25" s="20" customFormat="1" ht="46.65" x14ac:dyDescent="0.35">
      <c r="A243" s="166">
        <v>196</v>
      </c>
      <c r="B243" s="152" t="s">
        <v>1639</v>
      </c>
      <c r="C243" s="174" t="s">
        <v>1640</v>
      </c>
      <c r="D243" s="192"/>
      <c r="E243" s="153">
        <v>0</v>
      </c>
      <c r="F243" s="153">
        <v>0</v>
      </c>
      <c r="G243" s="192"/>
      <c r="H243" s="192"/>
      <c r="I243" s="192"/>
      <c r="J243" s="192">
        <v>0</v>
      </c>
      <c r="K243" s="192"/>
      <c r="L243" s="192"/>
      <c r="M243" s="192"/>
      <c r="N243" s="192"/>
      <c r="O243" s="196">
        <v>0.54574994999999993</v>
      </c>
      <c r="P243" s="192">
        <v>0.54574994999999993</v>
      </c>
      <c r="Q243" s="192">
        <v>0</v>
      </c>
      <c r="R243" s="192">
        <v>0</v>
      </c>
      <c r="S243" s="192">
        <v>0</v>
      </c>
      <c r="T243" s="192"/>
      <c r="U243" s="192"/>
      <c r="V243" s="192"/>
      <c r="W243" s="192"/>
      <c r="X243" s="192"/>
      <c r="Y243" s="137"/>
    </row>
    <row r="244" spans="1:25" s="20" customFormat="1" ht="15.55" x14ac:dyDescent="0.35">
      <c r="A244" s="172"/>
      <c r="B244" s="156" t="s">
        <v>498</v>
      </c>
      <c r="C244" s="173"/>
      <c r="D244" s="190">
        <f>SUM(D245:D254)</f>
        <v>110.62965599999998</v>
      </c>
      <c r="E244" s="190">
        <f t="shared" ref="E244:X244" si="33">SUM(E245:E254)</f>
        <v>50.149524000000007</v>
      </c>
      <c r="F244" s="190">
        <f t="shared" si="33"/>
        <v>44.655900402</v>
      </c>
      <c r="G244" s="190">
        <f t="shared" si="33"/>
        <v>5.4235987219999995</v>
      </c>
      <c r="H244" s="190">
        <f t="shared" si="33"/>
        <v>5.2528387219999999</v>
      </c>
      <c r="I244" s="190">
        <f t="shared" si="33"/>
        <v>1.238967028</v>
      </c>
      <c r="J244" s="190">
        <f t="shared" si="33"/>
        <v>39.403061679999993</v>
      </c>
      <c r="K244" s="190">
        <f t="shared" si="33"/>
        <v>41.469244961999998</v>
      </c>
      <c r="L244" s="190">
        <f t="shared" si="33"/>
        <v>0</v>
      </c>
      <c r="M244" s="190">
        <f t="shared" si="33"/>
        <v>2.0177132879999999</v>
      </c>
      <c r="N244" s="190">
        <f t="shared" si="33"/>
        <v>0</v>
      </c>
      <c r="O244" s="190">
        <f t="shared" si="33"/>
        <v>37.063862199999996</v>
      </c>
      <c r="P244" s="190">
        <f t="shared" si="33"/>
        <v>32.61707856999999</v>
      </c>
      <c r="Q244" s="190">
        <f t="shared" si="33"/>
        <v>37.54678805999999</v>
      </c>
      <c r="R244" s="190">
        <f t="shared" si="33"/>
        <v>36.699713349999989</v>
      </c>
      <c r="S244" s="190">
        <f t="shared" si="33"/>
        <v>5.4936235980000037</v>
      </c>
      <c r="T244" s="190">
        <f t="shared" si="33"/>
        <v>0</v>
      </c>
      <c r="U244" s="190">
        <f t="shared" si="33"/>
        <v>0</v>
      </c>
      <c r="V244" s="190">
        <f t="shared" si="33"/>
        <v>0</v>
      </c>
      <c r="W244" s="190">
        <f t="shared" si="33"/>
        <v>0</v>
      </c>
      <c r="X244" s="190">
        <f t="shared" si="33"/>
        <v>0</v>
      </c>
      <c r="Y244" s="137"/>
    </row>
    <row r="245" spans="1:25" s="20" customFormat="1" ht="93.25" x14ac:dyDescent="0.35">
      <c r="A245" s="166">
        <v>197</v>
      </c>
      <c r="B245" s="152" t="s">
        <v>1641</v>
      </c>
      <c r="C245" s="174" t="s">
        <v>499</v>
      </c>
      <c r="D245" s="192">
        <v>0.76949999999999996</v>
      </c>
      <c r="E245" s="153">
        <v>0.66217199999999987</v>
      </c>
      <c r="F245" s="153">
        <v>0.44382870000000002</v>
      </c>
      <c r="G245" s="192">
        <v>1.2973344000000001E-2</v>
      </c>
      <c r="H245" s="192">
        <v>1.2973344000000001E-2</v>
      </c>
      <c r="I245" s="192">
        <v>0</v>
      </c>
      <c r="J245" s="192">
        <v>0.43085535600000002</v>
      </c>
      <c r="K245" s="192">
        <v>0.64919865599999993</v>
      </c>
      <c r="L245" s="192"/>
      <c r="M245" s="192">
        <v>0</v>
      </c>
      <c r="N245" s="192"/>
      <c r="O245" s="196">
        <v>0.64458847000000019</v>
      </c>
      <c r="P245" s="192">
        <v>0.3795112200000002</v>
      </c>
      <c r="Q245" s="192">
        <v>0.77264294</v>
      </c>
      <c r="R245" s="192">
        <v>0.77264294</v>
      </c>
      <c r="S245" s="192">
        <v>0.21834329999999985</v>
      </c>
      <c r="T245" s="192"/>
      <c r="U245" s="192"/>
      <c r="V245" s="192"/>
      <c r="W245" s="192"/>
      <c r="X245" s="192"/>
      <c r="Y245" s="137"/>
    </row>
    <row r="246" spans="1:25" s="20" customFormat="1" ht="77.7" x14ac:dyDescent="0.35">
      <c r="A246" s="166">
        <v>198</v>
      </c>
      <c r="B246" s="152" t="s">
        <v>500</v>
      </c>
      <c r="C246" s="174" t="s">
        <v>501</v>
      </c>
      <c r="D246" s="192">
        <v>64.56080399999999</v>
      </c>
      <c r="E246" s="153">
        <v>4.2</v>
      </c>
      <c r="F246" s="153">
        <v>0.18692123999999996</v>
      </c>
      <c r="G246" s="192">
        <v>8.2286711999999998E-2</v>
      </c>
      <c r="H246" s="192">
        <v>8.2286711999999998E-2</v>
      </c>
      <c r="I246" s="192">
        <v>1.05</v>
      </c>
      <c r="J246" s="192">
        <v>0.10463452799999996</v>
      </c>
      <c r="K246" s="192">
        <v>1.05</v>
      </c>
      <c r="L246" s="192"/>
      <c r="M246" s="192">
        <v>2.0177132879999999</v>
      </c>
      <c r="N246" s="192"/>
      <c r="O246" s="196">
        <v>0.15576770000000001</v>
      </c>
      <c r="P246" s="192">
        <v>8.7195440000000013E-2</v>
      </c>
      <c r="Q246" s="192">
        <v>0</v>
      </c>
      <c r="R246" s="192">
        <v>0</v>
      </c>
      <c r="S246" s="192">
        <v>4.01307876</v>
      </c>
      <c r="T246" s="192"/>
      <c r="U246" s="192"/>
      <c r="V246" s="192"/>
      <c r="W246" s="192"/>
      <c r="X246" s="192"/>
      <c r="Y246" s="137"/>
    </row>
    <row r="247" spans="1:25" s="20" customFormat="1" ht="77.7" x14ac:dyDescent="0.35">
      <c r="A247" s="166">
        <v>199</v>
      </c>
      <c r="B247" s="152" t="s">
        <v>1642</v>
      </c>
      <c r="C247" s="174" t="s">
        <v>1643</v>
      </c>
      <c r="D247" s="192">
        <v>44.347092000000004</v>
      </c>
      <c r="E247" s="153">
        <v>44.347092000000004</v>
      </c>
      <c r="F247" s="153">
        <v>43.11248449</v>
      </c>
      <c r="G247" s="192">
        <v>4.5770456939999997</v>
      </c>
      <c r="H247" s="192">
        <v>4.5770456939999997</v>
      </c>
      <c r="I247" s="192">
        <v>0</v>
      </c>
      <c r="J247" s="192">
        <v>38.535438795999994</v>
      </c>
      <c r="K247" s="192">
        <v>39.770046305999998</v>
      </c>
      <c r="L247" s="192"/>
      <c r="M247" s="192">
        <v>0</v>
      </c>
      <c r="N247" s="192"/>
      <c r="O247" s="196">
        <v>35.927070409999992</v>
      </c>
      <c r="P247" s="192">
        <v>32.11286565999999</v>
      </c>
      <c r="Q247" s="192">
        <v>35.927070409999992</v>
      </c>
      <c r="R247" s="192">
        <v>35.927070409999992</v>
      </c>
      <c r="S247" s="192">
        <v>1.2346075100000036</v>
      </c>
      <c r="T247" s="192"/>
      <c r="U247" s="192"/>
      <c r="V247" s="192"/>
      <c r="W247" s="192"/>
      <c r="X247" s="192"/>
      <c r="Y247" s="137"/>
    </row>
    <row r="248" spans="1:25" s="20" customFormat="1" ht="62.2" x14ac:dyDescent="0.35">
      <c r="A248" s="166">
        <v>200</v>
      </c>
      <c r="B248" s="152" t="s">
        <v>502</v>
      </c>
      <c r="C248" s="174" t="s">
        <v>1644</v>
      </c>
      <c r="D248" s="192">
        <v>0.76949999999999996</v>
      </c>
      <c r="E248" s="153">
        <v>0.76949999999999996</v>
      </c>
      <c r="F248" s="153">
        <v>0.58053297199999998</v>
      </c>
      <c r="G248" s="192">
        <v>0.58053297199999998</v>
      </c>
      <c r="H248" s="192">
        <v>0.58053297199999998</v>
      </c>
      <c r="I248" s="192">
        <v>0.18896702799999995</v>
      </c>
      <c r="J248" s="192">
        <v>0</v>
      </c>
      <c r="K248" s="192">
        <v>0</v>
      </c>
      <c r="L248" s="192"/>
      <c r="M248" s="192">
        <v>0</v>
      </c>
      <c r="N248" s="192"/>
      <c r="O248" s="196">
        <v>0.13435084</v>
      </c>
      <c r="P248" s="192">
        <v>0</v>
      </c>
      <c r="Q248" s="192">
        <v>0.64810405000000004</v>
      </c>
      <c r="R248" s="192">
        <v>0</v>
      </c>
      <c r="S248" s="192">
        <v>0.18896702799999998</v>
      </c>
      <c r="T248" s="192"/>
      <c r="U248" s="192"/>
      <c r="V248" s="192"/>
      <c r="W248" s="192"/>
      <c r="X248" s="192"/>
      <c r="Y248" s="137"/>
    </row>
    <row r="249" spans="1:25" s="20" customFormat="1" ht="31.1" x14ac:dyDescent="0.35">
      <c r="A249" s="166">
        <v>201</v>
      </c>
      <c r="B249" s="152" t="s">
        <v>503</v>
      </c>
      <c r="C249" s="176" t="s">
        <v>504</v>
      </c>
      <c r="D249" s="192">
        <v>0.18276000000000001</v>
      </c>
      <c r="E249" s="153">
        <v>0.17076</v>
      </c>
      <c r="F249" s="153">
        <v>0</v>
      </c>
      <c r="G249" s="192">
        <v>0.17076000000000002</v>
      </c>
      <c r="H249" s="192">
        <v>0</v>
      </c>
      <c r="I249" s="192">
        <v>0</v>
      </c>
      <c r="J249" s="192">
        <v>0</v>
      </c>
      <c r="K249" s="192">
        <v>0</v>
      </c>
      <c r="L249" s="192"/>
      <c r="M249" s="192">
        <v>0</v>
      </c>
      <c r="N249" s="192"/>
      <c r="O249" s="196">
        <v>0</v>
      </c>
      <c r="P249" s="192">
        <v>0</v>
      </c>
      <c r="Q249" s="192">
        <v>3.4392129999999993E-2</v>
      </c>
      <c r="R249" s="192">
        <v>0</v>
      </c>
      <c r="S249" s="192">
        <v>0.17076</v>
      </c>
      <c r="T249" s="192"/>
      <c r="U249" s="192"/>
      <c r="V249" s="192"/>
      <c r="W249" s="192"/>
      <c r="X249" s="192"/>
      <c r="Y249" s="137"/>
    </row>
    <row r="250" spans="1:25" s="20" customFormat="1" ht="77.7" x14ac:dyDescent="0.35">
      <c r="A250" s="166">
        <v>202</v>
      </c>
      <c r="B250" s="152" t="s">
        <v>505</v>
      </c>
      <c r="C250" s="176" t="s">
        <v>506</v>
      </c>
      <c r="D250" s="192">
        <v>0</v>
      </c>
      <c r="E250" s="153">
        <v>0</v>
      </c>
      <c r="F250" s="153">
        <v>0</v>
      </c>
      <c r="G250" s="192">
        <v>0</v>
      </c>
      <c r="H250" s="192">
        <v>0</v>
      </c>
      <c r="I250" s="192">
        <v>0</v>
      </c>
      <c r="J250" s="192">
        <v>0</v>
      </c>
      <c r="K250" s="192">
        <v>0</v>
      </c>
      <c r="L250" s="192"/>
      <c r="M250" s="192">
        <v>0</v>
      </c>
      <c r="N250" s="192"/>
      <c r="O250" s="196">
        <v>0.11540085999999999</v>
      </c>
      <c r="P250" s="192">
        <v>0</v>
      </c>
      <c r="Q250" s="192">
        <v>0.11540085999999999</v>
      </c>
      <c r="R250" s="192">
        <v>0</v>
      </c>
      <c r="S250" s="192">
        <v>0</v>
      </c>
      <c r="T250" s="192"/>
      <c r="U250" s="192"/>
      <c r="V250" s="192"/>
      <c r="W250" s="192"/>
      <c r="X250" s="192"/>
      <c r="Y250" s="137"/>
    </row>
    <row r="251" spans="1:25" s="20" customFormat="1" ht="46.65" x14ac:dyDescent="0.35">
      <c r="A251" s="166">
        <v>203</v>
      </c>
      <c r="B251" s="152" t="s">
        <v>507</v>
      </c>
      <c r="C251" s="176" t="s">
        <v>508</v>
      </c>
      <c r="D251" s="192">
        <v>0</v>
      </c>
      <c r="E251" s="153">
        <v>0</v>
      </c>
      <c r="F251" s="153">
        <v>0</v>
      </c>
      <c r="G251" s="192">
        <v>0</v>
      </c>
      <c r="H251" s="192">
        <v>0</v>
      </c>
      <c r="I251" s="192">
        <v>0</v>
      </c>
      <c r="J251" s="192">
        <v>0</v>
      </c>
      <c r="K251" s="192">
        <v>0</v>
      </c>
      <c r="L251" s="192"/>
      <c r="M251" s="192">
        <v>0</v>
      </c>
      <c r="N251" s="192"/>
      <c r="O251" s="196">
        <v>4.917767E-2</v>
      </c>
      <c r="P251" s="192">
        <v>0</v>
      </c>
      <c r="Q251" s="192">
        <v>4.917767E-2</v>
      </c>
      <c r="R251" s="192">
        <v>0</v>
      </c>
      <c r="S251" s="192">
        <v>0</v>
      </c>
      <c r="T251" s="192"/>
      <c r="U251" s="192"/>
      <c r="V251" s="192"/>
      <c r="W251" s="192"/>
      <c r="X251" s="192"/>
      <c r="Y251" s="137"/>
    </row>
    <row r="252" spans="1:25" s="20" customFormat="1" ht="46.65" x14ac:dyDescent="0.35">
      <c r="A252" s="166">
        <v>204</v>
      </c>
      <c r="B252" s="152" t="s">
        <v>1645</v>
      </c>
      <c r="C252" s="176" t="s">
        <v>1646</v>
      </c>
      <c r="D252" s="192"/>
      <c r="E252" s="153">
        <v>0</v>
      </c>
      <c r="F252" s="153">
        <v>0.33213299999999996</v>
      </c>
      <c r="G252" s="192"/>
      <c r="H252" s="192"/>
      <c r="I252" s="192"/>
      <c r="J252" s="192">
        <v>0.33213300000000001</v>
      </c>
      <c r="K252" s="192"/>
      <c r="L252" s="192"/>
      <c r="M252" s="192"/>
      <c r="N252" s="192"/>
      <c r="O252" s="196">
        <v>0</v>
      </c>
      <c r="P252" s="192">
        <v>0</v>
      </c>
      <c r="Q252" s="192">
        <v>0</v>
      </c>
      <c r="R252" s="192">
        <v>0</v>
      </c>
      <c r="S252" s="192">
        <v>-0.33213299999999996</v>
      </c>
      <c r="T252" s="192"/>
      <c r="U252" s="192"/>
      <c r="V252" s="192"/>
      <c r="W252" s="192"/>
      <c r="X252" s="192"/>
      <c r="Y252" s="137"/>
    </row>
    <row r="253" spans="1:25" s="20" customFormat="1" ht="46.65" x14ac:dyDescent="0.35">
      <c r="A253" s="166">
        <v>205</v>
      </c>
      <c r="B253" s="152" t="s">
        <v>1647</v>
      </c>
      <c r="C253" s="176" t="s">
        <v>1648</v>
      </c>
      <c r="D253" s="192"/>
      <c r="E253" s="153">
        <v>0</v>
      </c>
      <c r="F253" s="153">
        <v>0</v>
      </c>
      <c r="G253" s="192"/>
      <c r="H253" s="192"/>
      <c r="I253" s="192"/>
      <c r="J253" s="192">
        <v>0</v>
      </c>
      <c r="K253" s="192"/>
      <c r="L253" s="192"/>
      <c r="M253" s="192"/>
      <c r="N253" s="192"/>
      <c r="O253" s="196">
        <v>3.7506250000000005E-2</v>
      </c>
      <c r="P253" s="192">
        <v>3.7506250000000005E-2</v>
      </c>
      <c r="Q253" s="192">
        <v>0</v>
      </c>
      <c r="R253" s="192">
        <v>0</v>
      </c>
      <c r="S253" s="192">
        <v>0</v>
      </c>
      <c r="T253" s="192"/>
      <c r="U253" s="192"/>
      <c r="V253" s="192"/>
      <c r="W253" s="192"/>
      <c r="X253" s="192"/>
      <c r="Y253" s="137"/>
    </row>
    <row r="254" spans="1:25" s="20" customFormat="1" ht="31.1" x14ac:dyDescent="0.35">
      <c r="A254" s="166">
        <v>206</v>
      </c>
      <c r="B254" s="152" t="s">
        <v>1649</v>
      </c>
      <c r="C254" s="176" t="s">
        <v>1650</v>
      </c>
      <c r="D254" s="192"/>
      <c r="E254" s="153">
        <v>0</v>
      </c>
      <c r="F254" s="153">
        <v>0</v>
      </c>
      <c r="G254" s="192"/>
      <c r="H254" s="192"/>
      <c r="I254" s="192"/>
      <c r="J254" s="192">
        <v>0</v>
      </c>
      <c r="K254" s="192"/>
      <c r="L254" s="192"/>
      <c r="M254" s="192"/>
      <c r="N254" s="192"/>
      <c r="O254" s="196">
        <v>0</v>
      </c>
      <c r="P254" s="192">
        <v>0</v>
      </c>
      <c r="Q254" s="192">
        <v>0</v>
      </c>
      <c r="R254" s="192">
        <v>0</v>
      </c>
      <c r="S254" s="192">
        <v>0</v>
      </c>
      <c r="T254" s="192"/>
      <c r="U254" s="192"/>
      <c r="V254" s="192"/>
      <c r="W254" s="192"/>
      <c r="X254" s="192"/>
      <c r="Y254" s="137"/>
    </row>
    <row r="255" spans="1:25" s="20" customFormat="1" ht="15.55" x14ac:dyDescent="0.35">
      <c r="A255" s="172"/>
      <c r="B255" s="156" t="s">
        <v>509</v>
      </c>
      <c r="C255" s="173"/>
      <c r="D255" s="190">
        <f>SUM(D256:D262)</f>
        <v>65.012411644881354</v>
      </c>
      <c r="E255" s="190">
        <f t="shared" ref="E255:X255" si="34">SUM(E256:E262)</f>
        <v>11.754746400000002</v>
      </c>
      <c r="F255" s="190">
        <f t="shared" si="34"/>
        <v>0.94330601999999997</v>
      </c>
      <c r="G255" s="190">
        <f t="shared" si="34"/>
        <v>0.19266763200000003</v>
      </c>
      <c r="H255" s="190">
        <f t="shared" si="34"/>
        <v>0.19266763200000003</v>
      </c>
      <c r="I255" s="190">
        <f t="shared" si="34"/>
        <v>3.9463252560000002</v>
      </c>
      <c r="J255" s="190">
        <f t="shared" si="34"/>
        <v>0.75063838799999993</v>
      </c>
      <c r="K255" s="190">
        <f t="shared" si="34"/>
        <v>2.5937976000000003</v>
      </c>
      <c r="L255" s="190">
        <f t="shared" si="34"/>
        <v>0</v>
      </c>
      <c r="M255" s="190">
        <f t="shared" si="34"/>
        <v>5.0219559119999992</v>
      </c>
      <c r="N255" s="190">
        <f t="shared" si="34"/>
        <v>0</v>
      </c>
      <c r="O255" s="190">
        <f t="shared" si="34"/>
        <v>2.26749548</v>
      </c>
      <c r="P255" s="190">
        <f t="shared" si="34"/>
        <v>1.5975932000000002</v>
      </c>
      <c r="Q255" s="190">
        <f t="shared" si="34"/>
        <v>0.97337808999999997</v>
      </c>
      <c r="R255" s="190">
        <f t="shared" si="34"/>
        <v>0.97337808999999997</v>
      </c>
      <c r="S255" s="190">
        <f t="shared" si="34"/>
        <v>10.811440380000001</v>
      </c>
      <c r="T255" s="190">
        <f t="shared" si="34"/>
        <v>0</v>
      </c>
      <c r="U255" s="190">
        <f t="shared" si="34"/>
        <v>0</v>
      </c>
      <c r="V255" s="190">
        <f t="shared" si="34"/>
        <v>0</v>
      </c>
      <c r="W255" s="190">
        <f t="shared" si="34"/>
        <v>0</v>
      </c>
      <c r="X255" s="190">
        <f t="shared" si="34"/>
        <v>0</v>
      </c>
      <c r="Y255" s="137"/>
    </row>
    <row r="256" spans="1:25" s="20" customFormat="1" ht="60.75" customHeight="1" x14ac:dyDescent="0.35">
      <c r="A256" s="166">
        <v>207</v>
      </c>
      <c r="B256" s="152" t="s">
        <v>510</v>
      </c>
      <c r="C256" s="174" t="s">
        <v>511</v>
      </c>
      <c r="D256" s="192">
        <v>35.290224455999997</v>
      </c>
      <c r="E256" s="153">
        <v>1.5561119999999999</v>
      </c>
      <c r="F256" s="153">
        <v>6.9254843999999996E-2</v>
      </c>
      <c r="G256" s="192">
        <v>3.0487475999999999E-2</v>
      </c>
      <c r="H256" s="192">
        <v>3.0487475999999999E-2</v>
      </c>
      <c r="I256" s="192">
        <v>0.38902799999999998</v>
      </c>
      <c r="J256" s="192">
        <v>3.8767367999999996E-2</v>
      </c>
      <c r="K256" s="192">
        <v>0.38902799999999998</v>
      </c>
      <c r="L256" s="192"/>
      <c r="M256" s="192">
        <v>0.74756852399999985</v>
      </c>
      <c r="N256" s="192"/>
      <c r="O256" s="196">
        <v>5.7712369999999999E-2</v>
      </c>
      <c r="P256" s="192">
        <v>3.2306139999999997E-2</v>
      </c>
      <c r="Q256" s="192">
        <v>0</v>
      </c>
      <c r="R256" s="192">
        <v>0</v>
      </c>
      <c r="S256" s="192">
        <v>1.4868571559999999</v>
      </c>
      <c r="T256" s="192"/>
      <c r="U256" s="192"/>
      <c r="V256" s="192"/>
      <c r="W256" s="192"/>
      <c r="X256" s="192"/>
      <c r="Y256" s="137"/>
    </row>
    <row r="257" spans="1:25" s="20" customFormat="1" ht="46.65" x14ac:dyDescent="0.35">
      <c r="A257" s="166">
        <v>208</v>
      </c>
      <c r="B257" s="152" t="s">
        <v>512</v>
      </c>
      <c r="C257" s="174" t="s">
        <v>513</v>
      </c>
      <c r="D257" s="192">
        <v>1.4888160000000001</v>
      </c>
      <c r="E257" s="153">
        <v>1.3795560000000002</v>
      </c>
      <c r="F257" s="153">
        <v>6.1397196000000008E-2</v>
      </c>
      <c r="G257" s="192">
        <v>2.7028343999999999E-2</v>
      </c>
      <c r="H257" s="192">
        <v>2.7028343999999999E-2</v>
      </c>
      <c r="I257" s="192">
        <v>1.3525276560000001</v>
      </c>
      <c r="J257" s="192">
        <v>3.4368852000000005E-2</v>
      </c>
      <c r="K257" s="192">
        <v>0</v>
      </c>
      <c r="L257" s="192"/>
      <c r="M257" s="192">
        <v>0</v>
      </c>
      <c r="N257" s="192"/>
      <c r="O257" s="196">
        <v>0.98056436999999996</v>
      </c>
      <c r="P257" s="192">
        <v>0.95804075</v>
      </c>
      <c r="Q257" s="192">
        <v>0</v>
      </c>
      <c r="R257" s="192">
        <v>0</v>
      </c>
      <c r="S257" s="192">
        <v>1.3181588040000003</v>
      </c>
      <c r="T257" s="192"/>
      <c r="U257" s="192"/>
      <c r="V257" s="192"/>
      <c r="W257" s="192"/>
      <c r="X257" s="192"/>
      <c r="Y257" s="137"/>
    </row>
    <row r="258" spans="1:25" s="20" customFormat="1" ht="101.3" customHeight="1" x14ac:dyDescent="0.35">
      <c r="A258" s="166">
        <v>209</v>
      </c>
      <c r="B258" s="152" t="s">
        <v>514</v>
      </c>
      <c r="C258" s="174" t="s">
        <v>515</v>
      </c>
      <c r="D258" s="192">
        <v>2.7790080000000001</v>
      </c>
      <c r="E258" s="153">
        <v>1.9207871999999997</v>
      </c>
      <c r="F258" s="153">
        <v>0</v>
      </c>
      <c r="G258" s="192">
        <v>0</v>
      </c>
      <c r="H258" s="192">
        <v>0</v>
      </c>
      <c r="I258" s="192">
        <v>0.48019679999999992</v>
      </c>
      <c r="J258" s="192">
        <v>0</v>
      </c>
      <c r="K258" s="192">
        <v>0.48019679999999992</v>
      </c>
      <c r="L258" s="192"/>
      <c r="M258" s="192">
        <v>0.96039359999999985</v>
      </c>
      <c r="N258" s="192"/>
      <c r="O258" s="196">
        <v>0</v>
      </c>
      <c r="P258" s="192">
        <v>0</v>
      </c>
      <c r="Q258" s="192">
        <v>0</v>
      </c>
      <c r="R258" s="192">
        <v>0</v>
      </c>
      <c r="S258" s="192">
        <v>1.9207871999999997</v>
      </c>
      <c r="T258" s="192"/>
      <c r="U258" s="192"/>
      <c r="V258" s="192"/>
      <c r="W258" s="192"/>
      <c r="X258" s="192"/>
      <c r="Y258" s="137"/>
    </row>
    <row r="259" spans="1:25" s="20" customFormat="1" ht="62.2" x14ac:dyDescent="0.35">
      <c r="A259" s="166">
        <v>210</v>
      </c>
      <c r="B259" s="152" t="s">
        <v>516</v>
      </c>
      <c r="C259" s="174" t="s">
        <v>517</v>
      </c>
      <c r="D259" s="192">
        <v>15.304991188881356</v>
      </c>
      <c r="E259" s="153">
        <v>1.2E-2</v>
      </c>
      <c r="F259" s="153">
        <v>5.3404799999999997E-4</v>
      </c>
      <c r="G259" s="192">
        <v>2.35116E-4</v>
      </c>
      <c r="H259" s="192">
        <v>2.35116E-4</v>
      </c>
      <c r="I259" s="192">
        <v>3.0000000000000001E-3</v>
      </c>
      <c r="J259" s="192">
        <v>2.9893199999999996E-4</v>
      </c>
      <c r="K259" s="192">
        <v>3.0000000000000001E-3</v>
      </c>
      <c r="L259" s="192"/>
      <c r="M259" s="192">
        <v>5.7648839999999996E-3</v>
      </c>
      <c r="N259" s="192"/>
      <c r="O259" s="196">
        <v>4.4504000000000006E-4</v>
      </c>
      <c r="P259" s="192">
        <v>2.4911000000000009E-4</v>
      </c>
      <c r="Q259" s="192">
        <v>0</v>
      </c>
      <c r="R259" s="192">
        <v>0</v>
      </c>
      <c r="S259" s="192">
        <v>1.1465952E-2</v>
      </c>
      <c r="T259" s="192"/>
      <c r="U259" s="192"/>
      <c r="V259" s="192"/>
      <c r="W259" s="192"/>
      <c r="X259" s="192"/>
      <c r="Y259" s="137"/>
    </row>
    <row r="260" spans="1:25" s="20" customFormat="1" ht="46.65" x14ac:dyDescent="0.35">
      <c r="A260" s="166">
        <v>211</v>
      </c>
      <c r="B260" s="152" t="s">
        <v>518</v>
      </c>
      <c r="C260" s="174" t="s">
        <v>519</v>
      </c>
      <c r="D260" s="192">
        <v>10.149372</v>
      </c>
      <c r="E260" s="153">
        <v>6.8862912000000014</v>
      </c>
      <c r="F260" s="153">
        <v>0.30647473199999997</v>
      </c>
      <c r="G260" s="192">
        <v>0.13491669600000003</v>
      </c>
      <c r="H260" s="192">
        <v>0.13491669600000003</v>
      </c>
      <c r="I260" s="192">
        <v>1.7215728000000001</v>
      </c>
      <c r="J260" s="192">
        <v>0.17155803599999994</v>
      </c>
      <c r="K260" s="192">
        <v>1.7215728000000001</v>
      </c>
      <c r="L260" s="192"/>
      <c r="M260" s="192">
        <v>3.3082289039999999</v>
      </c>
      <c r="N260" s="192"/>
      <c r="O260" s="196">
        <v>0.25539561</v>
      </c>
      <c r="P260" s="192">
        <v>0.14296502999999999</v>
      </c>
      <c r="Q260" s="192">
        <v>0</v>
      </c>
      <c r="R260" s="192">
        <v>0</v>
      </c>
      <c r="S260" s="192">
        <v>6.5798164680000015</v>
      </c>
      <c r="T260" s="192"/>
      <c r="U260" s="192"/>
      <c r="V260" s="192"/>
      <c r="W260" s="192"/>
      <c r="X260" s="192"/>
      <c r="Y260" s="137"/>
    </row>
    <row r="261" spans="1:25" s="20" customFormat="1" ht="31.1" x14ac:dyDescent="0.35">
      <c r="A261" s="166">
        <v>212</v>
      </c>
      <c r="B261" s="152" t="s">
        <v>1651</v>
      </c>
      <c r="C261" s="174" t="s">
        <v>1652</v>
      </c>
      <c r="D261" s="192"/>
      <c r="E261" s="153">
        <v>0</v>
      </c>
      <c r="F261" s="153">
        <v>0.50564520000000002</v>
      </c>
      <c r="G261" s="192"/>
      <c r="H261" s="192"/>
      <c r="I261" s="192"/>
      <c r="J261" s="192">
        <v>0.50564520000000002</v>
      </c>
      <c r="K261" s="192"/>
      <c r="L261" s="192"/>
      <c r="M261" s="192"/>
      <c r="N261" s="192"/>
      <c r="O261" s="196">
        <v>0.46403217000000002</v>
      </c>
      <c r="P261" s="192">
        <v>0.46403217000000002</v>
      </c>
      <c r="Q261" s="192">
        <v>0.46403217000000002</v>
      </c>
      <c r="R261" s="192">
        <v>0.46403217000000002</v>
      </c>
      <c r="S261" s="192">
        <v>-0.50564520000000002</v>
      </c>
      <c r="T261" s="192"/>
      <c r="U261" s="192"/>
      <c r="V261" s="192"/>
      <c r="W261" s="192"/>
      <c r="X261" s="192"/>
      <c r="Y261" s="137"/>
    </row>
    <row r="262" spans="1:25" s="20" customFormat="1" ht="46.65" x14ac:dyDescent="0.35">
      <c r="A262" s="166">
        <v>213</v>
      </c>
      <c r="B262" s="152" t="s">
        <v>1653</v>
      </c>
      <c r="C262" s="174" t="s">
        <v>520</v>
      </c>
      <c r="D262" s="192">
        <v>0</v>
      </c>
      <c r="E262" s="153">
        <v>0</v>
      </c>
      <c r="F262" s="153">
        <v>0</v>
      </c>
      <c r="G262" s="192">
        <v>0</v>
      </c>
      <c r="H262" s="192">
        <v>0</v>
      </c>
      <c r="I262" s="192">
        <v>0</v>
      </c>
      <c r="J262" s="192">
        <v>0</v>
      </c>
      <c r="K262" s="192">
        <v>0</v>
      </c>
      <c r="L262" s="192"/>
      <c r="M262" s="192">
        <v>0</v>
      </c>
      <c r="N262" s="192"/>
      <c r="O262" s="196">
        <v>0.50934592000000001</v>
      </c>
      <c r="P262" s="192">
        <v>0</v>
      </c>
      <c r="Q262" s="192">
        <v>0.50934592000000001</v>
      </c>
      <c r="R262" s="192">
        <v>0.50934592000000001</v>
      </c>
      <c r="S262" s="192">
        <v>0</v>
      </c>
      <c r="T262" s="192"/>
      <c r="U262" s="192"/>
      <c r="V262" s="192"/>
      <c r="W262" s="192"/>
      <c r="X262" s="192"/>
      <c r="Y262" s="137"/>
    </row>
    <row r="263" spans="1:25" s="20" customFormat="1" ht="15.55" x14ac:dyDescent="0.35">
      <c r="A263" s="172"/>
      <c r="B263" s="156" t="s">
        <v>521</v>
      </c>
      <c r="C263" s="173"/>
      <c r="D263" s="190">
        <f>SUM(D264:D271)</f>
        <v>120.89238258874575</v>
      </c>
      <c r="E263" s="190">
        <f t="shared" ref="E263:X263" si="35">SUM(E264:E271)</f>
        <v>12.202523999999999</v>
      </c>
      <c r="F263" s="190">
        <f t="shared" si="35"/>
        <v>1.0492864659999999</v>
      </c>
      <c r="G263" s="190">
        <f t="shared" si="35"/>
        <v>2.2637199460000001</v>
      </c>
      <c r="H263" s="190">
        <f t="shared" si="35"/>
        <v>0.84077324199999981</v>
      </c>
      <c r="I263" s="190">
        <f t="shared" si="35"/>
        <v>2.0708670000000002</v>
      </c>
      <c r="J263" s="190">
        <f t="shared" si="35"/>
        <v>0.20851322399999997</v>
      </c>
      <c r="K263" s="190">
        <f t="shared" si="35"/>
        <v>2.0708670000000002</v>
      </c>
      <c r="L263" s="190">
        <f t="shared" si="35"/>
        <v>0</v>
      </c>
      <c r="M263" s="190">
        <f t="shared" si="35"/>
        <v>5.7970700539999998</v>
      </c>
      <c r="N263" s="190">
        <f t="shared" si="35"/>
        <v>0</v>
      </c>
      <c r="O263" s="190">
        <f t="shared" si="35"/>
        <v>7.8456910400000011</v>
      </c>
      <c r="P263" s="190">
        <f t="shared" si="35"/>
        <v>6.9600981400000004</v>
      </c>
      <c r="Q263" s="190">
        <f t="shared" si="35"/>
        <v>1.8921017000000002</v>
      </c>
      <c r="R263" s="190">
        <f t="shared" si="35"/>
        <v>4.9120879999999999E-2</v>
      </c>
      <c r="S263" s="190">
        <f t="shared" si="35"/>
        <v>11.153237533999999</v>
      </c>
      <c r="T263" s="190">
        <f t="shared" si="35"/>
        <v>0</v>
      </c>
      <c r="U263" s="190">
        <f t="shared" si="35"/>
        <v>0</v>
      </c>
      <c r="V263" s="190">
        <f t="shared" si="35"/>
        <v>0</v>
      </c>
      <c r="W263" s="190">
        <f t="shared" si="35"/>
        <v>0</v>
      </c>
      <c r="X263" s="190">
        <f t="shared" si="35"/>
        <v>0</v>
      </c>
      <c r="Y263" s="137"/>
    </row>
    <row r="264" spans="1:25" s="20" customFormat="1" ht="121.5" customHeight="1" x14ac:dyDescent="0.35">
      <c r="A264" s="166">
        <v>214</v>
      </c>
      <c r="B264" s="152" t="s">
        <v>1654</v>
      </c>
      <c r="C264" s="174" t="s">
        <v>522</v>
      </c>
      <c r="D264" s="192">
        <v>2.665524</v>
      </c>
      <c r="E264" s="153">
        <v>1.1573039999999999</v>
      </c>
      <c r="F264" s="153">
        <v>0</v>
      </c>
      <c r="G264" s="192">
        <v>1.1573039999999999</v>
      </c>
      <c r="H264" s="192">
        <v>0</v>
      </c>
      <c r="I264" s="192">
        <v>0</v>
      </c>
      <c r="J264" s="192">
        <v>0</v>
      </c>
      <c r="K264" s="192">
        <v>0</v>
      </c>
      <c r="L264" s="192"/>
      <c r="M264" s="192">
        <v>0</v>
      </c>
      <c r="N264" s="192"/>
      <c r="O264" s="196">
        <v>0</v>
      </c>
      <c r="P264" s="192">
        <v>0</v>
      </c>
      <c r="Q264" s="192">
        <v>1.1429172300000001</v>
      </c>
      <c r="R264" s="192">
        <v>0</v>
      </c>
      <c r="S264" s="192">
        <v>1.1573039999999999</v>
      </c>
      <c r="T264" s="192"/>
      <c r="U264" s="192"/>
      <c r="V264" s="192"/>
      <c r="W264" s="192"/>
      <c r="X264" s="192"/>
      <c r="Y264" s="137"/>
    </row>
    <row r="265" spans="1:25" s="20" customFormat="1" ht="62.2" x14ac:dyDescent="0.35">
      <c r="A265" s="166">
        <v>215</v>
      </c>
      <c r="B265" s="152" t="s">
        <v>523</v>
      </c>
      <c r="C265" s="174" t="s">
        <v>524</v>
      </c>
      <c r="D265" s="192">
        <v>1.8925439999999998</v>
      </c>
      <c r="E265" s="153">
        <v>1.7331239999999999</v>
      </c>
      <c r="F265" s="153">
        <v>0</v>
      </c>
      <c r="G265" s="192">
        <v>0</v>
      </c>
      <c r="H265" s="192">
        <v>0</v>
      </c>
      <c r="I265" s="192">
        <v>0.43328100000000003</v>
      </c>
      <c r="J265" s="192">
        <v>0</v>
      </c>
      <c r="K265" s="192">
        <v>0.43328100000000003</v>
      </c>
      <c r="L265" s="192"/>
      <c r="M265" s="192">
        <v>0.86656199999999983</v>
      </c>
      <c r="N265" s="192"/>
      <c r="O265" s="196">
        <v>0</v>
      </c>
      <c r="P265" s="192">
        <v>0</v>
      </c>
      <c r="Q265" s="192">
        <v>0</v>
      </c>
      <c r="R265" s="192">
        <v>0</v>
      </c>
      <c r="S265" s="192">
        <v>1.7331239999999999</v>
      </c>
      <c r="T265" s="192"/>
      <c r="U265" s="192"/>
      <c r="V265" s="192"/>
      <c r="W265" s="192"/>
      <c r="X265" s="192"/>
      <c r="Y265" s="137"/>
    </row>
    <row r="266" spans="1:25" s="20" customFormat="1" ht="46.65" x14ac:dyDescent="0.35">
      <c r="A266" s="166">
        <v>216</v>
      </c>
      <c r="B266" s="152" t="s">
        <v>525</v>
      </c>
      <c r="C266" s="174" t="s">
        <v>526</v>
      </c>
      <c r="D266" s="192">
        <v>57.146493815389825</v>
      </c>
      <c r="E266" s="153">
        <v>1.2E-2</v>
      </c>
      <c r="F266" s="153">
        <v>5.3891799999999999E-4</v>
      </c>
      <c r="G266" s="192">
        <v>2.3998599999999998E-4</v>
      </c>
      <c r="H266" s="192">
        <v>2.3998599999999998E-4</v>
      </c>
      <c r="I266" s="192">
        <v>3.0000000000000001E-3</v>
      </c>
      <c r="J266" s="192">
        <v>2.9893200000000002E-4</v>
      </c>
      <c r="K266" s="192">
        <v>3.0000000000000001E-3</v>
      </c>
      <c r="L266" s="192"/>
      <c r="M266" s="192">
        <v>5.7600139999999991E-3</v>
      </c>
      <c r="N266" s="192"/>
      <c r="O266" s="196">
        <v>6.7867830300000005</v>
      </c>
      <c r="P266" s="192">
        <v>6.7865862300000002</v>
      </c>
      <c r="Q266" s="192">
        <v>0</v>
      </c>
      <c r="R266" s="192">
        <v>0</v>
      </c>
      <c r="S266" s="192">
        <v>1.1461082000000001E-2</v>
      </c>
      <c r="T266" s="192"/>
      <c r="U266" s="192"/>
      <c r="V266" s="192"/>
      <c r="W266" s="192"/>
      <c r="X266" s="192"/>
      <c r="Y266" s="137"/>
    </row>
    <row r="267" spans="1:25" s="20" customFormat="1" ht="121.5" customHeight="1" x14ac:dyDescent="0.35">
      <c r="A267" s="166">
        <v>217</v>
      </c>
      <c r="B267" s="152" t="s">
        <v>527</v>
      </c>
      <c r="C267" s="174" t="s">
        <v>528</v>
      </c>
      <c r="D267" s="192">
        <v>55.102456773355925</v>
      </c>
      <c r="E267" s="153">
        <v>6.5383439999999995</v>
      </c>
      <c r="F267" s="153">
        <v>0.29098934399999998</v>
      </c>
      <c r="G267" s="192">
        <v>0.128099712</v>
      </c>
      <c r="H267" s="192">
        <v>0.128099712</v>
      </c>
      <c r="I267" s="192">
        <v>1.6345860000000001</v>
      </c>
      <c r="J267" s="192">
        <v>0.16288963199999998</v>
      </c>
      <c r="K267" s="192">
        <v>1.6345860000000001</v>
      </c>
      <c r="L267" s="192"/>
      <c r="M267" s="192">
        <v>3.1410722880000006</v>
      </c>
      <c r="N267" s="192"/>
      <c r="O267" s="196">
        <v>0.24249112</v>
      </c>
      <c r="P267" s="192">
        <v>0.13574136000000001</v>
      </c>
      <c r="Q267" s="192">
        <v>0</v>
      </c>
      <c r="R267" s="192">
        <v>0</v>
      </c>
      <c r="S267" s="192">
        <v>6.2473546559999997</v>
      </c>
      <c r="T267" s="192"/>
      <c r="U267" s="192"/>
      <c r="V267" s="192"/>
      <c r="W267" s="192"/>
      <c r="X267" s="192"/>
      <c r="Y267" s="137"/>
    </row>
    <row r="268" spans="1:25" s="20" customFormat="1" ht="62.2" x14ac:dyDescent="0.35">
      <c r="A268" s="166">
        <v>218</v>
      </c>
      <c r="B268" s="152" t="s">
        <v>1655</v>
      </c>
      <c r="C268" s="174" t="s">
        <v>1656</v>
      </c>
      <c r="D268" s="192">
        <v>1.8193199999999998</v>
      </c>
      <c r="E268" s="153">
        <v>1.8193199999999998</v>
      </c>
      <c r="F268" s="153">
        <v>8.0968907999999978E-2</v>
      </c>
      <c r="G268" s="192">
        <v>3.5644247999999996E-2</v>
      </c>
      <c r="H268" s="192">
        <v>3.5644247999999996E-2</v>
      </c>
      <c r="I268" s="192">
        <v>0</v>
      </c>
      <c r="J268" s="192">
        <v>4.5324659999999982E-2</v>
      </c>
      <c r="K268" s="192">
        <v>0</v>
      </c>
      <c r="L268" s="192"/>
      <c r="M268" s="192">
        <v>1.7836757519999999</v>
      </c>
      <c r="N268" s="192"/>
      <c r="O268" s="196">
        <v>6.7474089999999987E-2</v>
      </c>
      <c r="P268" s="192">
        <v>3.7770549999999986E-2</v>
      </c>
      <c r="Q268" s="192">
        <v>0</v>
      </c>
      <c r="R268" s="192">
        <v>0</v>
      </c>
      <c r="S268" s="192">
        <v>1.7383510919999998</v>
      </c>
      <c r="T268" s="192"/>
      <c r="U268" s="192"/>
      <c r="V268" s="192"/>
      <c r="W268" s="192"/>
      <c r="X268" s="192"/>
      <c r="Y268" s="137"/>
    </row>
    <row r="269" spans="1:25" s="20" customFormat="1" ht="31.1" x14ac:dyDescent="0.35">
      <c r="A269" s="166">
        <v>219</v>
      </c>
      <c r="B269" s="152" t="s">
        <v>529</v>
      </c>
      <c r="C269" s="174" t="s">
        <v>530</v>
      </c>
      <c r="D269" s="192">
        <v>2.2660439999999999</v>
      </c>
      <c r="E269" s="153">
        <v>0.94243200000000005</v>
      </c>
      <c r="F269" s="153">
        <v>0.67678929599999982</v>
      </c>
      <c r="G269" s="192">
        <v>0.94243200000000005</v>
      </c>
      <c r="H269" s="192">
        <v>0.67678929599999982</v>
      </c>
      <c r="I269" s="192">
        <v>0</v>
      </c>
      <c r="J269" s="192">
        <v>0</v>
      </c>
      <c r="K269" s="192">
        <v>0</v>
      </c>
      <c r="L269" s="192"/>
      <c r="M269" s="192">
        <v>0</v>
      </c>
      <c r="N269" s="192"/>
      <c r="O269" s="196">
        <v>0.6304864</v>
      </c>
      <c r="P269" s="192">
        <v>0</v>
      </c>
      <c r="Q269" s="192">
        <v>0.63072806999999997</v>
      </c>
      <c r="R269" s="192">
        <v>0</v>
      </c>
      <c r="S269" s="192">
        <v>0.26564270400000023</v>
      </c>
      <c r="T269" s="192"/>
      <c r="U269" s="192"/>
      <c r="V269" s="192"/>
      <c r="W269" s="192"/>
      <c r="X269" s="192"/>
      <c r="Y269" s="137"/>
    </row>
    <row r="270" spans="1:25" s="20" customFormat="1" ht="77.7" x14ac:dyDescent="0.35">
      <c r="A270" s="166">
        <v>220</v>
      </c>
      <c r="B270" s="152" t="s">
        <v>1657</v>
      </c>
      <c r="C270" s="174" t="s">
        <v>531</v>
      </c>
      <c r="D270" s="192">
        <v>0</v>
      </c>
      <c r="E270" s="153">
        <v>0</v>
      </c>
      <c r="F270" s="153">
        <v>0</v>
      </c>
      <c r="G270" s="192">
        <v>0</v>
      </c>
      <c r="H270" s="192">
        <v>0</v>
      </c>
      <c r="I270" s="192">
        <v>0</v>
      </c>
      <c r="J270" s="192">
        <v>0</v>
      </c>
      <c r="K270" s="192">
        <v>0</v>
      </c>
      <c r="L270" s="192"/>
      <c r="M270" s="192">
        <v>0</v>
      </c>
      <c r="N270" s="192"/>
      <c r="O270" s="196">
        <v>4.9120879999999999E-2</v>
      </c>
      <c r="P270" s="192">
        <v>0</v>
      </c>
      <c r="Q270" s="192">
        <v>4.9120879999999999E-2</v>
      </c>
      <c r="R270" s="192">
        <v>4.9120879999999999E-2</v>
      </c>
      <c r="S270" s="192">
        <v>0</v>
      </c>
      <c r="T270" s="192"/>
      <c r="U270" s="192"/>
      <c r="V270" s="192"/>
      <c r="W270" s="192"/>
      <c r="X270" s="192"/>
      <c r="Y270" s="137"/>
    </row>
    <row r="271" spans="1:25" s="20" customFormat="1" ht="62.2" x14ac:dyDescent="0.35">
      <c r="A271" s="166">
        <v>221</v>
      </c>
      <c r="B271" s="152" t="s">
        <v>1658</v>
      </c>
      <c r="C271" s="174" t="s">
        <v>532</v>
      </c>
      <c r="D271" s="192">
        <v>0</v>
      </c>
      <c r="E271" s="153">
        <v>0</v>
      </c>
      <c r="F271" s="153">
        <v>0</v>
      </c>
      <c r="G271" s="192">
        <v>0</v>
      </c>
      <c r="H271" s="192">
        <v>0</v>
      </c>
      <c r="I271" s="192">
        <v>0</v>
      </c>
      <c r="J271" s="192">
        <v>0</v>
      </c>
      <c r="K271" s="192">
        <v>0</v>
      </c>
      <c r="L271" s="192"/>
      <c r="M271" s="192">
        <v>0</v>
      </c>
      <c r="N271" s="192"/>
      <c r="O271" s="196">
        <v>6.9335519999999998E-2</v>
      </c>
      <c r="P271" s="192">
        <v>0</v>
      </c>
      <c r="Q271" s="192">
        <v>6.9335519999999998E-2</v>
      </c>
      <c r="R271" s="192">
        <v>0</v>
      </c>
      <c r="S271" s="192">
        <v>0</v>
      </c>
      <c r="T271" s="192"/>
      <c r="U271" s="192"/>
      <c r="V271" s="192"/>
      <c r="W271" s="192"/>
      <c r="X271" s="192"/>
      <c r="Y271" s="137"/>
    </row>
    <row r="272" spans="1:25" s="20" customFormat="1" ht="15.55" x14ac:dyDescent="0.35">
      <c r="A272" s="172"/>
      <c r="B272" s="156" t="s">
        <v>533</v>
      </c>
      <c r="C272" s="173"/>
      <c r="D272" s="190">
        <f>SUM(D273:D310)</f>
        <v>342.45412795199996</v>
      </c>
      <c r="E272" s="190">
        <f t="shared" ref="E272:X272" si="36">SUM(E273:E310)</f>
        <v>105.629592</v>
      </c>
      <c r="F272" s="190">
        <f t="shared" si="36"/>
        <v>17.578270228000001</v>
      </c>
      <c r="G272" s="190">
        <f t="shared" si="36"/>
        <v>7.9447328320000006</v>
      </c>
      <c r="H272" s="190">
        <f t="shared" si="36"/>
        <v>8.2327304080000019</v>
      </c>
      <c r="I272" s="190">
        <f t="shared" si="36"/>
        <v>21.27657846</v>
      </c>
      <c r="J272" s="190">
        <f t="shared" si="36"/>
        <v>9.3455398200000008</v>
      </c>
      <c r="K272" s="190">
        <f t="shared" si="36"/>
        <v>38.863052171999989</v>
      </c>
      <c r="L272" s="190">
        <f t="shared" si="36"/>
        <v>0</v>
      </c>
      <c r="M272" s="190">
        <f t="shared" si="36"/>
        <v>37.545228535999996</v>
      </c>
      <c r="N272" s="190">
        <f t="shared" si="36"/>
        <v>0</v>
      </c>
      <c r="O272" s="190">
        <f t="shared" si="36"/>
        <v>18.085086280000002</v>
      </c>
      <c r="P272" s="190">
        <f t="shared" si="36"/>
        <v>10.971356440000001</v>
      </c>
      <c r="Q272" s="190">
        <f t="shared" si="36"/>
        <v>9.5531185999999995</v>
      </c>
      <c r="R272" s="190">
        <f t="shared" si="36"/>
        <v>3.7045902100000001</v>
      </c>
      <c r="S272" s="190">
        <f t="shared" si="36"/>
        <v>88.051321772000009</v>
      </c>
      <c r="T272" s="190">
        <f t="shared" si="36"/>
        <v>0</v>
      </c>
      <c r="U272" s="190">
        <f t="shared" si="36"/>
        <v>0</v>
      </c>
      <c r="V272" s="190">
        <f t="shared" si="36"/>
        <v>0</v>
      </c>
      <c r="W272" s="190">
        <f t="shared" si="36"/>
        <v>0</v>
      </c>
      <c r="X272" s="190">
        <f t="shared" si="36"/>
        <v>0</v>
      </c>
      <c r="Y272" s="137"/>
    </row>
    <row r="273" spans="1:25" s="20" customFormat="1" ht="46.65" x14ac:dyDescent="0.35">
      <c r="A273" s="166">
        <v>222</v>
      </c>
      <c r="B273" s="152" t="s">
        <v>1659</v>
      </c>
      <c r="C273" s="174" t="s">
        <v>534</v>
      </c>
      <c r="D273" s="192">
        <v>6.6676990236610179</v>
      </c>
      <c r="E273" s="153">
        <v>3.5030399999999999</v>
      </c>
      <c r="F273" s="153">
        <v>0.15590295599999998</v>
      </c>
      <c r="G273" s="192">
        <v>6.8631815999999998E-2</v>
      </c>
      <c r="H273" s="192">
        <v>6.8631815999999998E-2</v>
      </c>
      <c r="I273" s="192">
        <v>3.4344081839999996</v>
      </c>
      <c r="J273" s="192">
        <v>8.7271139999999983E-2</v>
      </c>
      <c r="K273" s="192">
        <v>0</v>
      </c>
      <c r="L273" s="192"/>
      <c r="M273" s="192">
        <v>0</v>
      </c>
      <c r="N273" s="192"/>
      <c r="O273" s="196">
        <v>0.12991912999999999</v>
      </c>
      <c r="P273" s="192">
        <v>7.2725949999999956E-2</v>
      </c>
      <c r="Q273" s="192">
        <v>0</v>
      </c>
      <c r="R273" s="192">
        <v>0</v>
      </c>
      <c r="S273" s="192">
        <v>3.3471370440000001</v>
      </c>
      <c r="T273" s="192"/>
      <c r="U273" s="192"/>
      <c r="V273" s="192"/>
      <c r="W273" s="192"/>
      <c r="X273" s="192"/>
      <c r="Y273" s="137"/>
    </row>
    <row r="274" spans="1:25" s="20" customFormat="1" ht="31.1" x14ac:dyDescent="0.35">
      <c r="A274" s="166">
        <v>223</v>
      </c>
      <c r="B274" s="152" t="s">
        <v>535</v>
      </c>
      <c r="C274" s="174" t="s">
        <v>536</v>
      </c>
      <c r="D274" s="192">
        <v>41.882412000000002</v>
      </c>
      <c r="E274" s="153">
        <v>2.2358640000000012</v>
      </c>
      <c r="F274" s="153">
        <v>9.9507203999999988E-2</v>
      </c>
      <c r="G274" s="192">
        <v>4.3805207999999998E-2</v>
      </c>
      <c r="H274" s="192">
        <v>4.3805207999999998E-2</v>
      </c>
      <c r="I274" s="192">
        <v>0.5589660000000003</v>
      </c>
      <c r="J274" s="192">
        <v>5.570199599999999E-2</v>
      </c>
      <c r="K274" s="192">
        <v>0.5589660000000003</v>
      </c>
      <c r="L274" s="192"/>
      <c r="M274" s="192">
        <v>1.0741267920000006</v>
      </c>
      <c r="N274" s="192"/>
      <c r="O274" s="196">
        <v>8.292266999999999E-2</v>
      </c>
      <c r="P274" s="192">
        <v>4.6418329999999994E-2</v>
      </c>
      <c r="Q274" s="192">
        <v>0</v>
      </c>
      <c r="R274" s="192">
        <v>0</v>
      </c>
      <c r="S274" s="192">
        <v>2.1363567960000012</v>
      </c>
      <c r="T274" s="192"/>
      <c r="U274" s="192"/>
      <c r="V274" s="192"/>
      <c r="W274" s="192"/>
      <c r="X274" s="192"/>
      <c r="Y274" s="137"/>
    </row>
    <row r="275" spans="1:25" s="20" customFormat="1" ht="31.1" x14ac:dyDescent="0.35">
      <c r="A275" s="166">
        <v>224</v>
      </c>
      <c r="B275" s="152" t="s">
        <v>537</v>
      </c>
      <c r="C275" s="174" t="s">
        <v>538</v>
      </c>
      <c r="D275" s="192">
        <v>31.005696</v>
      </c>
      <c r="E275" s="153">
        <v>2.609712</v>
      </c>
      <c r="F275" s="153">
        <v>0.116145348</v>
      </c>
      <c r="G275" s="192">
        <v>5.1129672000000001E-2</v>
      </c>
      <c r="H275" s="192">
        <v>5.1129672000000001E-2</v>
      </c>
      <c r="I275" s="192">
        <v>0.65242800000000001</v>
      </c>
      <c r="J275" s="192">
        <v>6.5015675999999994E-2</v>
      </c>
      <c r="K275" s="192">
        <v>0.65242800000000001</v>
      </c>
      <c r="L275" s="192"/>
      <c r="M275" s="192">
        <v>1.2537263279999999</v>
      </c>
      <c r="N275" s="192"/>
      <c r="O275" s="196">
        <v>9.6787789999999985E-2</v>
      </c>
      <c r="P275" s="192">
        <v>5.4179729999999988E-2</v>
      </c>
      <c r="Q275" s="192">
        <v>0</v>
      </c>
      <c r="R275" s="192">
        <v>0</v>
      </c>
      <c r="S275" s="192">
        <v>2.4935666520000002</v>
      </c>
      <c r="T275" s="192"/>
      <c r="U275" s="192"/>
      <c r="V275" s="192"/>
      <c r="W275" s="192"/>
      <c r="X275" s="192"/>
      <c r="Y275" s="137"/>
    </row>
    <row r="276" spans="1:25" s="20" customFormat="1" ht="62.2" x14ac:dyDescent="0.35">
      <c r="A276" s="166">
        <v>225</v>
      </c>
      <c r="B276" s="152" t="s">
        <v>1660</v>
      </c>
      <c r="C276" s="174" t="s">
        <v>539</v>
      </c>
      <c r="D276" s="192">
        <v>53.916083999999998</v>
      </c>
      <c r="E276" s="153">
        <v>1.2E-2</v>
      </c>
      <c r="F276" s="153">
        <v>5.3404799999999997E-4</v>
      </c>
      <c r="G276" s="192">
        <v>2.35116E-4</v>
      </c>
      <c r="H276" s="192">
        <v>2.35116E-4</v>
      </c>
      <c r="I276" s="192">
        <v>3.0000000000000001E-3</v>
      </c>
      <c r="J276" s="192">
        <v>2.9893199999999996E-4</v>
      </c>
      <c r="K276" s="192">
        <v>3.0000000000000001E-3</v>
      </c>
      <c r="L276" s="192"/>
      <c r="M276" s="192">
        <v>5.7648839999999996E-3</v>
      </c>
      <c r="N276" s="192"/>
      <c r="O276" s="196">
        <v>4.4504000000000006E-4</v>
      </c>
      <c r="P276" s="192">
        <v>2.4911000000000009E-4</v>
      </c>
      <c r="Q276" s="192">
        <v>0</v>
      </c>
      <c r="R276" s="192">
        <v>0</v>
      </c>
      <c r="S276" s="192">
        <v>1.1465952E-2</v>
      </c>
      <c r="T276" s="192"/>
      <c r="U276" s="192"/>
      <c r="V276" s="192"/>
      <c r="W276" s="192"/>
      <c r="X276" s="192"/>
      <c r="Y276" s="137"/>
    </row>
    <row r="277" spans="1:25" s="20" customFormat="1" ht="31.1" x14ac:dyDescent="0.35">
      <c r="A277" s="166">
        <v>226</v>
      </c>
      <c r="B277" s="152" t="s">
        <v>540</v>
      </c>
      <c r="C277" s="174" t="s">
        <v>541</v>
      </c>
      <c r="D277" s="192">
        <v>1.9785959999999996</v>
      </c>
      <c r="E277" s="153">
        <v>8.3568000000000003E-2</v>
      </c>
      <c r="F277" s="153">
        <v>0</v>
      </c>
      <c r="G277" s="192">
        <v>8.3568000000000003E-2</v>
      </c>
      <c r="H277" s="192">
        <v>0</v>
      </c>
      <c r="I277" s="192">
        <v>0</v>
      </c>
      <c r="J277" s="192">
        <v>0</v>
      </c>
      <c r="K277" s="192">
        <v>0</v>
      </c>
      <c r="L277" s="192"/>
      <c r="M277" s="192">
        <v>0</v>
      </c>
      <c r="N277" s="192"/>
      <c r="O277" s="196">
        <v>0</v>
      </c>
      <c r="P277" s="192">
        <v>0</v>
      </c>
      <c r="Q277" s="192">
        <v>1.42636556</v>
      </c>
      <c r="R277" s="192">
        <v>0</v>
      </c>
      <c r="S277" s="192">
        <v>8.3568000000000003E-2</v>
      </c>
      <c r="T277" s="192"/>
      <c r="U277" s="192"/>
      <c r="V277" s="192"/>
      <c r="W277" s="192"/>
      <c r="X277" s="192"/>
      <c r="Y277" s="137"/>
    </row>
    <row r="278" spans="1:25" s="20" customFormat="1" ht="31.1" x14ac:dyDescent="0.35">
      <c r="A278" s="166">
        <v>227</v>
      </c>
      <c r="B278" s="152" t="s">
        <v>542</v>
      </c>
      <c r="C278" s="174" t="s">
        <v>543</v>
      </c>
      <c r="D278" s="192">
        <v>7.9600799999999996</v>
      </c>
      <c r="E278" s="153">
        <v>7.2547680000000003</v>
      </c>
      <c r="F278" s="153">
        <v>0.32287382399999998</v>
      </c>
      <c r="G278" s="192">
        <v>0.14213594399999999</v>
      </c>
      <c r="H278" s="192">
        <v>0.14213594399999999</v>
      </c>
      <c r="I278" s="192">
        <v>0</v>
      </c>
      <c r="J278" s="192">
        <v>0.18073787999999999</v>
      </c>
      <c r="K278" s="192">
        <v>0</v>
      </c>
      <c r="L278" s="192"/>
      <c r="M278" s="192">
        <v>7.1126320560000007</v>
      </c>
      <c r="N278" s="192"/>
      <c r="O278" s="196">
        <v>0.26906152000000005</v>
      </c>
      <c r="P278" s="192">
        <v>0.15061490000000005</v>
      </c>
      <c r="Q278" s="192">
        <v>0</v>
      </c>
      <c r="R278" s="192">
        <v>0</v>
      </c>
      <c r="S278" s="192">
        <v>6.9318941760000001</v>
      </c>
      <c r="T278" s="192"/>
      <c r="U278" s="192"/>
      <c r="V278" s="192"/>
      <c r="W278" s="192"/>
      <c r="X278" s="192"/>
      <c r="Y278" s="137"/>
    </row>
    <row r="279" spans="1:25" s="20" customFormat="1" ht="31.1" x14ac:dyDescent="0.35">
      <c r="A279" s="166">
        <v>228</v>
      </c>
      <c r="B279" s="152" t="s">
        <v>544</v>
      </c>
      <c r="C279" s="174" t="s">
        <v>545</v>
      </c>
      <c r="D279" s="192">
        <v>4.2149279999999996</v>
      </c>
      <c r="E279" s="153">
        <v>4.202928</v>
      </c>
      <c r="F279" s="153">
        <v>0.18705151199999998</v>
      </c>
      <c r="G279" s="192">
        <v>8.2344059999999997E-2</v>
      </c>
      <c r="H279" s="192">
        <v>8.2344059999999997E-2</v>
      </c>
      <c r="I279" s="192">
        <v>0</v>
      </c>
      <c r="J279" s="192">
        <v>0.10470745199999998</v>
      </c>
      <c r="K279" s="192">
        <v>4.1205839399999995</v>
      </c>
      <c r="L279" s="192"/>
      <c r="M279" s="192">
        <v>0</v>
      </c>
      <c r="N279" s="192"/>
      <c r="O279" s="196">
        <v>2.2331229700000002</v>
      </c>
      <c r="P279" s="192">
        <v>2.1645029200000003</v>
      </c>
      <c r="Q279" s="192">
        <v>0</v>
      </c>
      <c r="R279" s="192">
        <v>0</v>
      </c>
      <c r="S279" s="192">
        <v>4.015876488</v>
      </c>
      <c r="T279" s="192"/>
      <c r="U279" s="192"/>
      <c r="V279" s="192"/>
      <c r="W279" s="192"/>
      <c r="X279" s="192"/>
      <c r="Y279" s="137"/>
    </row>
    <row r="280" spans="1:25" s="20" customFormat="1" ht="46.65" x14ac:dyDescent="0.35">
      <c r="A280" s="166">
        <v>229</v>
      </c>
      <c r="B280" s="152" t="s">
        <v>546</v>
      </c>
      <c r="C280" s="174" t="s">
        <v>547</v>
      </c>
      <c r="D280" s="192">
        <v>0.50996399999999997</v>
      </c>
      <c r="E280" s="153">
        <v>3.7439999999999999E-3</v>
      </c>
      <c r="F280" s="153">
        <v>0</v>
      </c>
      <c r="G280" s="192">
        <v>0</v>
      </c>
      <c r="H280" s="192">
        <v>0</v>
      </c>
      <c r="I280" s="192">
        <v>9.3599999999999998E-4</v>
      </c>
      <c r="J280" s="192">
        <v>0</v>
      </c>
      <c r="K280" s="192">
        <v>9.3599999999999998E-4</v>
      </c>
      <c r="L280" s="192"/>
      <c r="M280" s="192">
        <v>1.8719999999999997E-3</v>
      </c>
      <c r="N280" s="192"/>
      <c r="O280" s="196">
        <v>0</v>
      </c>
      <c r="P280" s="192">
        <v>0</v>
      </c>
      <c r="Q280" s="192">
        <v>0</v>
      </c>
      <c r="R280" s="192">
        <v>0</v>
      </c>
      <c r="S280" s="192">
        <v>3.7439999999999999E-3</v>
      </c>
      <c r="T280" s="192"/>
      <c r="U280" s="192"/>
      <c r="V280" s="192"/>
      <c r="W280" s="192"/>
      <c r="X280" s="192"/>
      <c r="Y280" s="137"/>
    </row>
    <row r="281" spans="1:25" s="20" customFormat="1" ht="101.3" customHeight="1" x14ac:dyDescent="0.35">
      <c r="A281" s="166">
        <v>230</v>
      </c>
      <c r="B281" s="152" t="s">
        <v>1661</v>
      </c>
      <c r="C281" s="174" t="s">
        <v>548</v>
      </c>
      <c r="D281" s="192">
        <v>22.196292384000007</v>
      </c>
      <c r="E281" s="153">
        <v>9.0382799999999985</v>
      </c>
      <c r="F281" s="153">
        <v>0.40224915599999994</v>
      </c>
      <c r="G281" s="192">
        <v>0.17707864799999998</v>
      </c>
      <c r="H281" s="192">
        <v>0.17707864799999998</v>
      </c>
      <c r="I281" s="192">
        <v>0</v>
      </c>
      <c r="J281" s="192">
        <v>0.22517050799999996</v>
      </c>
      <c r="K281" s="192">
        <v>8.8612013520000001</v>
      </c>
      <c r="L281" s="192"/>
      <c r="M281" s="192">
        <v>0</v>
      </c>
      <c r="N281" s="153"/>
      <c r="O281" s="196">
        <v>0.33520762999999998</v>
      </c>
      <c r="P281" s="192">
        <v>0.18764208999999998</v>
      </c>
      <c r="Q281" s="192">
        <v>0</v>
      </c>
      <c r="R281" s="192">
        <v>0</v>
      </c>
      <c r="S281" s="192">
        <v>8.6360308439999987</v>
      </c>
      <c r="T281" s="153"/>
      <c r="U281" s="153"/>
      <c r="V281" s="153"/>
      <c r="W281" s="153"/>
      <c r="X281" s="153"/>
      <c r="Y281" s="137"/>
    </row>
    <row r="282" spans="1:25" s="20" customFormat="1" ht="46.65" x14ac:dyDescent="0.35">
      <c r="A282" s="166">
        <v>231</v>
      </c>
      <c r="B282" s="152" t="s">
        <v>549</v>
      </c>
      <c r="C282" s="174" t="s">
        <v>550</v>
      </c>
      <c r="D282" s="192">
        <v>1.5464205443389833</v>
      </c>
      <c r="E282" s="153">
        <v>1.2E-2</v>
      </c>
      <c r="F282" s="153">
        <v>0.48659483999999997</v>
      </c>
      <c r="G282" s="192">
        <v>1.2E-2</v>
      </c>
      <c r="H282" s="192">
        <v>0.48659483999999997</v>
      </c>
      <c r="I282" s="192">
        <v>0</v>
      </c>
      <c r="J282" s="192">
        <v>0</v>
      </c>
      <c r="K282" s="192">
        <v>0</v>
      </c>
      <c r="L282" s="192"/>
      <c r="M282" s="192">
        <v>0</v>
      </c>
      <c r="N282" s="192"/>
      <c r="O282" s="196">
        <v>0</v>
      </c>
      <c r="P282" s="192">
        <v>0</v>
      </c>
      <c r="Q282" s="192">
        <v>1.4914960900000001</v>
      </c>
      <c r="R282" s="192">
        <v>0</v>
      </c>
      <c r="S282" s="192">
        <v>-0.47459483999999996</v>
      </c>
      <c r="T282" s="192"/>
      <c r="U282" s="192"/>
      <c r="V282" s="192"/>
      <c r="W282" s="192"/>
      <c r="X282" s="192"/>
      <c r="Y282" s="137"/>
    </row>
    <row r="283" spans="1:25" s="20" customFormat="1" ht="62.2" x14ac:dyDescent="0.35">
      <c r="A283" s="166">
        <v>232</v>
      </c>
      <c r="B283" s="152" t="s">
        <v>551</v>
      </c>
      <c r="C283" s="174" t="s">
        <v>552</v>
      </c>
      <c r="D283" s="192">
        <v>73.966992000000005</v>
      </c>
      <c r="E283" s="153">
        <v>1.7999999999999998</v>
      </c>
      <c r="F283" s="153">
        <v>8.0109096000000005E-2</v>
      </c>
      <c r="G283" s="192">
        <v>3.526572E-2</v>
      </c>
      <c r="H283" s="192">
        <v>3.526572E-2</v>
      </c>
      <c r="I283" s="192">
        <v>0.45</v>
      </c>
      <c r="J283" s="192">
        <v>4.4843376000000004E-2</v>
      </c>
      <c r="K283" s="192">
        <v>0.45</v>
      </c>
      <c r="L283" s="192"/>
      <c r="M283" s="192">
        <v>0.86473428000000008</v>
      </c>
      <c r="N283" s="192"/>
      <c r="O283" s="196">
        <v>6.6757580000000011E-2</v>
      </c>
      <c r="P283" s="192">
        <v>3.736948000000001E-2</v>
      </c>
      <c r="Q283" s="192">
        <v>0</v>
      </c>
      <c r="R283" s="192">
        <v>0</v>
      </c>
      <c r="S283" s="192">
        <v>1.7198909039999999</v>
      </c>
      <c r="T283" s="192"/>
      <c r="U283" s="192"/>
      <c r="V283" s="192"/>
      <c r="W283" s="192"/>
      <c r="X283" s="192"/>
      <c r="Y283" s="137"/>
    </row>
    <row r="284" spans="1:25" s="20" customFormat="1" ht="62.2" x14ac:dyDescent="0.35">
      <c r="A284" s="166">
        <v>233</v>
      </c>
      <c r="B284" s="152" t="s">
        <v>553</v>
      </c>
      <c r="C284" s="174" t="s">
        <v>554</v>
      </c>
      <c r="D284" s="192">
        <v>13.877219999999999</v>
      </c>
      <c r="E284" s="153">
        <v>2.7791759999999996</v>
      </c>
      <c r="F284" s="153">
        <v>0.99757715200000019</v>
      </c>
      <c r="G284" s="192">
        <v>0.92833958800000005</v>
      </c>
      <c r="H284" s="192">
        <v>0.92833958800000005</v>
      </c>
      <c r="I284" s="192">
        <v>0.69479399999999991</v>
      </c>
      <c r="J284" s="192">
        <v>6.9237564000000029E-2</v>
      </c>
      <c r="K284" s="192">
        <v>0.69479399999999991</v>
      </c>
      <c r="L284" s="192"/>
      <c r="M284" s="192">
        <v>0.46124841199999961</v>
      </c>
      <c r="N284" s="192"/>
      <c r="O284" s="196">
        <v>0.83131429000000001</v>
      </c>
      <c r="P284" s="192">
        <v>5.7697969999999987E-2</v>
      </c>
      <c r="Q284" s="192">
        <v>0</v>
      </c>
      <c r="R284" s="192">
        <v>0</v>
      </c>
      <c r="S284" s="192">
        <v>1.7815988479999993</v>
      </c>
      <c r="T284" s="192"/>
      <c r="U284" s="192"/>
      <c r="V284" s="192"/>
      <c r="W284" s="192"/>
      <c r="X284" s="192"/>
      <c r="Y284" s="137"/>
    </row>
    <row r="285" spans="1:25" s="20" customFormat="1" ht="46.65" x14ac:dyDescent="0.35">
      <c r="A285" s="166">
        <v>234</v>
      </c>
      <c r="B285" s="152" t="s">
        <v>1662</v>
      </c>
      <c r="C285" s="174" t="s">
        <v>555</v>
      </c>
      <c r="D285" s="192">
        <v>9.8774519999999999</v>
      </c>
      <c r="E285" s="153">
        <v>2.1755999999999998</v>
      </c>
      <c r="F285" s="153">
        <v>9.6825168000000003E-2</v>
      </c>
      <c r="G285" s="192">
        <v>4.2624504000000001E-2</v>
      </c>
      <c r="H285" s="192">
        <v>4.2624504000000001E-2</v>
      </c>
      <c r="I285" s="192">
        <v>0.54389999999999994</v>
      </c>
      <c r="J285" s="192">
        <v>5.4200664000000003E-2</v>
      </c>
      <c r="K285" s="192">
        <v>0.54389999999999994</v>
      </c>
      <c r="L285" s="192"/>
      <c r="M285" s="192">
        <v>1.0451754959999999</v>
      </c>
      <c r="N285" s="192"/>
      <c r="O285" s="196">
        <v>8.0687640000000005E-2</v>
      </c>
      <c r="P285" s="192">
        <v>4.5167220000000001E-2</v>
      </c>
      <c r="Q285" s="192">
        <v>0</v>
      </c>
      <c r="R285" s="192">
        <v>0</v>
      </c>
      <c r="S285" s="192">
        <v>2.0787748319999997</v>
      </c>
      <c r="T285" s="192"/>
      <c r="U285" s="192"/>
      <c r="V285" s="192"/>
      <c r="W285" s="192"/>
      <c r="X285" s="192"/>
      <c r="Y285" s="137"/>
    </row>
    <row r="286" spans="1:25" s="20" customFormat="1" ht="62.2" x14ac:dyDescent="0.35">
      <c r="A286" s="166">
        <v>235</v>
      </c>
      <c r="B286" s="152" t="s">
        <v>1663</v>
      </c>
      <c r="C286" s="174" t="s">
        <v>556</v>
      </c>
      <c r="D286" s="192">
        <v>0.68077199999999993</v>
      </c>
      <c r="E286" s="153">
        <v>0.263652</v>
      </c>
      <c r="F286" s="153">
        <v>6.9632520000000005E-3</v>
      </c>
      <c r="G286" s="192">
        <v>5.1654960000000003E-3</v>
      </c>
      <c r="H286" s="192">
        <v>5.1654960000000003E-3</v>
      </c>
      <c r="I286" s="192">
        <v>0</v>
      </c>
      <c r="J286" s="192">
        <v>1.7977560000000002E-3</v>
      </c>
      <c r="K286" s="192">
        <v>0.25848650400000001</v>
      </c>
      <c r="L286" s="192"/>
      <c r="M286" s="192">
        <v>0</v>
      </c>
      <c r="N286" s="192"/>
      <c r="O286" s="196">
        <v>5.80271E-3</v>
      </c>
      <c r="P286" s="192">
        <v>1.4981300000000003E-3</v>
      </c>
      <c r="Q286" s="192">
        <v>0.34216757000000003</v>
      </c>
      <c r="R286" s="192">
        <v>0.34216757000000003</v>
      </c>
      <c r="S286" s="192">
        <v>0.25668874800000002</v>
      </c>
      <c r="T286" s="192"/>
      <c r="U286" s="192"/>
      <c r="V286" s="192"/>
      <c r="W286" s="192"/>
      <c r="X286" s="192"/>
      <c r="Y286" s="137"/>
    </row>
    <row r="287" spans="1:25" s="20" customFormat="1" ht="46.65" x14ac:dyDescent="0.35">
      <c r="A287" s="166">
        <v>236</v>
      </c>
      <c r="B287" s="152" t="s">
        <v>1664</v>
      </c>
      <c r="C287" s="174" t="s">
        <v>557</v>
      </c>
      <c r="D287" s="192">
        <v>0.68077199999999993</v>
      </c>
      <c r="E287" s="153">
        <v>0.25756800000000002</v>
      </c>
      <c r="F287" s="153">
        <v>0</v>
      </c>
      <c r="G287" s="192">
        <v>0.25756799999999996</v>
      </c>
      <c r="H287" s="192">
        <v>0</v>
      </c>
      <c r="I287" s="192">
        <v>0</v>
      </c>
      <c r="J287" s="192">
        <v>0</v>
      </c>
      <c r="K287" s="192">
        <v>0</v>
      </c>
      <c r="L287" s="192"/>
      <c r="M287" s="192">
        <v>0</v>
      </c>
      <c r="N287" s="192"/>
      <c r="O287" s="196">
        <v>0</v>
      </c>
      <c r="P287" s="192">
        <v>0</v>
      </c>
      <c r="Q287" s="192">
        <v>0.31607678000000006</v>
      </c>
      <c r="R287" s="192">
        <v>0</v>
      </c>
      <c r="S287" s="192">
        <v>0.25756800000000002</v>
      </c>
      <c r="T287" s="192"/>
      <c r="U287" s="192"/>
      <c r="V287" s="192"/>
      <c r="W287" s="192"/>
      <c r="X287" s="192"/>
      <c r="Y287" s="137"/>
    </row>
    <row r="288" spans="1:25" s="20" customFormat="1" ht="62.2" x14ac:dyDescent="0.35">
      <c r="A288" s="166">
        <v>237</v>
      </c>
      <c r="B288" s="152" t="s">
        <v>1665</v>
      </c>
      <c r="C288" s="174" t="s">
        <v>558</v>
      </c>
      <c r="D288" s="192">
        <v>1.2148079999999999</v>
      </c>
      <c r="E288" s="153">
        <v>1.0944720000000001</v>
      </c>
      <c r="F288" s="153">
        <v>4.8709572E-2</v>
      </c>
      <c r="G288" s="192">
        <v>2.1442979999999993E-2</v>
      </c>
      <c r="H288" s="192">
        <v>2.1442979999999993E-2</v>
      </c>
      <c r="I288" s="192">
        <v>0</v>
      </c>
      <c r="J288" s="192">
        <v>2.7266592000000006E-2</v>
      </c>
      <c r="K288" s="192">
        <v>1.0730290199999999</v>
      </c>
      <c r="L288" s="192"/>
      <c r="M288" s="192">
        <v>0</v>
      </c>
      <c r="N288" s="192"/>
      <c r="O288" s="196">
        <v>4.0591309999999999E-2</v>
      </c>
      <c r="P288" s="192">
        <v>2.2722159999999998E-2</v>
      </c>
      <c r="Q288" s="192">
        <v>0</v>
      </c>
      <c r="R288" s="192">
        <v>0</v>
      </c>
      <c r="S288" s="192">
        <v>1.0457624280000002</v>
      </c>
      <c r="T288" s="192"/>
      <c r="U288" s="192"/>
      <c r="V288" s="192"/>
      <c r="W288" s="192"/>
      <c r="X288" s="192"/>
      <c r="Y288" s="137"/>
    </row>
    <row r="289" spans="1:25" s="20" customFormat="1" ht="62.2" x14ac:dyDescent="0.35">
      <c r="A289" s="166">
        <v>238</v>
      </c>
      <c r="B289" s="152" t="s">
        <v>1666</v>
      </c>
      <c r="C289" s="174" t="s">
        <v>559</v>
      </c>
      <c r="D289" s="192">
        <v>1.9222199999999998</v>
      </c>
      <c r="E289" s="153">
        <v>1.528176</v>
      </c>
      <c r="F289" s="153">
        <v>6.8011547999999991E-2</v>
      </c>
      <c r="G289" s="192">
        <v>2.9940107999999997E-2</v>
      </c>
      <c r="H289" s="192">
        <v>2.9940107999999997E-2</v>
      </c>
      <c r="I289" s="192">
        <v>0.38204399999999999</v>
      </c>
      <c r="J289" s="192">
        <v>3.8071439999999998E-2</v>
      </c>
      <c r="K289" s="192">
        <v>0.38204399999999999</v>
      </c>
      <c r="L289" s="192"/>
      <c r="M289" s="192">
        <v>0.73414789199999997</v>
      </c>
      <c r="N289" s="192"/>
      <c r="O289" s="196">
        <v>5.6676290000000004E-2</v>
      </c>
      <c r="P289" s="192">
        <v>3.1726200000000003E-2</v>
      </c>
      <c r="Q289" s="192">
        <v>0</v>
      </c>
      <c r="R289" s="192">
        <v>0</v>
      </c>
      <c r="S289" s="192">
        <v>1.4601644519999999</v>
      </c>
      <c r="T289" s="192"/>
      <c r="U289" s="192"/>
      <c r="V289" s="192"/>
      <c r="W289" s="192"/>
      <c r="X289" s="192"/>
      <c r="Y289" s="137"/>
    </row>
    <row r="290" spans="1:25" s="20" customFormat="1" ht="62.2" x14ac:dyDescent="0.35">
      <c r="A290" s="166">
        <v>239</v>
      </c>
      <c r="B290" s="152" t="s">
        <v>1667</v>
      </c>
      <c r="C290" s="174" t="s">
        <v>560</v>
      </c>
      <c r="D290" s="192">
        <v>0.58447199999999999</v>
      </c>
      <c r="E290" s="153">
        <v>0.55358399999999996</v>
      </c>
      <c r="F290" s="153">
        <v>0</v>
      </c>
      <c r="G290" s="192">
        <v>0.55358399999999996</v>
      </c>
      <c r="H290" s="192">
        <v>0</v>
      </c>
      <c r="I290" s="192">
        <v>0</v>
      </c>
      <c r="J290" s="192">
        <v>0</v>
      </c>
      <c r="K290" s="192">
        <v>0</v>
      </c>
      <c r="L290" s="192"/>
      <c r="M290" s="192">
        <v>0</v>
      </c>
      <c r="N290" s="192"/>
      <c r="O290" s="196">
        <v>0</v>
      </c>
      <c r="P290" s="192">
        <v>0</v>
      </c>
      <c r="Q290" s="192">
        <v>0.31508030999999997</v>
      </c>
      <c r="R290" s="192">
        <v>0</v>
      </c>
      <c r="S290" s="192">
        <v>0.55358399999999996</v>
      </c>
      <c r="T290" s="192"/>
      <c r="U290" s="192"/>
      <c r="V290" s="192"/>
      <c r="W290" s="192"/>
      <c r="X290" s="192"/>
      <c r="Y290" s="137"/>
    </row>
    <row r="291" spans="1:25" s="20" customFormat="1" ht="46.65" x14ac:dyDescent="0.35">
      <c r="A291" s="166">
        <v>240</v>
      </c>
      <c r="B291" s="152" t="s">
        <v>1668</v>
      </c>
      <c r="C291" s="176" t="s">
        <v>561</v>
      </c>
      <c r="D291" s="192">
        <v>1.8193199999999998</v>
      </c>
      <c r="E291" s="153">
        <v>1.6498199999999998</v>
      </c>
      <c r="F291" s="153">
        <v>1.10662536</v>
      </c>
      <c r="G291" s="192">
        <v>1.0655234040000001</v>
      </c>
      <c r="H291" s="192">
        <v>1.0655234040000001</v>
      </c>
      <c r="I291" s="192">
        <v>0</v>
      </c>
      <c r="J291" s="192">
        <v>4.1101955999999662E-2</v>
      </c>
      <c r="K291" s="192">
        <v>0.58429659599999983</v>
      </c>
      <c r="L291" s="192"/>
      <c r="M291" s="192">
        <v>0</v>
      </c>
      <c r="N291" s="192"/>
      <c r="O291" s="196">
        <v>1.1063099299999999</v>
      </c>
      <c r="P291" s="192">
        <v>3.4251629999999755E-2</v>
      </c>
      <c r="Q291" s="192">
        <v>0</v>
      </c>
      <c r="R291" s="192">
        <v>0</v>
      </c>
      <c r="S291" s="192">
        <v>0.54319463999999984</v>
      </c>
      <c r="T291" s="192"/>
      <c r="U291" s="192"/>
      <c r="V291" s="192"/>
      <c r="W291" s="192"/>
      <c r="X291" s="192"/>
      <c r="Y291" s="137"/>
    </row>
    <row r="292" spans="1:25" s="20" customFormat="1" ht="62.2" x14ac:dyDescent="0.35">
      <c r="A292" s="166">
        <v>241</v>
      </c>
      <c r="B292" s="152" t="s">
        <v>1669</v>
      </c>
      <c r="C292" s="174" t="s">
        <v>1670</v>
      </c>
      <c r="D292" s="192">
        <v>3.2222879999999994</v>
      </c>
      <c r="E292" s="153">
        <v>3.2102879999999994</v>
      </c>
      <c r="F292" s="153">
        <v>2.2070794340000002</v>
      </c>
      <c r="G292" s="192">
        <v>1.7767767240000001</v>
      </c>
      <c r="H292" s="192">
        <v>1.7767767240000001</v>
      </c>
      <c r="I292" s="192">
        <v>1.4335112759999995</v>
      </c>
      <c r="J292" s="192">
        <v>0.43030271000000009</v>
      </c>
      <c r="K292" s="192">
        <v>0</v>
      </c>
      <c r="L292" s="192"/>
      <c r="M292" s="192">
        <v>0</v>
      </c>
      <c r="N292" s="192"/>
      <c r="O292" s="196">
        <v>1.8392328600000001</v>
      </c>
      <c r="P292" s="192">
        <v>0</v>
      </c>
      <c r="Q292" s="192">
        <v>2.2995096500000001</v>
      </c>
      <c r="R292" s="192">
        <v>0</v>
      </c>
      <c r="S292" s="192">
        <v>1.0032085659999992</v>
      </c>
      <c r="T292" s="192"/>
      <c r="U292" s="192"/>
      <c r="V292" s="192"/>
      <c r="W292" s="192"/>
      <c r="X292" s="192"/>
      <c r="Y292" s="137"/>
    </row>
    <row r="293" spans="1:25" s="20" customFormat="1" ht="62.2" x14ac:dyDescent="0.35">
      <c r="A293" s="166">
        <v>242</v>
      </c>
      <c r="B293" s="152" t="s">
        <v>562</v>
      </c>
      <c r="C293" s="174" t="s">
        <v>1671</v>
      </c>
      <c r="D293" s="192">
        <v>0.76949999999999996</v>
      </c>
      <c r="E293" s="153">
        <v>0.70467599999999986</v>
      </c>
      <c r="F293" s="153">
        <v>3.1361640000000003E-2</v>
      </c>
      <c r="G293" s="192">
        <v>1.380606E-2</v>
      </c>
      <c r="H293" s="192">
        <v>1.380606E-2</v>
      </c>
      <c r="I293" s="192">
        <v>0</v>
      </c>
      <c r="J293" s="192">
        <v>1.7555580000000001E-2</v>
      </c>
      <c r="K293" s="192">
        <v>0.6908699399999999</v>
      </c>
      <c r="L293" s="192"/>
      <c r="M293" s="192">
        <v>0</v>
      </c>
      <c r="N293" s="192"/>
      <c r="O293" s="196">
        <v>0.48787939000000002</v>
      </c>
      <c r="P293" s="192">
        <v>1.462965000000005E-2</v>
      </c>
      <c r="Q293" s="192">
        <v>0</v>
      </c>
      <c r="R293" s="192">
        <v>0</v>
      </c>
      <c r="S293" s="192">
        <v>0.67331435999999989</v>
      </c>
      <c r="T293" s="192"/>
      <c r="U293" s="192"/>
      <c r="V293" s="192"/>
      <c r="W293" s="192"/>
      <c r="X293" s="192"/>
      <c r="Y293" s="137"/>
    </row>
    <row r="294" spans="1:25" s="20" customFormat="1" ht="62.2" x14ac:dyDescent="0.35">
      <c r="A294" s="166">
        <v>243</v>
      </c>
      <c r="B294" s="152" t="s">
        <v>1672</v>
      </c>
      <c r="C294" s="174" t="s">
        <v>563</v>
      </c>
      <c r="D294" s="192">
        <v>1.2794639999999999</v>
      </c>
      <c r="E294" s="153">
        <v>1.2E-2</v>
      </c>
      <c r="F294" s="153">
        <v>3.4611383999999995E-2</v>
      </c>
      <c r="G294" s="192">
        <v>1.2E-2</v>
      </c>
      <c r="H294" s="192">
        <v>3.4312451999999993E-2</v>
      </c>
      <c r="I294" s="192">
        <v>0</v>
      </c>
      <c r="J294" s="192">
        <v>2.9893200000000175E-4</v>
      </c>
      <c r="K294" s="192">
        <v>0</v>
      </c>
      <c r="L294" s="192"/>
      <c r="M294" s="192">
        <v>0</v>
      </c>
      <c r="N294" s="192"/>
      <c r="O294" s="196">
        <v>0.26063818</v>
      </c>
      <c r="P294" s="192">
        <v>2.4910999999999683E-4</v>
      </c>
      <c r="Q294" s="192">
        <v>0</v>
      </c>
      <c r="R294" s="192">
        <v>0</v>
      </c>
      <c r="S294" s="192">
        <v>-2.2611383999999995E-2</v>
      </c>
      <c r="T294" s="192"/>
      <c r="U294" s="192"/>
      <c r="V294" s="192"/>
      <c r="W294" s="192"/>
      <c r="X294" s="192"/>
      <c r="Y294" s="137"/>
    </row>
    <row r="295" spans="1:25" s="20" customFormat="1" ht="62.2" x14ac:dyDescent="0.35">
      <c r="A295" s="166">
        <v>244</v>
      </c>
      <c r="B295" s="152" t="s">
        <v>564</v>
      </c>
      <c r="C295" s="174" t="s">
        <v>1673</v>
      </c>
      <c r="D295" s="192">
        <v>0.46832399999999996</v>
      </c>
      <c r="E295" s="153">
        <v>0.46832399999999996</v>
      </c>
      <c r="F295" s="153">
        <v>0</v>
      </c>
      <c r="G295" s="192">
        <v>0.30004799999999998</v>
      </c>
      <c r="H295" s="192">
        <v>0.30004799999999998</v>
      </c>
      <c r="I295" s="192">
        <v>0.11708099999999999</v>
      </c>
      <c r="J295" s="192">
        <v>-0.30004799999999998</v>
      </c>
      <c r="K295" s="192">
        <v>5.1194999999999991E-2</v>
      </c>
      <c r="L295" s="192"/>
      <c r="M295" s="192">
        <v>0</v>
      </c>
      <c r="N295" s="192"/>
      <c r="O295" s="196">
        <v>0</v>
      </c>
      <c r="P295" s="192">
        <v>0</v>
      </c>
      <c r="Q295" s="192">
        <v>0</v>
      </c>
      <c r="R295" s="192">
        <v>0</v>
      </c>
      <c r="S295" s="192">
        <v>0.46832399999999996</v>
      </c>
      <c r="T295" s="192"/>
      <c r="U295" s="192"/>
      <c r="V295" s="192"/>
      <c r="W295" s="192"/>
      <c r="X295" s="192"/>
      <c r="Y295" s="137"/>
    </row>
    <row r="296" spans="1:25" s="20" customFormat="1" ht="31.1" x14ac:dyDescent="0.35">
      <c r="A296" s="166">
        <v>245</v>
      </c>
      <c r="B296" s="152" t="s">
        <v>565</v>
      </c>
      <c r="C296" s="174" t="s">
        <v>566</v>
      </c>
      <c r="D296" s="192">
        <v>52.03403999999999</v>
      </c>
      <c r="E296" s="153">
        <v>52.02203999999999</v>
      </c>
      <c r="F296" s="153">
        <v>2.3152435800000002</v>
      </c>
      <c r="G296" s="192">
        <v>1.0192196040000001</v>
      </c>
      <c r="H296" s="192">
        <v>1.0192196040000001</v>
      </c>
      <c r="I296" s="192">
        <v>13.005509999999999</v>
      </c>
      <c r="J296" s="192">
        <v>1.2960239760000001</v>
      </c>
      <c r="K296" s="192">
        <v>13.005509999999999</v>
      </c>
      <c r="L296" s="192"/>
      <c r="M296" s="192">
        <v>24.991800395999995</v>
      </c>
      <c r="N296" s="192"/>
      <c r="O296" s="196">
        <v>1.9293696499999999</v>
      </c>
      <c r="P296" s="192">
        <v>1.0800199799999999</v>
      </c>
      <c r="Q296" s="192">
        <v>0</v>
      </c>
      <c r="R296" s="192">
        <v>0</v>
      </c>
      <c r="S296" s="192">
        <v>49.706796419999989</v>
      </c>
      <c r="T296" s="192"/>
      <c r="U296" s="192"/>
      <c r="V296" s="192"/>
      <c r="W296" s="192"/>
      <c r="X296" s="192"/>
      <c r="Y296" s="137"/>
    </row>
    <row r="297" spans="1:25" s="20" customFormat="1" ht="62.2" x14ac:dyDescent="0.35">
      <c r="A297" s="166">
        <v>246</v>
      </c>
      <c r="B297" s="152" t="s">
        <v>567</v>
      </c>
      <c r="C297" s="174" t="s">
        <v>568</v>
      </c>
      <c r="D297" s="192">
        <v>0.58447199999999999</v>
      </c>
      <c r="E297" s="153">
        <v>0.57247199999999998</v>
      </c>
      <c r="F297" s="153">
        <v>0.39552829199999995</v>
      </c>
      <c r="G297" s="192">
        <v>0.38652791999999997</v>
      </c>
      <c r="H297" s="192">
        <v>0.38652791999999997</v>
      </c>
      <c r="I297" s="192">
        <v>0</v>
      </c>
      <c r="J297" s="192">
        <v>9.0003719999999787E-3</v>
      </c>
      <c r="K297" s="192">
        <v>0.18594407999999998</v>
      </c>
      <c r="L297" s="192"/>
      <c r="M297" s="192">
        <v>0</v>
      </c>
      <c r="N297" s="192"/>
      <c r="O297" s="196">
        <v>0.37091694000000003</v>
      </c>
      <c r="P297" s="192">
        <v>7.50031000000001E-3</v>
      </c>
      <c r="Q297" s="192">
        <v>0.37115861</v>
      </c>
      <c r="R297" s="192">
        <v>0.37115861</v>
      </c>
      <c r="S297" s="192">
        <v>0.17694370800000003</v>
      </c>
      <c r="T297" s="192"/>
      <c r="U297" s="192"/>
      <c r="V297" s="192"/>
      <c r="W297" s="192"/>
      <c r="X297" s="192"/>
      <c r="Y297" s="137"/>
    </row>
    <row r="298" spans="1:25" s="20" customFormat="1" ht="62.2" x14ac:dyDescent="0.35">
      <c r="A298" s="166">
        <v>247</v>
      </c>
      <c r="B298" s="152" t="s">
        <v>569</v>
      </c>
      <c r="C298" s="174" t="s">
        <v>1674</v>
      </c>
      <c r="D298" s="192">
        <v>2.7140759999999999</v>
      </c>
      <c r="E298" s="153">
        <v>2.7140759999999999</v>
      </c>
      <c r="F298" s="153">
        <v>0.20110365999999999</v>
      </c>
      <c r="G298" s="192">
        <v>5.3174364000000002E-2</v>
      </c>
      <c r="H298" s="192">
        <v>5.3174364000000002E-2</v>
      </c>
      <c r="I298" s="192">
        <v>0</v>
      </c>
      <c r="J298" s="192">
        <v>0.14792929600000002</v>
      </c>
      <c r="K298" s="192">
        <v>2.6609016359999997</v>
      </c>
      <c r="L298" s="192"/>
      <c r="M298" s="192">
        <v>0</v>
      </c>
      <c r="N298" s="192"/>
      <c r="O298" s="196">
        <v>0.16758637999999998</v>
      </c>
      <c r="P298" s="192">
        <v>0.12327440999999997</v>
      </c>
      <c r="Q298" s="192">
        <v>0</v>
      </c>
      <c r="R298" s="192">
        <v>0</v>
      </c>
      <c r="S298" s="192">
        <v>2.5129723400000001</v>
      </c>
      <c r="T298" s="192"/>
      <c r="U298" s="192"/>
      <c r="V298" s="192"/>
      <c r="W298" s="192"/>
      <c r="X298" s="192"/>
      <c r="Y298" s="137"/>
    </row>
    <row r="299" spans="1:25" s="20" customFormat="1" ht="62.2" x14ac:dyDescent="0.35">
      <c r="A299" s="166">
        <v>248</v>
      </c>
      <c r="B299" s="152" t="s">
        <v>570</v>
      </c>
      <c r="C299" s="174" t="s">
        <v>1675</v>
      </c>
      <c r="D299" s="192">
        <v>1.4573880000000001</v>
      </c>
      <c r="E299" s="153">
        <v>1.4573880000000001</v>
      </c>
      <c r="F299" s="153">
        <v>0.66495713999999995</v>
      </c>
      <c r="G299" s="192">
        <v>0.62864926799999987</v>
      </c>
      <c r="H299" s="192">
        <v>0.62864926799999987</v>
      </c>
      <c r="I299" s="192">
        <v>0</v>
      </c>
      <c r="J299" s="192">
        <v>3.6307872000000074E-2</v>
      </c>
      <c r="K299" s="192">
        <v>0.82873873200000003</v>
      </c>
      <c r="L299" s="192"/>
      <c r="M299" s="192">
        <v>0</v>
      </c>
      <c r="N299" s="192"/>
      <c r="O299" s="196">
        <v>5.405095E-2</v>
      </c>
      <c r="P299" s="192">
        <v>3.0256560000000002E-2</v>
      </c>
      <c r="Q299" s="192">
        <v>0</v>
      </c>
      <c r="R299" s="192">
        <v>0</v>
      </c>
      <c r="S299" s="192">
        <v>0.79243086000000018</v>
      </c>
      <c r="T299" s="192"/>
      <c r="U299" s="192"/>
      <c r="V299" s="192"/>
      <c r="W299" s="192"/>
      <c r="X299" s="192"/>
      <c r="Y299" s="137"/>
    </row>
    <row r="300" spans="1:25" s="20" customFormat="1" ht="46.65" x14ac:dyDescent="0.35">
      <c r="A300" s="166">
        <v>249</v>
      </c>
      <c r="B300" s="152" t="s">
        <v>1676</v>
      </c>
      <c r="C300" s="174" t="s">
        <v>1677</v>
      </c>
      <c r="D300" s="192">
        <v>3.1733159999999998</v>
      </c>
      <c r="E300" s="153">
        <v>3.1613159999999998</v>
      </c>
      <c r="F300" s="153">
        <v>3.0443790479999997</v>
      </c>
      <c r="G300" s="192">
        <v>6.1936739999999997E-2</v>
      </c>
      <c r="H300" s="192">
        <v>6.1936739999999997E-2</v>
      </c>
      <c r="I300" s="192">
        <v>0</v>
      </c>
      <c r="J300" s="192">
        <v>2.9824423079999995</v>
      </c>
      <c r="K300" s="192">
        <v>3.0993792599999996</v>
      </c>
      <c r="L300" s="192"/>
      <c r="M300" s="192">
        <v>0</v>
      </c>
      <c r="N300" s="192"/>
      <c r="O300" s="196">
        <v>2.5369825399999999</v>
      </c>
      <c r="P300" s="192">
        <v>2.4853685899999998</v>
      </c>
      <c r="Q300" s="192">
        <v>2.5372242099999998</v>
      </c>
      <c r="R300" s="192">
        <v>2.5372242099999998</v>
      </c>
      <c r="S300" s="192">
        <v>0.11693695200000009</v>
      </c>
      <c r="T300" s="192"/>
      <c r="U300" s="192"/>
      <c r="V300" s="192"/>
      <c r="W300" s="192"/>
      <c r="X300" s="192"/>
      <c r="Y300" s="137"/>
    </row>
    <row r="301" spans="1:25" s="20" customFormat="1" ht="93.25" x14ac:dyDescent="0.35">
      <c r="A301" s="166">
        <v>250</v>
      </c>
      <c r="B301" s="152" t="s">
        <v>571</v>
      </c>
      <c r="C301" s="174" t="s">
        <v>1678</v>
      </c>
      <c r="D301" s="192">
        <v>0.24906</v>
      </c>
      <c r="E301" s="153">
        <v>0.24906</v>
      </c>
      <c r="F301" s="153">
        <v>0.103670436</v>
      </c>
      <c r="G301" s="192">
        <v>9.2211887999999992E-2</v>
      </c>
      <c r="H301" s="192">
        <v>9.2211887999999992E-2</v>
      </c>
      <c r="I301" s="192">
        <v>0</v>
      </c>
      <c r="J301" s="192">
        <v>1.1458548000000013E-2</v>
      </c>
      <c r="K301" s="192">
        <v>0.15684811200000004</v>
      </c>
      <c r="L301" s="192"/>
      <c r="M301" s="192">
        <v>0</v>
      </c>
      <c r="N301" s="192"/>
      <c r="O301" s="196">
        <v>1.361513E-2</v>
      </c>
      <c r="P301" s="192">
        <v>9.5487899999999997E-3</v>
      </c>
      <c r="Q301" s="192">
        <v>0</v>
      </c>
      <c r="R301" s="192">
        <v>0</v>
      </c>
      <c r="S301" s="192">
        <v>0.145389564</v>
      </c>
      <c r="T301" s="192"/>
      <c r="U301" s="192"/>
      <c r="V301" s="192"/>
      <c r="W301" s="192"/>
      <c r="X301" s="192"/>
      <c r="Y301" s="137"/>
    </row>
    <row r="302" spans="1:25" s="20" customFormat="1" ht="93.25" x14ac:dyDescent="0.35">
      <c r="A302" s="166">
        <v>251</v>
      </c>
      <c r="B302" s="152" t="s">
        <v>572</v>
      </c>
      <c r="C302" s="174" t="s">
        <v>573</v>
      </c>
      <c r="D302" s="192">
        <v>0</v>
      </c>
      <c r="E302" s="153">
        <v>0</v>
      </c>
      <c r="F302" s="153">
        <v>0.15886992</v>
      </c>
      <c r="G302" s="192">
        <v>0</v>
      </c>
      <c r="H302" s="192">
        <v>0.15361593600000001</v>
      </c>
      <c r="I302" s="192">
        <v>0</v>
      </c>
      <c r="J302" s="192">
        <v>5.2539840000000171E-3</v>
      </c>
      <c r="K302" s="192">
        <v>0</v>
      </c>
      <c r="L302" s="192"/>
      <c r="M302" s="192">
        <v>0</v>
      </c>
      <c r="N302" s="192"/>
      <c r="O302" s="196">
        <v>0.1323916</v>
      </c>
      <c r="P302" s="192">
        <v>4.3783199999999911E-3</v>
      </c>
      <c r="Q302" s="192">
        <v>0</v>
      </c>
      <c r="R302" s="192">
        <v>0</v>
      </c>
      <c r="S302" s="192">
        <v>-0.15886992</v>
      </c>
      <c r="T302" s="192"/>
      <c r="U302" s="192"/>
      <c r="V302" s="192"/>
      <c r="W302" s="192"/>
      <c r="X302" s="192"/>
      <c r="Y302" s="137"/>
    </row>
    <row r="303" spans="1:25" s="20" customFormat="1" ht="46.65" x14ac:dyDescent="0.35">
      <c r="A303" s="166">
        <v>252</v>
      </c>
      <c r="B303" s="152" t="s">
        <v>574</v>
      </c>
      <c r="C303" s="174" t="s">
        <v>575</v>
      </c>
      <c r="D303" s="192">
        <v>0</v>
      </c>
      <c r="E303" s="153">
        <v>0</v>
      </c>
      <c r="F303" s="153">
        <v>5.1089160000000007E-3</v>
      </c>
      <c r="G303" s="192">
        <v>0</v>
      </c>
      <c r="H303" s="192">
        <v>5.1089159999999998E-3</v>
      </c>
      <c r="I303" s="192">
        <v>0</v>
      </c>
      <c r="J303" s="192">
        <v>0</v>
      </c>
      <c r="K303" s="192">
        <v>0</v>
      </c>
      <c r="L303" s="192"/>
      <c r="M303" s="192">
        <v>0</v>
      </c>
      <c r="N303" s="192"/>
      <c r="O303" s="196">
        <v>0</v>
      </c>
      <c r="P303" s="192">
        <v>0</v>
      </c>
      <c r="Q303" s="192">
        <v>0</v>
      </c>
      <c r="R303" s="192">
        <v>0</v>
      </c>
      <c r="S303" s="192">
        <v>-5.1089160000000007E-3</v>
      </c>
      <c r="T303" s="192"/>
      <c r="U303" s="192"/>
      <c r="V303" s="192"/>
      <c r="W303" s="192"/>
      <c r="X303" s="192"/>
      <c r="Y303" s="137"/>
    </row>
    <row r="304" spans="1:25" s="20" customFormat="1" ht="101.3" customHeight="1" x14ac:dyDescent="0.35">
      <c r="A304" s="166">
        <v>253</v>
      </c>
      <c r="B304" s="152" t="s">
        <v>576</v>
      </c>
      <c r="C304" s="174" t="s">
        <v>577</v>
      </c>
      <c r="D304" s="192">
        <v>0</v>
      </c>
      <c r="E304" s="153">
        <v>0</v>
      </c>
      <c r="F304" s="153">
        <v>5.1094319999999997E-3</v>
      </c>
      <c r="G304" s="192">
        <v>0</v>
      </c>
      <c r="H304" s="192">
        <v>5.1094319999999997E-3</v>
      </c>
      <c r="I304" s="192">
        <v>0</v>
      </c>
      <c r="J304" s="192">
        <v>0</v>
      </c>
      <c r="K304" s="192">
        <v>0</v>
      </c>
      <c r="L304" s="192"/>
      <c r="M304" s="192">
        <v>0</v>
      </c>
      <c r="N304" s="192"/>
      <c r="O304" s="196">
        <v>0</v>
      </c>
      <c r="P304" s="192">
        <v>0</v>
      </c>
      <c r="Q304" s="192">
        <v>0</v>
      </c>
      <c r="R304" s="192">
        <v>0</v>
      </c>
      <c r="S304" s="192">
        <v>-5.1094319999999997E-3</v>
      </c>
      <c r="T304" s="192"/>
      <c r="U304" s="192"/>
      <c r="V304" s="192"/>
      <c r="W304" s="192"/>
      <c r="X304" s="192"/>
      <c r="Y304" s="137"/>
    </row>
    <row r="305" spans="1:25" s="20" customFormat="1" ht="46.65" x14ac:dyDescent="0.35">
      <c r="A305" s="166">
        <v>254</v>
      </c>
      <c r="B305" s="152" t="s">
        <v>578</v>
      </c>
      <c r="C305" s="174" t="s">
        <v>579</v>
      </c>
      <c r="D305" s="192">
        <v>0</v>
      </c>
      <c r="E305" s="153">
        <v>0</v>
      </c>
      <c r="F305" s="153">
        <v>3.1407090300000005</v>
      </c>
      <c r="G305" s="192">
        <v>0</v>
      </c>
      <c r="H305" s="192">
        <v>0</v>
      </c>
      <c r="I305" s="192">
        <v>0</v>
      </c>
      <c r="J305" s="192">
        <v>3.14070903</v>
      </c>
      <c r="K305" s="192">
        <v>0</v>
      </c>
      <c r="L305" s="192"/>
      <c r="M305" s="192">
        <v>0</v>
      </c>
      <c r="N305" s="192"/>
      <c r="O305" s="196">
        <v>3.25507502</v>
      </c>
      <c r="P305" s="192">
        <v>3.25507502</v>
      </c>
      <c r="Q305" s="192">
        <v>0</v>
      </c>
      <c r="R305" s="192">
        <v>0</v>
      </c>
      <c r="S305" s="192">
        <v>-3.1407090300000005</v>
      </c>
      <c r="T305" s="192"/>
      <c r="U305" s="192"/>
      <c r="V305" s="192"/>
      <c r="W305" s="192"/>
      <c r="X305" s="192"/>
      <c r="Y305" s="137"/>
    </row>
    <row r="306" spans="1:25" s="20" customFormat="1" ht="77.7" x14ac:dyDescent="0.35">
      <c r="A306" s="166">
        <v>255</v>
      </c>
      <c r="B306" s="152" t="s">
        <v>580</v>
      </c>
      <c r="C306" s="174" t="s">
        <v>581</v>
      </c>
      <c r="D306" s="192">
        <v>0</v>
      </c>
      <c r="E306" s="153">
        <v>0</v>
      </c>
      <c r="F306" s="153">
        <v>0.16078522799999997</v>
      </c>
      <c r="G306" s="192">
        <v>0</v>
      </c>
      <c r="H306" s="192">
        <v>0</v>
      </c>
      <c r="I306" s="192">
        <v>0</v>
      </c>
      <c r="J306" s="192">
        <v>0.160785228</v>
      </c>
      <c r="K306" s="192">
        <v>0</v>
      </c>
      <c r="L306" s="192"/>
      <c r="M306" s="192">
        <v>0</v>
      </c>
      <c r="N306" s="192"/>
      <c r="O306" s="196">
        <v>0.13398769000000002</v>
      </c>
      <c r="P306" s="192">
        <v>2.9522040000000027E-2</v>
      </c>
      <c r="Q306" s="192">
        <v>0</v>
      </c>
      <c r="R306" s="192">
        <v>0</v>
      </c>
      <c r="S306" s="192">
        <v>-0.16078522799999997</v>
      </c>
      <c r="T306" s="192"/>
      <c r="U306" s="192"/>
      <c r="V306" s="192"/>
      <c r="W306" s="192"/>
      <c r="X306" s="192"/>
      <c r="Y306" s="137"/>
    </row>
    <row r="307" spans="1:25" s="20" customFormat="1" ht="77.7" x14ac:dyDescent="0.35">
      <c r="A307" s="166">
        <v>256</v>
      </c>
      <c r="B307" s="152" t="s">
        <v>582</v>
      </c>
      <c r="C307" s="174" t="s">
        <v>583</v>
      </c>
      <c r="D307" s="192">
        <v>0</v>
      </c>
      <c r="E307" s="153">
        <v>0</v>
      </c>
      <c r="F307" s="153">
        <v>0.11204905199999998</v>
      </c>
      <c r="G307" s="192">
        <v>0</v>
      </c>
      <c r="H307" s="192">
        <v>0</v>
      </c>
      <c r="I307" s="192">
        <v>0</v>
      </c>
      <c r="J307" s="192">
        <v>0.11204905199999998</v>
      </c>
      <c r="K307" s="192">
        <v>0</v>
      </c>
      <c r="L307" s="192"/>
      <c r="M307" s="192">
        <v>0</v>
      </c>
      <c r="N307" s="192"/>
      <c r="O307" s="196">
        <v>9.3374209999999999E-2</v>
      </c>
      <c r="P307" s="192">
        <v>4.4284200000000162E-3</v>
      </c>
      <c r="Q307" s="192">
        <v>0</v>
      </c>
      <c r="R307" s="192">
        <v>0</v>
      </c>
      <c r="S307" s="192">
        <v>-0.11204905199999998</v>
      </c>
      <c r="T307" s="192"/>
      <c r="U307" s="192"/>
      <c r="V307" s="192"/>
      <c r="W307" s="192"/>
      <c r="X307" s="192"/>
      <c r="Y307" s="137"/>
    </row>
    <row r="308" spans="1:25" s="20" customFormat="1" ht="77.7" x14ac:dyDescent="0.35">
      <c r="A308" s="166">
        <v>257</v>
      </c>
      <c r="B308" s="152" t="s">
        <v>584</v>
      </c>
      <c r="C308" s="174" t="s">
        <v>585</v>
      </c>
      <c r="D308" s="192">
        <v>0</v>
      </c>
      <c r="E308" s="153">
        <v>0</v>
      </c>
      <c r="F308" s="153">
        <v>0.521976</v>
      </c>
      <c r="G308" s="192">
        <v>0</v>
      </c>
      <c r="H308" s="192">
        <v>0.521976</v>
      </c>
      <c r="I308" s="192">
        <v>0</v>
      </c>
      <c r="J308" s="192">
        <v>0</v>
      </c>
      <c r="K308" s="192">
        <v>0</v>
      </c>
      <c r="L308" s="192"/>
      <c r="M308" s="192">
        <v>0</v>
      </c>
      <c r="N308" s="192"/>
      <c r="O308" s="196">
        <v>0.45403982000000004</v>
      </c>
      <c r="P308" s="192">
        <v>0</v>
      </c>
      <c r="Q308" s="192">
        <v>0.45403982000000004</v>
      </c>
      <c r="R308" s="192">
        <v>0.45403982000000004</v>
      </c>
      <c r="S308" s="192">
        <v>-0.521976</v>
      </c>
      <c r="T308" s="192"/>
      <c r="U308" s="192"/>
      <c r="V308" s="192"/>
      <c r="W308" s="192"/>
      <c r="X308" s="192"/>
      <c r="Y308" s="137"/>
    </row>
    <row r="309" spans="1:25" s="20" customFormat="1" ht="31.1" x14ac:dyDescent="0.35">
      <c r="A309" s="166">
        <v>258</v>
      </c>
      <c r="B309" s="152" t="s">
        <v>1679</v>
      </c>
      <c r="C309" s="174" t="s">
        <v>1680</v>
      </c>
      <c r="D309" s="192"/>
      <c r="E309" s="153">
        <v>0</v>
      </c>
      <c r="F309" s="153">
        <v>0.30004799999999998</v>
      </c>
      <c r="G309" s="192"/>
      <c r="H309" s="192"/>
      <c r="I309" s="192"/>
      <c r="J309" s="192">
        <v>0.30004799999999998</v>
      </c>
      <c r="K309" s="192"/>
      <c r="L309" s="192"/>
      <c r="M309" s="192"/>
      <c r="N309" s="192"/>
      <c r="O309" s="196">
        <v>0</v>
      </c>
      <c r="P309" s="192">
        <v>0</v>
      </c>
      <c r="Q309" s="192">
        <v>0</v>
      </c>
      <c r="R309" s="192">
        <v>0</v>
      </c>
      <c r="S309" s="192">
        <v>-0.30004799999999998</v>
      </c>
      <c r="T309" s="192"/>
      <c r="U309" s="192"/>
      <c r="V309" s="192"/>
      <c r="W309" s="192"/>
      <c r="X309" s="192"/>
      <c r="Y309" s="137"/>
    </row>
    <row r="310" spans="1:25" s="20" customFormat="1" ht="46.65" x14ac:dyDescent="0.35">
      <c r="A310" s="166">
        <v>259</v>
      </c>
      <c r="B310" s="152" t="s">
        <v>1681</v>
      </c>
      <c r="C310" s="174" t="s">
        <v>1682</v>
      </c>
      <c r="D310" s="192"/>
      <c r="E310" s="153">
        <v>0</v>
      </c>
      <c r="F310" s="153">
        <v>0</v>
      </c>
      <c r="G310" s="192"/>
      <c r="H310" s="192"/>
      <c r="I310" s="192"/>
      <c r="J310" s="192">
        <v>0</v>
      </c>
      <c r="K310" s="192"/>
      <c r="L310" s="192"/>
      <c r="M310" s="192"/>
      <c r="N310" s="192"/>
      <c r="O310" s="196">
        <v>1.02033942</v>
      </c>
      <c r="P310" s="192">
        <v>1.02033942</v>
      </c>
      <c r="Q310" s="192">
        <v>0</v>
      </c>
      <c r="R310" s="192">
        <v>0</v>
      </c>
      <c r="S310" s="192">
        <v>0</v>
      </c>
      <c r="T310" s="192"/>
      <c r="U310" s="192"/>
      <c r="V310" s="192"/>
      <c r="W310" s="192"/>
      <c r="X310" s="192"/>
      <c r="Y310" s="137"/>
    </row>
    <row r="311" spans="1:25" s="20" customFormat="1" ht="15.55" x14ac:dyDescent="0.35">
      <c r="A311" s="172"/>
      <c r="B311" s="156" t="s">
        <v>586</v>
      </c>
      <c r="C311" s="173"/>
      <c r="D311" s="190">
        <f>SUM(D312:D316)</f>
        <v>33.953141245016951</v>
      </c>
      <c r="E311" s="190">
        <f t="shared" ref="E311:X311" si="37">SUM(E312:E316)</f>
        <v>9.1368599999999986</v>
      </c>
      <c r="F311" s="190">
        <f t="shared" si="37"/>
        <v>6.2754703240000005</v>
      </c>
      <c r="G311" s="190">
        <f t="shared" si="37"/>
        <v>1.38751176</v>
      </c>
      <c r="H311" s="190">
        <f t="shared" si="37"/>
        <v>2.883470762</v>
      </c>
      <c r="I311" s="190">
        <f t="shared" si="37"/>
        <v>4.2818507999999991</v>
      </c>
      <c r="J311" s="190">
        <f t="shared" si="37"/>
        <v>3.3919995619999992</v>
      </c>
      <c r="K311" s="190">
        <f t="shared" si="37"/>
        <v>1.2874850159999998</v>
      </c>
      <c r="L311" s="190">
        <f t="shared" si="37"/>
        <v>0</v>
      </c>
      <c r="M311" s="190">
        <f t="shared" si="37"/>
        <v>2.1800124240000001</v>
      </c>
      <c r="N311" s="190">
        <f t="shared" si="37"/>
        <v>0</v>
      </c>
      <c r="O311" s="190">
        <f t="shared" si="37"/>
        <v>2.5957387499999998</v>
      </c>
      <c r="P311" s="190">
        <f t="shared" si="37"/>
        <v>2.4465637899999999</v>
      </c>
      <c r="Q311" s="190">
        <f t="shared" si="37"/>
        <v>7.0422812600000011</v>
      </c>
      <c r="R311" s="190">
        <f t="shared" si="37"/>
        <v>7.0422812600000011</v>
      </c>
      <c r="S311" s="190">
        <f t="shared" si="37"/>
        <v>2.8613896759999982</v>
      </c>
      <c r="T311" s="190">
        <f t="shared" si="37"/>
        <v>0</v>
      </c>
      <c r="U311" s="190">
        <f t="shared" si="37"/>
        <v>0</v>
      </c>
      <c r="V311" s="190">
        <f t="shared" si="37"/>
        <v>0</v>
      </c>
      <c r="W311" s="190">
        <f t="shared" si="37"/>
        <v>0</v>
      </c>
      <c r="X311" s="190">
        <f t="shared" si="37"/>
        <v>0</v>
      </c>
      <c r="Y311" s="137"/>
    </row>
    <row r="312" spans="1:25" s="20" customFormat="1" ht="46.65" x14ac:dyDescent="0.35">
      <c r="A312" s="166">
        <v>260</v>
      </c>
      <c r="B312" s="152" t="s">
        <v>587</v>
      </c>
      <c r="C312" s="174" t="s">
        <v>588</v>
      </c>
      <c r="D312" s="192">
        <v>1.067201245016949</v>
      </c>
      <c r="E312" s="153">
        <v>0.15608399999999992</v>
      </c>
      <c r="F312" s="153">
        <v>6.9464879999999998E-3</v>
      </c>
      <c r="G312" s="192">
        <v>3.0579840000000001E-3</v>
      </c>
      <c r="H312" s="192">
        <v>3.0579840000000001E-3</v>
      </c>
      <c r="I312" s="192">
        <v>0</v>
      </c>
      <c r="J312" s="192">
        <v>3.8885039999999997E-3</v>
      </c>
      <c r="K312" s="192">
        <v>0.1530260159999999</v>
      </c>
      <c r="L312" s="192"/>
      <c r="M312" s="192">
        <v>0</v>
      </c>
      <c r="N312" s="192"/>
      <c r="O312" s="196">
        <v>0.18911555999999999</v>
      </c>
      <c r="P312" s="192">
        <v>0.18656724</v>
      </c>
      <c r="Q312" s="192">
        <v>0</v>
      </c>
      <c r="R312" s="192">
        <v>0</v>
      </c>
      <c r="S312" s="192">
        <v>0.14913751199999992</v>
      </c>
      <c r="T312" s="192"/>
      <c r="U312" s="192"/>
      <c r="V312" s="192"/>
      <c r="W312" s="192"/>
      <c r="X312" s="192"/>
      <c r="Y312" s="137"/>
    </row>
    <row r="313" spans="1:25" s="20" customFormat="1" ht="46.65" x14ac:dyDescent="0.35">
      <c r="A313" s="166">
        <v>261</v>
      </c>
      <c r="B313" s="152" t="s">
        <v>589</v>
      </c>
      <c r="C313" s="174" t="s">
        <v>590</v>
      </c>
      <c r="D313" s="192">
        <v>7.6263240000000003</v>
      </c>
      <c r="E313" s="153">
        <v>1.2326519999999999</v>
      </c>
      <c r="F313" s="153">
        <v>3.5343061860000002</v>
      </c>
      <c r="G313" s="192">
        <v>1.2326520000000001</v>
      </c>
      <c r="H313" s="192">
        <v>2.7286110020000001</v>
      </c>
      <c r="I313" s="192">
        <v>0</v>
      </c>
      <c r="J313" s="192">
        <v>0.80569518399999973</v>
      </c>
      <c r="K313" s="192">
        <v>0</v>
      </c>
      <c r="L313" s="192"/>
      <c r="M313" s="192">
        <v>0</v>
      </c>
      <c r="N313" s="192"/>
      <c r="O313" s="196">
        <v>0.12810848</v>
      </c>
      <c r="P313" s="192">
        <v>0.10798331999999999</v>
      </c>
      <c r="Q313" s="192">
        <v>4.4658812300000008</v>
      </c>
      <c r="R313" s="192">
        <v>4.4658812300000008</v>
      </c>
      <c r="S313" s="192">
        <v>-2.3016541860000004</v>
      </c>
      <c r="T313" s="192"/>
      <c r="U313" s="192"/>
      <c r="V313" s="192"/>
      <c r="W313" s="192"/>
      <c r="X313" s="192"/>
      <c r="Y313" s="137"/>
    </row>
    <row r="314" spans="1:25" s="20" customFormat="1" ht="141.80000000000001" customHeight="1" x14ac:dyDescent="0.35">
      <c r="A314" s="166">
        <v>262</v>
      </c>
      <c r="B314" s="152" t="s">
        <v>591</v>
      </c>
      <c r="C314" s="174" t="s">
        <v>592</v>
      </c>
      <c r="D314" s="192">
        <v>20.144784000000001</v>
      </c>
      <c r="E314" s="153">
        <v>2.6452919999999995</v>
      </c>
      <c r="F314" s="153">
        <v>0.11772883200000001</v>
      </c>
      <c r="G314" s="192">
        <v>5.1826728000000002E-2</v>
      </c>
      <c r="H314" s="192">
        <v>5.1826728000000002E-2</v>
      </c>
      <c r="I314" s="192">
        <v>0.66132299999999999</v>
      </c>
      <c r="J314" s="192">
        <v>6.5902104000000003E-2</v>
      </c>
      <c r="K314" s="192">
        <v>0.66132299999999999</v>
      </c>
      <c r="L314" s="192"/>
      <c r="M314" s="192">
        <v>1.270819272</v>
      </c>
      <c r="N314" s="192"/>
      <c r="O314" s="196">
        <v>9.8107360000000005E-2</v>
      </c>
      <c r="P314" s="192">
        <v>5.4918420000000003E-2</v>
      </c>
      <c r="Q314" s="192">
        <v>0</v>
      </c>
      <c r="R314" s="192">
        <v>0</v>
      </c>
      <c r="S314" s="192">
        <v>2.5275631679999995</v>
      </c>
      <c r="T314" s="192"/>
      <c r="U314" s="192"/>
      <c r="V314" s="192"/>
      <c r="W314" s="192"/>
      <c r="X314" s="192"/>
      <c r="Y314" s="137"/>
    </row>
    <row r="315" spans="1:25" s="20" customFormat="1" ht="46.65" x14ac:dyDescent="0.35">
      <c r="A315" s="166">
        <v>263</v>
      </c>
      <c r="B315" s="152" t="s">
        <v>593</v>
      </c>
      <c r="C315" s="174" t="s">
        <v>1683</v>
      </c>
      <c r="D315" s="192">
        <v>3.2222879999999994</v>
      </c>
      <c r="E315" s="153">
        <v>3.2102879999999994</v>
      </c>
      <c r="F315" s="153">
        <v>2.6164888180000001</v>
      </c>
      <c r="G315" s="192">
        <v>6.2896199999999999E-2</v>
      </c>
      <c r="H315" s="192">
        <v>6.2896199999999999E-2</v>
      </c>
      <c r="I315" s="192">
        <v>3.1473917999999994</v>
      </c>
      <c r="J315" s="192">
        <v>2.5535926179999997</v>
      </c>
      <c r="K315" s="192">
        <v>0</v>
      </c>
      <c r="L315" s="192"/>
      <c r="M315" s="192">
        <v>0</v>
      </c>
      <c r="N315" s="192"/>
      <c r="O315" s="196">
        <v>2.1804073499999999</v>
      </c>
      <c r="P315" s="192">
        <v>2.1279938499999997</v>
      </c>
      <c r="Q315" s="192">
        <v>2.5764000299999998</v>
      </c>
      <c r="R315" s="192">
        <v>2.5764000299999998</v>
      </c>
      <c r="S315" s="192">
        <v>0.59379918199999926</v>
      </c>
      <c r="T315" s="192"/>
      <c r="U315" s="192"/>
      <c r="V315" s="192"/>
      <c r="W315" s="192"/>
      <c r="X315" s="192"/>
      <c r="Y315" s="137"/>
    </row>
    <row r="316" spans="1:25" s="20" customFormat="1" ht="77.7" x14ac:dyDescent="0.35">
      <c r="A316" s="166">
        <v>264</v>
      </c>
      <c r="B316" s="152" t="s">
        <v>594</v>
      </c>
      <c r="C316" s="174" t="s">
        <v>1684</v>
      </c>
      <c r="D316" s="192">
        <v>1.8925439999999998</v>
      </c>
      <c r="E316" s="153">
        <v>1.8925439999999998</v>
      </c>
      <c r="F316" s="153">
        <v>0</v>
      </c>
      <c r="G316" s="192">
        <v>3.7078847999999998E-2</v>
      </c>
      <c r="H316" s="192">
        <v>3.7078847999999998E-2</v>
      </c>
      <c r="I316" s="192">
        <v>0.47313599999999995</v>
      </c>
      <c r="J316" s="192">
        <v>-3.7078847999999998E-2</v>
      </c>
      <c r="K316" s="192">
        <v>0.47313599999999995</v>
      </c>
      <c r="L316" s="192"/>
      <c r="M316" s="192">
        <v>0.90919315199999995</v>
      </c>
      <c r="N316" s="192"/>
      <c r="O316" s="196">
        <v>0</v>
      </c>
      <c r="P316" s="192">
        <v>-3.0899039999999999E-2</v>
      </c>
      <c r="Q316" s="192">
        <v>0</v>
      </c>
      <c r="R316" s="192">
        <v>0</v>
      </c>
      <c r="S316" s="192">
        <v>1.8925439999999998</v>
      </c>
      <c r="T316" s="192"/>
      <c r="U316" s="192"/>
      <c r="V316" s="192"/>
      <c r="W316" s="192"/>
      <c r="X316" s="192"/>
      <c r="Y316" s="137"/>
    </row>
    <row r="317" spans="1:25" s="20" customFormat="1" ht="15.55" x14ac:dyDescent="0.35">
      <c r="A317" s="172"/>
      <c r="B317" s="154" t="s">
        <v>595</v>
      </c>
      <c r="C317" s="173"/>
      <c r="D317" s="190">
        <f>SUM(D318:D326)</f>
        <v>87.472046650372874</v>
      </c>
      <c r="E317" s="190">
        <f t="shared" ref="E317:X317" si="38">SUM(E318:E326)</f>
        <v>5.4620879999999996</v>
      </c>
      <c r="F317" s="190">
        <f t="shared" si="38"/>
        <v>2.7498268320000001</v>
      </c>
      <c r="G317" s="190">
        <f t="shared" si="38"/>
        <v>2.8310958199999998</v>
      </c>
      <c r="H317" s="190">
        <f t="shared" si="38"/>
        <v>2.2388564280000001</v>
      </c>
      <c r="I317" s="190">
        <f t="shared" si="38"/>
        <v>0.83394192</v>
      </c>
      <c r="J317" s="190">
        <f t="shared" si="38"/>
        <v>0.51097040399999982</v>
      </c>
      <c r="K317" s="190">
        <f t="shared" si="38"/>
        <v>1.2325346399999999</v>
      </c>
      <c r="L317" s="190">
        <f t="shared" si="38"/>
        <v>0</v>
      </c>
      <c r="M317" s="190">
        <f t="shared" si="38"/>
        <v>0.56451561999999988</v>
      </c>
      <c r="N317" s="190">
        <f t="shared" si="38"/>
        <v>0</v>
      </c>
      <c r="O317" s="190">
        <f t="shared" si="38"/>
        <v>2.4681790700000001</v>
      </c>
      <c r="P317" s="190">
        <f t="shared" si="38"/>
        <v>1.4798753</v>
      </c>
      <c r="Q317" s="190">
        <f t="shared" si="38"/>
        <v>3.7113555999999996</v>
      </c>
      <c r="R317" s="190">
        <f t="shared" si="38"/>
        <v>1.9664573500000002</v>
      </c>
      <c r="S317" s="190">
        <f t="shared" si="38"/>
        <v>2.7122611679999995</v>
      </c>
      <c r="T317" s="190">
        <f t="shared" si="38"/>
        <v>0</v>
      </c>
      <c r="U317" s="190">
        <f t="shared" si="38"/>
        <v>0</v>
      </c>
      <c r="V317" s="190">
        <f t="shared" si="38"/>
        <v>0</v>
      </c>
      <c r="W317" s="190">
        <f t="shared" si="38"/>
        <v>0</v>
      </c>
      <c r="X317" s="190">
        <f t="shared" si="38"/>
        <v>0</v>
      </c>
      <c r="Y317" s="137"/>
    </row>
    <row r="318" spans="1:25" s="20" customFormat="1" ht="46.65" x14ac:dyDescent="0.35">
      <c r="A318" s="166">
        <v>265</v>
      </c>
      <c r="B318" s="152" t="s">
        <v>596</v>
      </c>
      <c r="C318" s="174" t="s">
        <v>597</v>
      </c>
      <c r="D318" s="192">
        <v>21.612248007254234</v>
      </c>
      <c r="E318" s="153">
        <v>0.446604</v>
      </c>
      <c r="F318" s="153">
        <v>5.9808328000000001E-2</v>
      </c>
      <c r="G318" s="192">
        <v>4.8682096000000008E-2</v>
      </c>
      <c r="H318" s="192">
        <v>4.8682096000000008E-2</v>
      </c>
      <c r="I318" s="192">
        <v>0.111651</v>
      </c>
      <c r="J318" s="192">
        <v>1.1126231999999986E-2</v>
      </c>
      <c r="K318" s="192">
        <v>0.111651</v>
      </c>
      <c r="L318" s="192"/>
      <c r="M318" s="192">
        <v>0.17461990399999994</v>
      </c>
      <c r="N318" s="192"/>
      <c r="O318" s="196">
        <v>1.6563439999999999E-2</v>
      </c>
      <c r="P318" s="192">
        <v>9.2718599999999998E-3</v>
      </c>
      <c r="Q318" s="192">
        <v>0</v>
      </c>
      <c r="R318" s="192">
        <v>0</v>
      </c>
      <c r="S318" s="192">
        <v>0.38679567199999998</v>
      </c>
      <c r="T318" s="192"/>
      <c r="U318" s="192"/>
      <c r="V318" s="192"/>
      <c r="W318" s="192"/>
      <c r="X318" s="192"/>
      <c r="Y318" s="137"/>
    </row>
    <row r="319" spans="1:25" s="20" customFormat="1" ht="46.65" x14ac:dyDescent="0.35">
      <c r="A319" s="166">
        <v>266</v>
      </c>
      <c r="B319" s="152" t="s">
        <v>598</v>
      </c>
      <c r="C319" s="174" t="s">
        <v>599</v>
      </c>
      <c r="D319" s="192">
        <v>1.4892959999999997</v>
      </c>
      <c r="E319" s="153">
        <v>0.21890400000000002</v>
      </c>
      <c r="F319" s="153">
        <v>0.21014983599999998</v>
      </c>
      <c r="G319" s="192">
        <v>0.21890400000000002</v>
      </c>
      <c r="H319" s="192">
        <v>0.21014983600000001</v>
      </c>
      <c r="I319" s="192">
        <v>0</v>
      </c>
      <c r="J319" s="192">
        <v>0</v>
      </c>
      <c r="K319" s="192">
        <v>0</v>
      </c>
      <c r="L319" s="192"/>
      <c r="M319" s="192">
        <v>0</v>
      </c>
      <c r="N319" s="192"/>
      <c r="O319" s="196">
        <v>1.345618E-2</v>
      </c>
      <c r="P319" s="192">
        <v>-1.6653345369377348E-16</v>
      </c>
      <c r="Q319" s="192">
        <v>1.1684286799999999</v>
      </c>
      <c r="R319" s="192">
        <v>0</v>
      </c>
      <c r="S319" s="192">
        <v>8.7541640000000365E-3</v>
      </c>
      <c r="T319" s="192"/>
      <c r="U319" s="192"/>
      <c r="V319" s="192"/>
      <c r="W319" s="192"/>
      <c r="X319" s="192"/>
      <c r="Y319" s="137"/>
    </row>
    <row r="320" spans="1:25" s="20" customFormat="1" ht="46.65" x14ac:dyDescent="0.35">
      <c r="A320" s="166">
        <v>267</v>
      </c>
      <c r="B320" s="152" t="s">
        <v>600</v>
      </c>
      <c r="C320" s="174" t="s">
        <v>601</v>
      </c>
      <c r="D320" s="192">
        <v>60.661314643118644</v>
      </c>
      <c r="E320" s="153">
        <v>1.2</v>
      </c>
      <c r="F320" s="153">
        <v>0.23999986000000001</v>
      </c>
      <c r="G320" s="192">
        <v>0.21010428399999997</v>
      </c>
      <c r="H320" s="192">
        <v>0.21010428399999997</v>
      </c>
      <c r="I320" s="192">
        <v>0.3</v>
      </c>
      <c r="J320" s="192">
        <v>2.9895576000000007E-2</v>
      </c>
      <c r="K320" s="192">
        <v>0.3</v>
      </c>
      <c r="L320" s="192"/>
      <c r="M320" s="192">
        <v>0.389895716</v>
      </c>
      <c r="N320" s="192"/>
      <c r="O320" s="196">
        <v>4.4505050000000004E-2</v>
      </c>
      <c r="P320" s="192">
        <v>2.4912980000000005E-2</v>
      </c>
      <c r="Q320" s="192">
        <v>0</v>
      </c>
      <c r="R320" s="192">
        <v>0</v>
      </c>
      <c r="S320" s="192">
        <v>0.96000014</v>
      </c>
      <c r="T320" s="192"/>
      <c r="U320" s="192"/>
      <c r="V320" s="192"/>
      <c r="W320" s="192"/>
      <c r="X320" s="192"/>
      <c r="Y320" s="137"/>
    </row>
    <row r="321" spans="1:25" s="20" customFormat="1" ht="77.7" x14ac:dyDescent="0.35">
      <c r="A321" s="166">
        <v>268</v>
      </c>
      <c r="B321" s="152" t="s">
        <v>602</v>
      </c>
      <c r="C321" s="174" t="s">
        <v>1685</v>
      </c>
      <c r="D321" s="192">
        <v>0.76949999999999996</v>
      </c>
      <c r="E321" s="153">
        <v>0.76949999999999996</v>
      </c>
      <c r="F321" s="153">
        <v>0.43054547999999998</v>
      </c>
      <c r="G321" s="192">
        <v>0.34720907999999995</v>
      </c>
      <c r="H321" s="192">
        <v>0.34720907999999995</v>
      </c>
      <c r="I321" s="192">
        <v>0.42229092000000001</v>
      </c>
      <c r="J321" s="192">
        <v>8.3336400000000033E-2</v>
      </c>
      <c r="K321" s="192">
        <v>0</v>
      </c>
      <c r="L321" s="192"/>
      <c r="M321" s="192">
        <v>0</v>
      </c>
      <c r="N321" s="192"/>
      <c r="O321" s="196">
        <v>0.38211797999999997</v>
      </c>
      <c r="P321" s="192">
        <v>0</v>
      </c>
      <c r="Q321" s="192">
        <v>0.38211797999999997</v>
      </c>
      <c r="R321" s="192">
        <v>0.38211797999999997</v>
      </c>
      <c r="S321" s="192">
        <v>0.33895451999999998</v>
      </c>
      <c r="T321" s="192"/>
      <c r="U321" s="192"/>
      <c r="V321" s="192"/>
      <c r="W321" s="192"/>
      <c r="X321" s="192"/>
      <c r="Y321" s="137"/>
    </row>
    <row r="322" spans="1:25" s="20" customFormat="1" ht="62.2" x14ac:dyDescent="0.35">
      <c r="A322" s="166">
        <v>269</v>
      </c>
      <c r="B322" s="152" t="s">
        <v>603</v>
      </c>
      <c r="C322" s="174" t="s">
        <v>604</v>
      </c>
      <c r="D322" s="192">
        <v>0.30560399999999999</v>
      </c>
      <c r="E322" s="153">
        <v>0.279864</v>
      </c>
      <c r="F322" s="153">
        <v>0</v>
      </c>
      <c r="G322" s="192">
        <v>0.279864</v>
      </c>
      <c r="H322" s="192">
        <v>0</v>
      </c>
      <c r="I322" s="192">
        <v>0</v>
      </c>
      <c r="J322" s="192">
        <v>0</v>
      </c>
      <c r="K322" s="192">
        <v>0</v>
      </c>
      <c r="L322" s="192"/>
      <c r="M322" s="192">
        <v>0</v>
      </c>
      <c r="N322" s="192"/>
      <c r="O322" s="196">
        <v>0</v>
      </c>
      <c r="P322" s="192">
        <v>0</v>
      </c>
      <c r="Q322" s="192">
        <v>9.9733999999999989E-2</v>
      </c>
      <c r="R322" s="192">
        <v>0</v>
      </c>
      <c r="S322" s="192">
        <v>0.279864</v>
      </c>
      <c r="T322" s="192"/>
      <c r="U322" s="192"/>
      <c r="V322" s="192"/>
      <c r="W322" s="192"/>
      <c r="X322" s="192"/>
      <c r="Y322" s="137"/>
    </row>
    <row r="323" spans="1:25" s="20" customFormat="1" ht="62.2" x14ac:dyDescent="0.35">
      <c r="A323" s="166">
        <v>270</v>
      </c>
      <c r="B323" s="152" t="s">
        <v>1686</v>
      </c>
      <c r="C323" s="174" t="s">
        <v>605</v>
      </c>
      <c r="D323" s="192">
        <v>1.0311719999999998</v>
      </c>
      <c r="E323" s="153">
        <v>0.94430399999999992</v>
      </c>
      <c r="F323" s="153">
        <v>0.38786017200000006</v>
      </c>
      <c r="G323" s="192">
        <v>0.94430399999999981</v>
      </c>
      <c r="H323" s="192">
        <v>0.38786017200000011</v>
      </c>
      <c r="I323" s="192">
        <v>0</v>
      </c>
      <c r="J323" s="192">
        <v>0</v>
      </c>
      <c r="K323" s="192">
        <v>0</v>
      </c>
      <c r="L323" s="192"/>
      <c r="M323" s="192">
        <v>0</v>
      </c>
      <c r="N323" s="192"/>
      <c r="O323" s="196">
        <v>0.42719704999999997</v>
      </c>
      <c r="P323" s="192">
        <v>0</v>
      </c>
      <c r="Q323" s="192">
        <v>0.47673557</v>
      </c>
      <c r="R323" s="192">
        <v>0</v>
      </c>
      <c r="S323" s="192">
        <v>0.55644382799999992</v>
      </c>
      <c r="T323" s="192"/>
      <c r="U323" s="192"/>
      <c r="V323" s="192"/>
      <c r="W323" s="192"/>
      <c r="X323" s="192"/>
      <c r="Y323" s="137"/>
    </row>
    <row r="324" spans="1:25" s="20" customFormat="1" ht="62.2" x14ac:dyDescent="0.35">
      <c r="A324" s="166">
        <v>271</v>
      </c>
      <c r="B324" s="152" t="s">
        <v>1687</v>
      </c>
      <c r="C324" s="174" t="s">
        <v>1688</v>
      </c>
      <c r="D324" s="192">
        <v>1.6029120000000001</v>
      </c>
      <c r="E324" s="153">
        <v>1.6029120000000001</v>
      </c>
      <c r="F324" s="153">
        <v>0.90765195600000004</v>
      </c>
      <c r="G324" s="192">
        <v>0.78202836000000009</v>
      </c>
      <c r="H324" s="192">
        <v>0.78202836000000009</v>
      </c>
      <c r="I324" s="192">
        <v>0</v>
      </c>
      <c r="J324" s="192">
        <v>0.12562359599999984</v>
      </c>
      <c r="K324" s="192">
        <v>0.82088363999999991</v>
      </c>
      <c r="L324" s="192"/>
      <c r="M324" s="192">
        <v>0</v>
      </c>
      <c r="N324" s="192"/>
      <c r="O324" s="196">
        <v>1.0656762800000001</v>
      </c>
      <c r="P324" s="192">
        <v>0.92702737000000013</v>
      </c>
      <c r="Q324" s="192">
        <v>1.0656762800000001</v>
      </c>
      <c r="R324" s="192">
        <v>1.0656762800000001</v>
      </c>
      <c r="S324" s="192">
        <v>0.69526004400000008</v>
      </c>
      <c r="T324" s="192"/>
      <c r="U324" s="192"/>
      <c r="V324" s="192"/>
      <c r="W324" s="192"/>
      <c r="X324" s="192"/>
      <c r="Y324" s="137"/>
    </row>
    <row r="325" spans="1:25" s="20" customFormat="1" ht="31.1" x14ac:dyDescent="0.35">
      <c r="A325" s="166">
        <v>272</v>
      </c>
      <c r="B325" s="152" t="s">
        <v>606</v>
      </c>
      <c r="C325" s="174" t="s">
        <v>607</v>
      </c>
      <c r="D325" s="192">
        <v>0</v>
      </c>
      <c r="E325" s="153">
        <v>0</v>
      </c>
      <c r="F325" s="153">
        <v>0.31016939999999998</v>
      </c>
      <c r="G325" s="192">
        <v>0</v>
      </c>
      <c r="H325" s="192">
        <v>0.25282259999999995</v>
      </c>
      <c r="I325" s="192">
        <v>0</v>
      </c>
      <c r="J325" s="192">
        <v>5.7346800000000031E-2</v>
      </c>
      <c r="K325" s="192">
        <v>0</v>
      </c>
      <c r="L325" s="192"/>
      <c r="M325" s="192">
        <v>0</v>
      </c>
      <c r="N325" s="192"/>
      <c r="O325" s="196">
        <v>0.29528427000000002</v>
      </c>
      <c r="P325" s="192">
        <v>0.29528427000000002</v>
      </c>
      <c r="Q325" s="192">
        <v>0.29528427000000002</v>
      </c>
      <c r="R325" s="192">
        <v>0.29528427000000002</v>
      </c>
      <c r="S325" s="192">
        <v>-0.31016939999999998</v>
      </c>
      <c r="T325" s="192"/>
      <c r="U325" s="192"/>
      <c r="V325" s="192"/>
      <c r="W325" s="192"/>
      <c r="X325" s="192"/>
      <c r="Y325" s="137"/>
    </row>
    <row r="326" spans="1:25" s="20" customFormat="1" ht="77.7" x14ac:dyDescent="0.35">
      <c r="A326" s="166">
        <v>273</v>
      </c>
      <c r="B326" s="152" t="s">
        <v>1689</v>
      </c>
      <c r="C326" s="174" t="s">
        <v>1690</v>
      </c>
      <c r="D326" s="192"/>
      <c r="E326" s="153">
        <v>0</v>
      </c>
      <c r="F326" s="153">
        <v>0.20364180000000001</v>
      </c>
      <c r="G326" s="192"/>
      <c r="H326" s="192"/>
      <c r="I326" s="192"/>
      <c r="J326" s="192">
        <v>0.20364179999999998</v>
      </c>
      <c r="K326" s="192"/>
      <c r="L326" s="192"/>
      <c r="M326" s="192"/>
      <c r="N326" s="192"/>
      <c r="O326" s="196">
        <v>0.22337882000000001</v>
      </c>
      <c r="P326" s="192">
        <v>0.22337882000000001</v>
      </c>
      <c r="Q326" s="192">
        <v>0.22337882000000001</v>
      </c>
      <c r="R326" s="192">
        <v>0.22337882000000001</v>
      </c>
      <c r="S326" s="192">
        <v>-0.20364180000000001</v>
      </c>
      <c r="T326" s="192"/>
      <c r="U326" s="192"/>
      <c r="V326" s="192"/>
      <c r="W326" s="192"/>
      <c r="X326" s="192"/>
      <c r="Y326" s="137"/>
    </row>
    <row r="327" spans="1:25" s="20" customFormat="1" ht="15.55" x14ac:dyDescent="0.35">
      <c r="A327" s="172"/>
      <c r="B327" s="156" t="s">
        <v>608</v>
      </c>
      <c r="C327" s="173"/>
      <c r="D327" s="190">
        <f>SUM(D328:D329)</f>
        <v>9.2157549837966091</v>
      </c>
      <c r="E327" s="190">
        <f t="shared" ref="E327:X327" si="39">SUM(E328:E329)</f>
        <v>2.281272</v>
      </c>
      <c r="F327" s="190">
        <f t="shared" si="39"/>
        <v>2.4017113739999996</v>
      </c>
      <c r="G327" s="190">
        <f t="shared" si="39"/>
        <v>2.083563024</v>
      </c>
      <c r="H327" s="190">
        <f t="shared" si="39"/>
        <v>2.3871504179999996</v>
      </c>
      <c r="I327" s="190">
        <f t="shared" si="39"/>
        <v>0</v>
      </c>
      <c r="J327" s="190">
        <f t="shared" si="39"/>
        <v>1.4560955999999958E-2</v>
      </c>
      <c r="K327" s="190">
        <f t="shared" si="39"/>
        <v>0.19770897599999998</v>
      </c>
      <c r="L327" s="190">
        <f t="shared" si="39"/>
        <v>0</v>
      </c>
      <c r="M327" s="190">
        <f t="shared" si="39"/>
        <v>0</v>
      </c>
      <c r="N327" s="190">
        <f t="shared" si="39"/>
        <v>0</v>
      </c>
      <c r="O327" s="190">
        <f t="shared" si="39"/>
        <v>0.65891944999999996</v>
      </c>
      <c r="P327" s="190">
        <f t="shared" si="39"/>
        <v>5.3164129999999199E-2</v>
      </c>
      <c r="Q327" s="190">
        <f t="shared" si="39"/>
        <v>9.464043929999999</v>
      </c>
      <c r="R327" s="190">
        <f t="shared" si="39"/>
        <v>0</v>
      </c>
      <c r="S327" s="190">
        <f t="shared" si="39"/>
        <v>-0.12043937399999988</v>
      </c>
      <c r="T327" s="190">
        <f t="shared" si="39"/>
        <v>0</v>
      </c>
      <c r="U327" s="190">
        <f t="shared" si="39"/>
        <v>0</v>
      </c>
      <c r="V327" s="190">
        <f t="shared" si="39"/>
        <v>0</v>
      </c>
      <c r="W327" s="190">
        <f t="shared" si="39"/>
        <v>0</v>
      </c>
      <c r="X327" s="190">
        <f t="shared" si="39"/>
        <v>0</v>
      </c>
      <c r="Y327" s="137"/>
    </row>
    <row r="328" spans="1:25" s="20" customFormat="1" ht="31.1" x14ac:dyDescent="0.35">
      <c r="A328" s="166">
        <v>274</v>
      </c>
      <c r="B328" s="152" t="s">
        <v>609</v>
      </c>
      <c r="C328" s="174" t="s">
        <v>610</v>
      </c>
      <c r="D328" s="192">
        <v>8.6312829837966092</v>
      </c>
      <c r="E328" s="153">
        <v>1.6967999999999999</v>
      </c>
      <c r="F328" s="153">
        <v>2.0003873939999997</v>
      </c>
      <c r="G328" s="192">
        <v>1.6967999999999999</v>
      </c>
      <c r="H328" s="192">
        <v>2.0003873939999997</v>
      </c>
      <c r="I328" s="192">
        <v>0</v>
      </c>
      <c r="J328" s="192">
        <v>0</v>
      </c>
      <c r="K328" s="192">
        <v>0</v>
      </c>
      <c r="L328" s="192"/>
      <c r="M328" s="192">
        <v>0</v>
      </c>
      <c r="N328" s="192"/>
      <c r="O328" s="196">
        <v>0.26262796999999993</v>
      </c>
      <c r="P328" s="192">
        <v>-7.7715611723760958E-16</v>
      </c>
      <c r="Q328" s="192">
        <v>9.464043929999999</v>
      </c>
      <c r="R328" s="192">
        <v>0</v>
      </c>
      <c r="S328" s="192">
        <v>-0.30358739399999979</v>
      </c>
      <c r="T328" s="192"/>
      <c r="U328" s="192"/>
      <c r="V328" s="192"/>
      <c r="W328" s="192"/>
      <c r="X328" s="192"/>
      <c r="Y328" s="137"/>
    </row>
    <row r="329" spans="1:25" s="20" customFormat="1" ht="46.65" x14ac:dyDescent="0.35">
      <c r="A329" s="166">
        <v>275</v>
      </c>
      <c r="B329" s="152" t="s">
        <v>611</v>
      </c>
      <c r="C329" s="174" t="s">
        <v>1691</v>
      </c>
      <c r="D329" s="192">
        <v>0.58447199999999999</v>
      </c>
      <c r="E329" s="153">
        <v>0.58447199999999999</v>
      </c>
      <c r="F329" s="153">
        <v>0.40132398000000008</v>
      </c>
      <c r="G329" s="192">
        <v>0.38676302400000001</v>
      </c>
      <c r="H329" s="192">
        <v>0.38676302400000001</v>
      </c>
      <c r="I329" s="192">
        <v>0</v>
      </c>
      <c r="J329" s="192">
        <v>1.4560955999999958E-2</v>
      </c>
      <c r="K329" s="192">
        <v>0.19770897599999998</v>
      </c>
      <c r="L329" s="192"/>
      <c r="M329" s="192">
        <v>0</v>
      </c>
      <c r="N329" s="192"/>
      <c r="O329" s="196">
        <v>0.39629147999999997</v>
      </c>
      <c r="P329" s="192">
        <v>5.3164129999999976E-2</v>
      </c>
      <c r="Q329" s="192">
        <v>0</v>
      </c>
      <c r="R329" s="192">
        <v>0</v>
      </c>
      <c r="S329" s="192">
        <v>0.18314801999999991</v>
      </c>
      <c r="T329" s="192"/>
      <c r="U329" s="192"/>
      <c r="V329" s="192"/>
      <c r="W329" s="192"/>
      <c r="X329" s="192"/>
      <c r="Y329" s="137"/>
    </row>
    <row r="330" spans="1:25" s="20" customFormat="1" ht="15.55" x14ac:dyDescent="0.35">
      <c r="A330" s="172"/>
      <c r="B330" s="156" t="s">
        <v>612</v>
      </c>
      <c r="C330" s="173"/>
      <c r="D330" s="190">
        <f>SUM(D331:D334)</f>
        <v>20.750903999999998</v>
      </c>
      <c r="E330" s="190">
        <f t="shared" ref="E330:X330" si="40">SUM(E331:E334)</f>
        <v>4.0722984000000002</v>
      </c>
      <c r="F330" s="190">
        <f t="shared" si="40"/>
        <v>2.0729870799999999</v>
      </c>
      <c r="G330" s="190">
        <f t="shared" si="40"/>
        <v>7.9784759999999996E-2</v>
      </c>
      <c r="H330" s="190">
        <f t="shared" si="40"/>
        <v>7.9784759999999996E-2</v>
      </c>
      <c r="I330" s="190">
        <f t="shared" si="40"/>
        <v>0.62426460000000006</v>
      </c>
      <c r="J330" s="190">
        <f t="shared" si="40"/>
        <v>1.99320232</v>
      </c>
      <c r="K330" s="190">
        <f t="shared" si="40"/>
        <v>0.62426460000000006</v>
      </c>
      <c r="L330" s="190">
        <f t="shared" si="40"/>
        <v>0</v>
      </c>
      <c r="M330" s="190">
        <f t="shared" si="40"/>
        <v>2.7439844400000002</v>
      </c>
      <c r="N330" s="190">
        <f t="shared" si="40"/>
        <v>0</v>
      </c>
      <c r="O330" s="190">
        <f t="shared" si="40"/>
        <v>10.09603998</v>
      </c>
      <c r="P330" s="190">
        <f t="shared" si="40"/>
        <v>10.02955268</v>
      </c>
      <c r="Q330" s="190">
        <f t="shared" si="40"/>
        <v>0</v>
      </c>
      <c r="R330" s="190">
        <f t="shared" si="40"/>
        <v>0</v>
      </c>
      <c r="S330" s="190">
        <f t="shared" si="40"/>
        <v>1.9993113199999999</v>
      </c>
      <c r="T330" s="190">
        <f t="shared" si="40"/>
        <v>0</v>
      </c>
      <c r="U330" s="190">
        <f t="shared" si="40"/>
        <v>0</v>
      </c>
      <c r="V330" s="190">
        <f t="shared" si="40"/>
        <v>0</v>
      </c>
      <c r="W330" s="190">
        <f t="shared" si="40"/>
        <v>0</v>
      </c>
      <c r="X330" s="190">
        <f t="shared" si="40"/>
        <v>0</v>
      </c>
      <c r="Y330" s="137"/>
    </row>
    <row r="331" spans="1:25" s="20" customFormat="1" ht="31.1" x14ac:dyDescent="0.35">
      <c r="A331" s="166">
        <v>276</v>
      </c>
      <c r="B331" s="152" t="s">
        <v>613</v>
      </c>
      <c r="C331" s="174" t="s">
        <v>614</v>
      </c>
      <c r="D331" s="192">
        <v>2.6944560000000002</v>
      </c>
      <c r="E331" s="153">
        <v>1.8685824</v>
      </c>
      <c r="F331" s="153">
        <v>1.974910564</v>
      </c>
      <c r="G331" s="192">
        <v>3.6609395999999995E-2</v>
      </c>
      <c r="H331" s="192">
        <v>3.6609395999999995E-2</v>
      </c>
      <c r="I331" s="192">
        <v>0.46714559999999999</v>
      </c>
      <c r="J331" s="192">
        <v>1.938301168</v>
      </c>
      <c r="K331" s="192">
        <v>0.46714559999999999</v>
      </c>
      <c r="L331" s="192"/>
      <c r="M331" s="192">
        <v>0.89768180399999997</v>
      </c>
      <c r="N331" s="192"/>
      <c r="O331" s="196">
        <v>2.0972911099999996</v>
      </c>
      <c r="P331" s="192">
        <v>2.0667832799999997</v>
      </c>
      <c r="Q331" s="192">
        <v>0</v>
      </c>
      <c r="R331" s="192">
        <v>0</v>
      </c>
      <c r="S331" s="192">
        <v>-0.106328164</v>
      </c>
      <c r="T331" s="192"/>
      <c r="U331" s="192"/>
      <c r="V331" s="192"/>
      <c r="W331" s="192"/>
      <c r="X331" s="192"/>
      <c r="Y331" s="137"/>
    </row>
    <row r="332" spans="1:25" s="20" customFormat="1" ht="121.5" customHeight="1" x14ac:dyDescent="0.35">
      <c r="A332" s="166">
        <v>277</v>
      </c>
      <c r="B332" s="152" t="s">
        <v>615</v>
      </c>
      <c r="C332" s="174" t="s">
        <v>616</v>
      </c>
      <c r="D332" s="192">
        <v>0.62847600000000003</v>
      </c>
      <c r="E332" s="153">
        <v>0.62847600000000003</v>
      </c>
      <c r="F332" s="153">
        <v>2.7970391999999997E-2</v>
      </c>
      <c r="G332" s="192">
        <v>1.2313152000000001E-2</v>
      </c>
      <c r="H332" s="192">
        <v>1.2313152000000001E-2</v>
      </c>
      <c r="I332" s="192">
        <v>0.15711900000000001</v>
      </c>
      <c r="J332" s="192">
        <v>1.5657239999999996E-2</v>
      </c>
      <c r="K332" s="192">
        <v>0.15711900000000001</v>
      </c>
      <c r="L332" s="192"/>
      <c r="M332" s="192">
        <v>0.30192484800000008</v>
      </c>
      <c r="N332" s="192"/>
      <c r="O332" s="196">
        <v>2.3308659999999998E-2</v>
      </c>
      <c r="P332" s="192">
        <v>1.3047699999999999E-2</v>
      </c>
      <c r="Q332" s="192">
        <v>0</v>
      </c>
      <c r="R332" s="192">
        <v>0</v>
      </c>
      <c r="S332" s="192">
        <v>0.60050560800000008</v>
      </c>
      <c r="T332" s="192"/>
      <c r="U332" s="192"/>
      <c r="V332" s="192"/>
      <c r="W332" s="192"/>
      <c r="X332" s="192"/>
      <c r="Y332" s="137"/>
    </row>
    <row r="333" spans="1:25" s="20" customFormat="1" ht="31.1" x14ac:dyDescent="0.35">
      <c r="A333" s="166">
        <v>278</v>
      </c>
      <c r="B333" s="152" t="s">
        <v>1692</v>
      </c>
      <c r="C333" s="174" t="s">
        <v>617</v>
      </c>
      <c r="D333" s="192">
        <v>17.427971999999997</v>
      </c>
      <c r="E333" s="153">
        <v>1.57524</v>
      </c>
      <c r="F333" s="153">
        <v>7.0106123999999992E-2</v>
      </c>
      <c r="G333" s="192">
        <v>3.0862211999999997E-2</v>
      </c>
      <c r="H333" s="192">
        <v>3.0862211999999997E-2</v>
      </c>
      <c r="I333" s="192">
        <v>0</v>
      </c>
      <c r="J333" s="192">
        <v>3.9243911999999992E-2</v>
      </c>
      <c r="K333" s="192">
        <v>0</v>
      </c>
      <c r="L333" s="192"/>
      <c r="M333" s="192">
        <v>1.544377788</v>
      </c>
      <c r="N333" s="192"/>
      <c r="O333" s="196">
        <v>7.9298322900000002</v>
      </c>
      <c r="P333" s="192">
        <v>7.9041137800000003</v>
      </c>
      <c r="Q333" s="192">
        <v>0</v>
      </c>
      <c r="R333" s="192">
        <v>0</v>
      </c>
      <c r="S333" s="192">
        <v>1.5051338759999999</v>
      </c>
      <c r="T333" s="192"/>
      <c r="U333" s="192"/>
      <c r="V333" s="192"/>
      <c r="W333" s="192"/>
      <c r="X333" s="192"/>
      <c r="Y333" s="137"/>
    </row>
    <row r="334" spans="1:25" s="20" customFormat="1" ht="46.65" x14ac:dyDescent="0.35">
      <c r="A334" s="166">
        <v>279</v>
      </c>
      <c r="B334" s="152" t="s">
        <v>1693</v>
      </c>
      <c r="C334" s="174" t="s">
        <v>1694</v>
      </c>
      <c r="D334" s="192"/>
      <c r="E334" s="153">
        <v>0</v>
      </c>
      <c r="F334" s="153">
        <v>0</v>
      </c>
      <c r="G334" s="192"/>
      <c r="H334" s="192"/>
      <c r="I334" s="192"/>
      <c r="J334" s="192">
        <v>0</v>
      </c>
      <c r="K334" s="192"/>
      <c r="L334" s="192"/>
      <c r="M334" s="192"/>
      <c r="N334" s="192"/>
      <c r="O334" s="196">
        <v>4.5607920000000003E-2</v>
      </c>
      <c r="P334" s="192">
        <v>4.5607920000000003E-2</v>
      </c>
      <c r="Q334" s="192">
        <v>0</v>
      </c>
      <c r="R334" s="192">
        <v>0</v>
      </c>
      <c r="S334" s="192">
        <v>0</v>
      </c>
      <c r="T334" s="192"/>
      <c r="U334" s="192"/>
      <c r="V334" s="192"/>
      <c r="W334" s="192"/>
      <c r="X334" s="192"/>
      <c r="Y334" s="137"/>
    </row>
    <row r="335" spans="1:25" s="20" customFormat="1" ht="15.55" x14ac:dyDescent="0.35">
      <c r="A335" s="172"/>
      <c r="B335" s="156" t="s">
        <v>618</v>
      </c>
      <c r="C335" s="173"/>
      <c r="D335" s="190">
        <f>SUM(D336:D342)</f>
        <v>4.3586118480000007</v>
      </c>
      <c r="E335" s="190">
        <f t="shared" ref="E335:X335" si="41">SUM(E336:E342)</f>
        <v>2.9681280000000001</v>
      </c>
      <c r="F335" s="190">
        <f t="shared" si="41"/>
        <v>1.8365807279999995</v>
      </c>
      <c r="G335" s="190">
        <f t="shared" si="41"/>
        <v>0.10970600399999998</v>
      </c>
      <c r="H335" s="190">
        <f t="shared" si="41"/>
        <v>4.9562003999999993E-2</v>
      </c>
      <c r="I335" s="190">
        <f t="shared" si="41"/>
        <v>1.0609224959999999</v>
      </c>
      <c r="J335" s="190">
        <f t="shared" si="41"/>
        <v>1.7870187239999999</v>
      </c>
      <c r="K335" s="190">
        <f t="shared" si="41"/>
        <v>1.7974994999999998</v>
      </c>
      <c r="L335" s="190">
        <f t="shared" si="41"/>
        <v>0</v>
      </c>
      <c r="M335" s="190">
        <f t="shared" si="41"/>
        <v>0</v>
      </c>
      <c r="N335" s="190">
        <f t="shared" si="41"/>
        <v>0</v>
      </c>
      <c r="O335" s="190">
        <f t="shared" si="41"/>
        <v>1.6149167999999998</v>
      </c>
      <c r="P335" s="190">
        <f t="shared" si="41"/>
        <v>1.5736151299999999</v>
      </c>
      <c r="Q335" s="190">
        <f t="shared" si="41"/>
        <v>2.4914945299999998</v>
      </c>
      <c r="R335" s="190">
        <f t="shared" si="41"/>
        <v>1.7552559400000001</v>
      </c>
      <c r="S335" s="190">
        <f t="shared" si="41"/>
        <v>1.1315472720000002</v>
      </c>
      <c r="T335" s="190">
        <f t="shared" si="41"/>
        <v>0</v>
      </c>
      <c r="U335" s="190">
        <f t="shared" si="41"/>
        <v>0</v>
      </c>
      <c r="V335" s="190">
        <f t="shared" si="41"/>
        <v>0</v>
      </c>
      <c r="W335" s="190">
        <f t="shared" si="41"/>
        <v>0</v>
      </c>
      <c r="X335" s="190">
        <f t="shared" si="41"/>
        <v>0</v>
      </c>
      <c r="Y335" s="137"/>
    </row>
    <row r="336" spans="1:25" s="20" customFormat="1" ht="31.1" x14ac:dyDescent="0.35">
      <c r="A336" s="166">
        <v>280</v>
      </c>
      <c r="B336" s="152" t="s">
        <v>619</v>
      </c>
      <c r="C336" s="174" t="s">
        <v>620</v>
      </c>
      <c r="D336" s="192">
        <v>1.866782964</v>
      </c>
      <c r="E336" s="153">
        <v>1.8334199999999998</v>
      </c>
      <c r="F336" s="153">
        <v>1.8055929119999996</v>
      </c>
      <c r="G336" s="192">
        <v>3.5920499999999994E-2</v>
      </c>
      <c r="H336" s="192">
        <v>3.5920499999999994E-2</v>
      </c>
      <c r="I336" s="192">
        <v>0</v>
      </c>
      <c r="J336" s="192">
        <v>1.769672412</v>
      </c>
      <c r="K336" s="192">
        <v>1.7974994999999998</v>
      </c>
      <c r="L336" s="192"/>
      <c r="M336" s="192">
        <v>0</v>
      </c>
      <c r="N336" s="192"/>
      <c r="O336" s="196">
        <v>1.5046607599999999</v>
      </c>
      <c r="P336" s="192">
        <v>1.4747270099999998</v>
      </c>
      <c r="Q336" s="192">
        <v>1.7552559400000001</v>
      </c>
      <c r="R336" s="192">
        <v>1.7552559400000001</v>
      </c>
      <c r="S336" s="192">
        <v>2.7827088000000222E-2</v>
      </c>
      <c r="T336" s="192"/>
      <c r="U336" s="192"/>
      <c r="V336" s="192"/>
      <c r="W336" s="192"/>
      <c r="X336" s="192"/>
      <c r="Y336" s="137"/>
    </row>
    <row r="337" spans="1:25" s="20" customFormat="1" ht="31.1" x14ac:dyDescent="0.35">
      <c r="A337" s="166">
        <v>281</v>
      </c>
      <c r="B337" s="152" t="s">
        <v>621</v>
      </c>
      <c r="C337" s="174" t="s">
        <v>622</v>
      </c>
      <c r="D337" s="192">
        <v>0.75197288400000006</v>
      </c>
      <c r="E337" s="153">
        <v>0.69627600000000001</v>
      </c>
      <c r="F337" s="153">
        <v>3.0987815999999994E-2</v>
      </c>
      <c r="G337" s="192">
        <v>1.3641503999999999E-2</v>
      </c>
      <c r="H337" s="192">
        <v>1.3641503999999999E-2</v>
      </c>
      <c r="I337" s="192">
        <v>0.68263449600000004</v>
      </c>
      <c r="J337" s="192">
        <v>1.7346311999999996E-2</v>
      </c>
      <c r="K337" s="192">
        <v>0</v>
      </c>
      <c r="L337" s="192"/>
      <c r="M337" s="192">
        <v>0</v>
      </c>
      <c r="N337" s="192"/>
      <c r="O337" s="196">
        <v>2.5823180000000001E-2</v>
      </c>
      <c r="P337" s="192">
        <v>1.4455260000000001E-2</v>
      </c>
      <c r="Q337" s="192">
        <v>0</v>
      </c>
      <c r="R337" s="192">
        <v>0</v>
      </c>
      <c r="S337" s="192">
        <v>0.665288184</v>
      </c>
      <c r="T337" s="192"/>
      <c r="U337" s="192"/>
      <c r="V337" s="192"/>
      <c r="W337" s="192"/>
      <c r="X337" s="192"/>
      <c r="Y337" s="137"/>
    </row>
    <row r="338" spans="1:25" s="20" customFormat="1" ht="46.65" x14ac:dyDescent="0.35">
      <c r="A338" s="166">
        <v>282</v>
      </c>
      <c r="B338" s="152" t="s">
        <v>1695</v>
      </c>
      <c r="C338" s="174" t="s">
        <v>623</v>
      </c>
      <c r="D338" s="192">
        <v>1.3615679999999999</v>
      </c>
      <c r="E338" s="153">
        <v>6.0143999999999996E-2</v>
      </c>
      <c r="F338" s="153">
        <v>0</v>
      </c>
      <c r="G338" s="192">
        <v>6.0143999999999989E-2</v>
      </c>
      <c r="H338" s="192">
        <v>0</v>
      </c>
      <c r="I338" s="192">
        <v>0</v>
      </c>
      <c r="J338" s="192">
        <v>0</v>
      </c>
      <c r="K338" s="192">
        <v>0</v>
      </c>
      <c r="L338" s="192"/>
      <c r="M338" s="192">
        <v>0</v>
      </c>
      <c r="N338" s="192"/>
      <c r="O338" s="196">
        <v>0</v>
      </c>
      <c r="P338" s="192">
        <v>0</v>
      </c>
      <c r="Q338" s="192">
        <v>0.65213338999999992</v>
      </c>
      <c r="R338" s="192">
        <v>0</v>
      </c>
      <c r="S338" s="192">
        <v>6.0143999999999996E-2</v>
      </c>
      <c r="T338" s="192"/>
      <c r="U338" s="192"/>
      <c r="V338" s="192"/>
      <c r="W338" s="192"/>
      <c r="X338" s="192"/>
      <c r="Y338" s="137"/>
    </row>
    <row r="339" spans="1:25" s="20" customFormat="1" ht="121.5" customHeight="1" x14ac:dyDescent="0.35">
      <c r="A339" s="166">
        <v>283</v>
      </c>
      <c r="B339" s="152" t="s">
        <v>1696</v>
      </c>
      <c r="C339" s="174" t="s">
        <v>1697</v>
      </c>
      <c r="D339" s="192">
        <v>0.11775599999999999</v>
      </c>
      <c r="E339" s="153">
        <v>0.11775599999999999</v>
      </c>
      <c r="F339" s="153">
        <v>0</v>
      </c>
      <c r="G339" s="192">
        <v>0</v>
      </c>
      <c r="H339" s="192">
        <v>0</v>
      </c>
      <c r="I339" s="192">
        <v>0.11775599999999999</v>
      </c>
      <c r="J339" s="192">
        <v>0</v>
      </c>
      <c r="K339" s="192">
        <v>0</v>
      </c>
      <c r="L339" s="192"/>
      <c r="M339" s="192">
        <v>0</v>
      </c>
      <c r="N339" s="192"/>
      <c r="O339" s="196">
        <v>0</v>
      </c>
      <c r="P339" s="192">
        <v>0</v>
      </c>
      <c r="Q339" s="192">
        <v>2.0947089999999998E-2</v>
      </c>
      <c r="R339" s="192">
        <v>0</v>
      </c>
      <c r="S339" s="192">
        <v>0.11775599999999999</v>
      </c>
      <c r="T339" s="192"/>
      <c r="U339" s="192"/>
      <c r="V339" s="192"/>
      <c r="W339" s="192"/>
      <c r="X339" s="192"/>
      <c r="Y339" s="137"/>
    </row>
    <row r="340" spans="1:25" s="20" customFormat="1" ht="141.80000000000001" customHeight="1" x14ac:dyDescent="0.35">
      <c r="A340" s="166">
        <v>284</v>
      </c>
      <c r="B340" s="152" t="s">
        <v>624</v>
      </c>
      <c r="C340" s="174" t="s">
        <v>1698</v>
      </c>
      <c r="D340" s="192">
        <v>0.26053199999999999</v>
      </c>
      <c r="E340" s="153">
        <v>0.26053200000000004</v>
      </c>
      <c r="F340" s="153">
        <v>0</v>
      </c>
      <c r="G340" s="192">
        <v>0</v>
      </c>
      <c r="H340" s="192">
        <v>0</v>
      </c>
      <c r="I340" s="192">
        <v>0.26053199999999999</v>
      </c>
      <c r="J340" s="192">
        <v>0</v>
      </c>
      <c r="K340" s="192">
        <v>0</v>
      </c>
      <c r="L340" s="192"/>
      <c r="M340" s="192">
        <v>0</v>
      </c>
      <c r="N340" s="192"/>
      <c r="O340" s="196">
        <v>0</v>
      </c>
      <c r="P340" s="192">
        <v>0</v>
      </c>
      <c r="Q340" s="192">
        <v>6.3158110000000003E-2</v>
      </c>
      <c r="R340" s="192">
        <v>0</v>
      </c>
      <c r="S340" s="192">
        <v>0.26053200000000004</v>
      </c>
      <c r="T340" s="192"/>
      <c r="U340" s="192"/>
      <c r="V340" s="192"/>
      <c r="W340" s="192"/>
      <c r="X340" s="192"/>
      <c r="Y340" s="137"/>
    </row>
    <row r="341" spans="1:25" s="20" customFormat="1" ht="77.7" x14ac:dyDescent="0.35">
      <c r="A341" s="166">
        <v>285</v>
      </c>
      <c r="B341" s="152" t="s">
        <v>1699</v>
      </c>
      <c r="C341" s="174" t="s">
        <v>1700</v>
      </c>
      <c r="D341" s="192"/>
      <c r="E341" s="153">
        <v>0</v>
      </c>
      <c r="F341" s="153">
        <v>0</v>
      </c>
      <c r="G341" s="192"/>
      <c r="H341" s="192"/>
      <c r="I341" s="192"/>
      <c r="J341" s="192">
        <v>0</v>
      </c>
      <c r="K341" s="192"/>
      <c r="L341" s="192"/>
      <c r="M341" s="192"/>
      <c r="N341" s="192"/>
      <c r="O341" s="196">
        <v>4.3416059999999992E-2</v>
      </c>
      <c r="P341" s="192">
        <v>4.3416059999999992E-2</v>
      </c>
      <c r="Q341" s="192">
        <v>0</v>
      </c>
      <c r="R341" s="192">
        <v>0</v>
      </c>
      <c r="S341" s="192">
        <v>0</v>
      </c>
      <c r="T341" s="192"/>
      <c r="U341" s="192"/>
      <c r="V341" s="192"/>
      <c r="W341" s="192"/>
      <c r="X341" s="192"/>
      <c r="Y341" s="137"/>
    </row>
    <row r="342" spans="1:25" s="20" customFormat="1" ht="77.7" x14ac:dyDescent="0.35">
      <c r="A342" s="166">
        <v>286</v>
      </c>
      <c r="B342" s="152" t="s">
        <v>1701</v>
      </c>
      <c r="C342" s="174" t="s">
        <v>1702</v>
      </c>
      <c r="D342" s="192"/>
      <c r="E342" s="153">
        <v>0</v>
      </c>
      <c r="F342" s="153">
        <v>0</v>
      </c>
      <c r="G342" s="192"/>
      <c r="H342" s="192"/>
      <c r="I342" s="192"/>
      <c r="J342" s="192">
        <v>0</v>
      </c>
      <c r="K342" s="192"/>
      <c r="L342" s="192"/>
      <c r="M342" s="192"/>
      <c r="N342" s="192"/>
      <c r="O342" s="196">
        <v>4.1016800000000006E-2</v>
      </c>
      <c r="P342" s="192">
        <v>4.1016800000000006E-2</v>
      </c>
      <c r="Q342" s="192">
        <v>0</v>
      </c>
      <c r="R342" s="192">
        <v>0</v>
      </c>
      <c r="S342" s="192">
        <v>0</v>
      </c>
      <c r="T342" s="192"/>
      <c r="U342" s="192"/>
      <c r="V342" s="192"/>
      <c r="W342" s="192"/>
      <c r="X342" s="192"/>
      <c r="Y342" s="137"/>
    </row>
    <row r="343" spans="1:25" s="20" customFormat="1" ht="15.55" x14ac:dyDescent="0.35">
      <c r="A343" s="172"/>
      <c r="B343" s="156" t="s">
        <v>625</v>
      </c>
      <c r="C343" s="173"/>
      <c r="D343" s="190">
        <f>SUM(D344:D359)</f>
        <v>111.983136</v>
      </c>
      <c r="E343" s="190">
        <f t="shared" ref="E343:X343" si="42">SUM(E344:E359)</f>
        <v>29.477731199999997</v>
      </c>
      <c r="F343" s="190">
        <f t="shared" si="42"/>
        <v>2.8230612559999999</v>
      </c>
      <c r="G343" s="190">
        <f t="shared" si="42"/>
        <v>6.1821631559999988</v>
      </c>
      <c r="H343" s="190">
        <f t="shared" si="42"/>
        <v>2.0568646459999997</v>
      </c>
      <c r="I343" s="190">
        <f t="shared" si="42"/>
        <v>2.0217991199999998</v>
      </c>
      <c r="J343" s="190">
        <f t="shared" si="42"/>
        <v>0.76619660999999994</v>
      </c>
      <c r="K343" s="190">
        <f t="shared" si="42"/>
        <v>1.6895819999999999</v>
      </c>
      <c r="L343" s="190">
        <f t="shared" si="42"/>
        <v>0</v>
      </c>
      <c r="M343" s="190">
        <f t="shared" si="42"/>
        <v>19.584186923999997</v>
      </c>
      <c r="N343" s="190">
        <f t="shared" si="42"/>
        <v>0</v>
      </c>
      <c r="O343" s="190">
        <f t="shared" si="42"/>
        <v>5.8592038200000012</v>
      </c>
      <c r="P343" s="190">
        <f t="shared" si="42"/>
        <v>5.4203379400000005</v>
      </c>
      <c r="Q343" s="190">
        <f t="shared" si="42"/>
        <v>5.4699785699999994</v>
      </c>
      <c r="R343" s="190">
        <f t="shared" si="42"/>
        <v>0.47705703000000005</v>
      </c>
      <c r="S343" s="190">
        <f t="shared" si="42"/>
        <v>26.654669943999995</v>
      </c>
      <c r="T343" s="190">
        <f t="shared" si="42"/>
        <v>0</v>
      </c>
      <c r="U343" s="190">
        <f t="shared" si="42"/>
        <v>0</v>
      </c>
      <c r="V343" s="190">
        <f t="shared" si="42"/>
        <v>0</v>
      </c>
      <c r="W343" s="190">
        <f t="shared" si="42"/>
        <v>0</v>
      </c>
      <c r="X343" s="190">
        <f t="shared" si="42"/>
        <v>0</v>
      </c>
      <c r="Y343" s="137"/>
    </row>
    <row r="344" spans="1:25" s="20" customFormat="1" ht="31.1" x14ac:dyDescent="0.35">
      <c r="A344" s="166">
        <v>287</v>
      </c>
      <c r="B344" s="152" t="s">
        <v>626</v>
      </c>
      <c r="C344" s="174" t="s">
        <v>627</v>
      </c>
      <c r="D344" s="192">
        <v>28.678728</v>
      </c>
      <c r="E344" s="153">
        <v>7.7026320000000004</v>
      </c>
      <c r="F344" s="153">
        <v>0.34280603999999998</v>
      </c>
      <c r="G344" s="192">
        <v>0.15091052399999999</v>
      </c>
      <c r="H344" s="192">
        <v>0.15091052399999999</v>
      </c>
      <c r="I344" s="192">
        <v>0</v>
      </c>
      <c r="J344" s="192">
        <v>0.19189551599999999</v>
      </c>
      <c r="K344" s="192">
        <v>0</v>
      </c>
      <c r="L344" s="192"/>
      <c r="M344" s="192">
        <v>7.551721476</v>
      </c>
      <c r="N344" s="192"/>
      <c r="O344" s="196">
        <v>0.28567169999999997</v>
      </c>
      <c r="P344" s="192">
        <v>0.15991292999999998</v>
      </c>
      <c r="Q344" s="192">
        <v>0</v>
      </c>
      <c r="R344" s="192">
        <v>0</v>
      </c>
      <c r="S344" s="192">
        <v>7.3598259600000002</v>
      </c>
      <c r="T344" s="192"/>
      <c r="U344" s="192"/>
      <c r="V344" s="192"/>
      <c r="W344" s="192"/>
      <c r="X344" s="192"/>
      <c r="Y344" s="137"/>
    </row>
    <row r="345" spans="1:25" s="20" customFormat="1" ht="77.7" x14ac:dyDescent="0.35">
      <c r="A345" s="166">
        <v>288</v>
      </c>
      <c r="B345" s="152" t="s">
        <v>1703</v>
      </c>
      <c r="C345" s="174" t="s">
        <v>628</v>
      </c>
      <c r="D345" s="192">
        <v>4.6319879999999998</v>
      </c>
      <c r="E345" s="153">
        <v>4.1439000000000004</v>
      </c>
      <c r="F345" s="153">
        <v>0</v>
      </c>
      <c r="G345" s="192">
        <v>0</v>
      </c>
      <c r="H345" s="192">
        <v>0</v>
      </c>
      <c r="I345" s="192">
        <v>1.0359749999999999</v>
      </c>
      <c r="J345" s="192">
        <v>0</v>
      </c>
      <c r="K345" s="192">
        <v>1.0359749999999999</v>
      </c>
      <c r="L345" s="192"/>
      <c r="M345" s="192">
        <v>2.0719499999999997</v>
      </c>
      <c r="N345" s="192"/>
      <c r="O345" s="196">
        <v>0</v>
      </c>
      <c r="P345" s="192">
        <v>0</v>
      </c>
      <c r="Q345" s="192">
        <v>0</v>
      </c>
      <c r="R345" s="192">
        <v>0</v>
      </c>
      <c r="S345" s="192">
        <v>4.1439000000000004</v>
      </c>
      <c r="T345" s="192"/>
      <c r="U345" s="192"/>
      <c r="V345" s="192"/>
      <c r="W345" s="192"/>
      <c r="X345" s="192"/>
      <c r="Y345" s="137"/>
    </row>
    <row r="346" spans="1:25" s="20" customFormat="1" ht="77.7" x14ac:dyDescent="0.35">
      <c r="A346" s="166">
        <v>289</v>
      </c>
      <c r="B346" s="152" t="s">
        <v>629</v>
      </c>
      <c r="C346" s="174" t="s">
        <v>630</v>
      </c>
      <c r="D346" s="192">
        <v>3.7851239999999997</v>
      </c>
      <c r="E346" s="153">
        <v>3.466272</v>
      </c>
      <c r="F346" s="153">
        <v>0.15426659999999998</v>
      </c>
      <c r="G346" s="192">
        <v>6.7911455999999981E-2</v>
      </c>
      <c r="H346" s="192">
        <v>6.7911455999999981E-2</v>
      </c>
      <c r="I346" s="192">
        <v>0</v>
      </c>
      <c r="J346" s="192">
        <v>8.6355143999999995E-2</v>
      </c>
      <c r="K346" s="192">
        <v>0</v>
      </c>
      <c r="L346" s="192"/>
      <c r="M346" s="192">
        <v>3.3983605439999995</v>
      </c>
      <c r="N346" s="192"/>
      <c r="O346" s="196">
        <v>0.12855549999999999</v>
      </c>
      <c r="P346" s="192">
        <v>7.1962620000000005E-2</v>
      </c>
      <c r="Q346" s="192">
        <v>0</v>
      </c>
      <c r="R346" s="192">
        <v>0</v>
      </c>
      <c r="S346" s="192">
        <v>3.3120053999999999</v>
      </c>
      <c r="T346" s="192"/>
      <c r="U346" s="192"/>
      <c r="V346" s="192"/>
      <c r="W346" s="192"/>
      <c r="X346" s="192"/>
      <c r="Y346" s="137"/>
    </row>
    <row r="347" spans="1:25" s="20" customFormat="1" ht="46.65" x14ac:dyDescent="0.35">
      <c r="A347" s="166">
        <v>290</v>
      </c>
      <c r="B347" s="152" t="s">
        <v>631</v>
      </c>
      <c r="C347" s="174" t="s">
        <v>632</v>
      </c>
      <c r="D347" s="192">
        <v>45.883488</v>
      </c>
      <c r="E347" s="153">
        <v>5.4121991999999999</v>
      </c>
      <c r="F347" s="153">
        <v>0.240870216</v>
      </c>
      <c r="G347" s="192">
        <v>0.106036212</v>
      </c>
      <c r="H347" s="192">
        <v>0.106036212</v>
      </c>
      <c r="I347" s="192">
        <v>0</v>
      </c>
      <c r="J347" s="192">
        <v>0.13483400400000001</v>
      </c>
      <c r="K347" s="192">
        <v>0</v>
      </c>
      <c r="L347" s="192"/>
      <c r="M347" s="192">
        <v>5.3061629879999996</v>
      </c>
      <c r="N347" s="192"/>
      <c r="O347" s="196">
        <v>0.20072518</v>
      </c>
      <c r="P347" s="192">
        <v>0.11236167000000001</v>
      </c>
      <c r="Q347" s="192">
        <v>0</v>
      </c>
      <c r="R347" s="192">
        <v>0</v>
      </c>
      <c r="S347" s="192">
        <v>5.1713289839999996</v>
      </c>
      <c r="T347" s="192"/>
      <c r="U347" s="192"/>
      <c r="V347" s="192"/>
      <c r="W347" s="192"/>
      <c r="X347" s="192"/>
      <c r="Y347" s="137"/>
    </row>
    <row r="348" spans="1:25" s="20" customFormat="1" ht="202.55" customHeight="1" x14ac:dyDescent="0.35">
      <c r="A348" s="166">
        <v>291</v>
      </c>
      <c r="B348" s="152" t="s">
        <v>633</v>
      </c>
      <c r="C348" s="174" t="s">
        <v>634</v>
      </c>
      <c r="D348" s="192">
        <v>6.4563119999999996</v>
      </c>
      <c r="E348" s="153">
        <v>4.9863359999999988</v>
      </c>
      <c r="F348" s="153">
        <v>0.91222726599999993</v>
      </c>
      <c r="G348" s="192">
        <v>4.9863359999999997</v>
      </c>
      <c r="H348" s="192">
        <v>0.91222726599999993</v>
      </c>
      <c r="I348" s="192">
        <v>0</v>
      </c>
      <c r="J348" s="192">
        <v>0</v>
      </c>
      <c r="K348" s="192">
        <v>0</v>
      </c>
      <c r="L348" s="192"/>
      <c r="M348" s="192">
        <v>0</v>
      </c>
      <c r="N348" s="192"/>
      <c r="O348" s="196">
        <v>0.10939172999999999</v>
      </c>
      <c r="P348" s="192">
        <v>-4.5796699765787707E-16</v>
      </c>
      <c r="Q348" s="192">
        <v>4.4326860199999993</v>
      </c>
      <c r="R348" s="192">
        <v>0</v>
      </c>
      <c r="S348" s="192">
        <v>4.0741087339999993</v>
      </c>
      <c r="T348" s="192"/>
      <c r="U348" s="192"/>
      <c r="V348" s="192"/>
      <c r="W348" s="192"/>
      <c r="X348" s="192"/>
      <c r="Y348" s="137"/>
    </row>
    <row r="349" spans="1:25" s="20" customFormat="1" ht="46.65" x14ac:dyDescent="0.35">
      <c r="A349" s="166">
        <v>292</v>
      </c>
      <c r="B349" s="152" t="s">
        <v>635</v>
      </c>
      <c r="C349" s="174" t="s">
        <v>636</v>
      </c>
      <c r="D349" s="192">
        <v>10.238100000000001</v>
      </c>
      <c r="E349" s="153">
        <v>1.2</v>
      </c>
      <c r="F349" s="153">
        <v>5.3406060000000005E-2</v>
      </c>
      <c r="G349" s="192">
        <v>2.3510483999999998E-2</v>
      </c>
      <c r="H349" s="192">
        <v>2.3510483999999998E-2</v>
      </c>
      <c r="I349" s="192">
        <v>0.3</v>
      </c>
      <c r="J349" s="192">
        <v>2.9895576000000007E-2</v>
      </c>
      <c r="K349" s="192">
        <v>0.3</v>
      </c>
      <c r="L349" s="192"/>
      <c r="M349" s="192">
        <v>0.57648951599999998</v>
      </c>
      <c r="N349" s="192"/>
      <c r="O349" s="196">
        <v>4.4505050000000004E-2</v>
      </c>
      <c r="P349" s="192">
        <v>2.4912980000000005E-2</v>
      </c>
      <c r="Q349" s="192">
        <v>0</v>
      </c>
      <c r="R349" s="192">
        <v>0</v>
      </c>
      <c r="S349" s="192">
        <v>1.14659394</v>
      </c>
      <c r="T349" s="192"/>
      <c r="U349" s="192"/>
      <c r="V349" s="192"/>
      <c r="W349" s="192"/>
      <c r="X349" s="192"/>
      <c r="Y349" s="137"/>
    </row>
    <row r="350" spans="1:25" s="20" customFormat="1" ht="101.3" customHeight="1" x14ac:dyDescent="0.35">
      <c r="A350" s="166">
        <v>293</v>
      </c>
      <c r="B350" s="152" t="s">
        <v>637</v>
      </c>
      <c r="C350" s="174" t="s">
        <v>638</v>
      </c>
      <c r="D350" s="192">
        <v>10.839611999999999</v>
      </c>
      <c r="E350" s="153">
        <v>1.2</v>
      </c>
      <c r="F350" s="153">
        <v>5.3406060000000005E-2</v>
      </c>
      <c r="G350" s="192">
        <v>2.3510483999999998E-2</v>
      </c>
      <c r="H350" s="192">
        <v>2.3510483999999998E-2</v>
      </c>
      <c r="I350" s="192">
        <v>0.3</v>
      </c>
      <c r="J350" s="192">
        <v>2.9895576000000007E-2</v>
      </c>
      <c r="K350" s="192">
        <v>0.3</v>
      </c>
      <c r="L350" s="192"/>
      <c r="M350" s="192">
        <v>0.57648951599999998</v>
      </c>
      <c r="N350" s="192"/>
      <c r="O350" s="196">
        <v>4.3779977299999997</v>
      </c>
      <c r="P350" s="192">
        <v>4.3584056599999998</v>
      </c>
      <c r="Q350" s="192">
        <v>0</v>
      </c>
      <c r="R350" s="192">
        <v>0</v>
      </c>
      <c r="S350" s="192">
        <v>1.14659394</v>
      </c>
      <c r="T350" s="192"/>
      <c r="U350" s="192"/>
      <c r="V350" s="192"/>
      <c r="W350" s="192"/>
      <c r="X350" s="192"/>
      <c r="Y350" s="137"/>
    </row>
    <row r="351" spans="1:25" s="20" customFormat="1" ht="46.65" x14ac:dyDescent="0.35">
      <c r="A351" s="166">
        <v>294</v>
      </c>
      <c r="B351" s="152" t="s">
        <v>639</v>
      </c>
      <c r="C351" s="174" t="s">
        <v>640</v>
      </c>
      <c r="D351" s="192">
        <v>0.43024799999999996</v>
      </c>
      <c r="E351" s="153">
        <v>0.33885599999999999</v>
      </c>
      <c r="F351" s="153">
        <v>1.5080820000000002E-2</v>
      </c>
      <c r="G351" s="192">
        <v>6.6388799999999998E-3</v>
      </c>
      <c r="H351" s="192">
        <v>6.6388799999999998E-3</v>
      </c>
      <c r="I351" s="192">
        <v>0.33221711999999998</v>
      </c>
      <c r="J351" s="192">
        <v>8.4419400000000019E-3</v>
      </c>
      <c r="K351" s="192">
        <v>0</v>
      </c>
      <c r="L351" s="192"/>
      <c r="M351" s="192">
        <v>0</v>
      </c>
      <c r="N351" s="192"/>
      <c r="O351" s="196">
        <v>1.2567350000000001E-2</v>
      </c>
      <c r="P351" s="192">
        <v>7.0349500000000016E-3</v>
      </c>
      <c r="Q351" s="192">
        <v>0</v>
      </c>
      <c r="R351" s="192">
        <v>0</v>
      </c>
      <c r="S351" s="192">
        <v>0.32377518</v>
      </c>
      <c r="T351" s="192"/>
      <c r="U351" s="192"/>
      <c r="V351" s="192"/>
      <c r="W351" s="192"/>
      <c r="X351" s="192"/>
      <c r="Y351" s="137"/>
    </row>
    <row r="352" spans="1:25" s="20" customFormat="1" ht="46.65" x14ac:dyDescent="0.35">
      <c r="A352" s="166">
        <v>295</v>
      </c>
      <c r="B352" s="152" t="s">
        <v>1704</v>
      </c>
      <c r="C352" s="174" t="s">
        <v>641</v>
      </c>
      <c r="D352" s="192">
        <v>0.82510800000000006</v>
      </c>
      <c r="E352" s="153">
        <v>0.81310800000000005</v>
      </c>
      <c r="F352" s="153">
        <v>7.4333233999999998E-2</v>
      </c>
      <c r="G352" s="192">
        <v>0.81310800000000005</v>
      </c>
      <c r="H352" s="192">
        <v>7.4333233999999998E-2</v>
      </c>
      <c r="I352" s="192">
        <v>0</v>
      </c>
      <c r="J352" s="192">
        <v>0</v>
      </c>
      <c r="K352" s="192">
        <v>0</v>
      </c>
      <c r="L352" s="192"/>
      <c r="M352" s="192">
        <v>0</v>
      </c>
      <c r="N352" s="192"/>
      <c r="O352" s="196">
        <v>1.054152E-2</v>
      </c>
      <c r="P352" s="192">
        <v>-1.7347234759768071E-17</v>
      </c>
      <c r="Q352" s="192">
        <v>0.46193897</v>
      </c>
      <c r="R352" s="192">
        <v>0</v>
      </c>
      <c r="S352" s="192">
        <v>0.73877476600000003</v>
      </c>
      <c r="T352" s="192"/>
      <c r="U352" s="192"/>
      <c r="V352" s="192"/>
      <c r="W352" s="192"/>
      <c r="X352" s="192"/>
      <c r="Y352" s="137"/>
    </row>
    <row r="353" spans="1:25" s="20" customFormat="1" ht="46.65" x14ac:dyDescent="0.35">
      <c r="A353" s="166">
        <v>296</v>
      </c>
      <c r="B353" s="152" t="s">
        <v>1705</v>
      </c>
      <c r="C353" s="174" t="s">
        <v>1706</v>
      </c>
      <c r="D353" s="192">
        <v>0.21442800000000001</v>
      </c>
      <c r="E353" s="153">
        <v>0.21442799999999998</v>
      </c>
      <c r="F353" s="153">
        <v>0</v>
      </c>
      <c r="G353" s="192">
        <v>4.2011159999999995E-3</v>
      </c>
      <c r="H353" s="192">
        <v>4.2011159999999995E-3</v>
      </c>
      <c r="I353" s="192">
        <v>5.3607000000000002E-2</v>
      </c>
      <c r="J353" s="192">
        <v>-4.2011159999999995E-3</v>
      </c>
      <c r="K353" s="192">
        <v>5.3607000000000002E-2</v>
      </c>
      <c r="L353" s="192"/>
      <c r="M353" s="192">
        <v>0.103012884</v>
      </c>
      <c r="N353" s="192"/>
      <c r="O353" s="196">
        <v>0</v>
      </c>
      <c r="P353" s="192">
        <v>-3.5009299999999998E-3</v>
      </c>
      <c r="Q353" s="192">
        <v>0</v>
      </c>
      <c r="R353" s="192">
        <v>0</v>
      </c>
      <c r="S353" s="192">
        <v>0.21442799999999998</v>
      </c>
      <c r="T353" s="192"/>
      <c r="U353" s="192"/>
      <c r="V353" s="192"/>
      <c r="W353" s="192"/>
      <c r="X353" s="192"/>
      <c r="Y353" s="137"/>
    </row>
    <row r="354" spans="1:25" s="20" customFormat="1" ht="46.65" x14ac:dyDescent="0.35">
      <c r="A354" s="166">
        <v>297</v>
      </c>
      <c r="B354" s="152" t="s">
        <v>1707</v>
      </c>
      <c r="C354" s="174" t="s">
        <v>642</v>
      </c>
      <c r="D354" s="192">
        <v>0</v>
      </c>
      <c r="E354" s="153">
        <v>0</v>
      </c>
      <c r="F354" s="153">
        <v>0.48630269999999998</v>
      </c>
      <c r="G354" s="192">
        <v>0</v>
      </c>
      <c r="H354" s="192">
        <v>0.48630269999999998</v>
      </c>
      <c r="I354" s="192">
        <v>0</v>
      </c>
      <c r="J354" s="192">
        <v>0</v>
      </c>
      <c r="K354" s="192">
        <v>0</v>
      </c>
      <c r="L354" s="192"/>
      <c r="M354" s="192">
        <v>0</v>
      </c>
      <c r="N354" s="192"/>
      <c r="O354" s="196">
        <v>0</v>
      </c>
      <c r="P354" s="192">
        <v>0</v>
      </c>
      <c r="Q354" s="192">
        <v>0</v>
      </c>
      <c r="R354" s="192">
        <v>0</v>
      </c>
      <c r="S354" s="192">
        <v>-0.48630269999999998</v>
      </c>
      <c r="T354" s="192"/>
      <c r="U354" s="192"/>
      <c r="V354" s="192"/>
      <c r="W354" s="192"/>
      <c r="X354" s="192"/>
      <c r="Y354" s="137"/>
    </row>
    <row r="355" spans="1:25" s="20" customFormat="1" ht="46.65" x14ac:dyDescent="0.35">
      <c r="A355" s="166">
        <v>298</v>
      </c>
      <c r="B355" s="152" t="s">
        <v>643</v>
      </c>
      <c r="C355" s="174" t="s">
        <v>644</v>
      </c>
      <c r="D355" s="192">
        <v>0</v>
      </c>
      <c r="E355" s="153">
        <v>0</v>
      </c>
      <c r="F355" s="153">
        <v>0.20128229</v>
      </c>
      <c r="G355" s="192">
        <v>0</v>
      </c>
      <c r="H355" s="192">
        <v>0.20128229</v>
      </c>
      <c r="I355" s="192">
        <v>0</v>
      </c>
      <c r="J355" s="192">
        <v>0</v>
      </c>
      <c r="K355" s="192">
        <v>0</v>
      </c>
      <c r="L355" s="192"/>
      <c r="M355" s="192">
        <v>0</v>
      </c>
      <c r="N355" s="192"/>
      <c r="O355" s="196">
        <v>0</v>
      </c>
      <c r="P355" s="192">
        <v>0</v>
      </c>
      <c r="Q355" s="192">
        <v>0</v>
      </c>
      <c r="R355" s="192">
        <v>0</v>
      </c>
      <c r="S355" s="192">
        <v>-0.20128229</v>
      </c>
      <c r="T355" s="192"/>
      <c r="U355" s="192"/>
      <c r="V355" s="192"/>
      <c r="W355" s="192"/>
      <c r="X355" s="192"/>
      <c r="Y355" s="137"/>
    </row>
    <row r="356" spans="1:25" s="20" customFormat="1" ht="31.1" x14ac:dyDescent="0.35">
      <c r="A356" s="166">
        <v>299</v>
      </c>
      <c r="B356" s="152" t="s">
        <v>645</v>
      </c>
      <c r="C356" s="174" t="s">
        <v>646</v>
      </c>
      <c r="D356" s="192">
        <v>0</v>
      </c>
      <c r="E356" s="153">
        <v>0</v>
      </c>
      <c r="F356" s="153">
        <v>0</v>
      </c>
      <c r="G356" s="192">
        <v>0</v>
      </c>
      <c r="H356" s="192">
        <v>0</v>
      </c>
      <c r="I356" s="192">
        <v>0</v>
      </c>
      <c r="J356" s="192">
        <v>0</v>
      </c>
      <c r="K356" s="192">
        <v>0</v>
      </c>
      <c r="L356" s="192"/>
      <c r="M356" s="192">
        <v>0</v>
      </c>
      <c r="N356" s="192"/>
      <c r="O356" s="196">
        <v>0</v>
      </c>
      <c r="P356" s="192">
        <v>0</v>
      </c>
      <c r="Q356" s="192">
        <v>9.8296549999999996E-2</v>
      </c>
      <c r="R356" s="192">
        <v>0</v>
      </c>
      <c r="S356" s="192">
        <v>0</v>
      </c>
      <c r="T356" s="192"/>
      <c r="U356" s="192"/>
      <c r="V356" s="192"/>
      <c r="W356" s="192"/>
      <c r="X356" s="192"/>
      <c r="Y356" s="137"/>
    </row>
    <row r="357" spans="1:25" s="20" customFormat="1" ht="62.2" x14ac:dyDescent="0.35">
      <c r="A357" s="166">
        <v>300</v>
      </c>
      <c r="B357" s="152" t="s">
        <v>1708</v>
      </c>
      <c r="C357" s="174" t="s">
        <v>1709</v>
      </c>
      <c r="D357" s="192"/>
      <c r="E357" s="153">
        <v>0</v>
      </c>
      <c r="F357" s="153">
        <v>0.28907996999999996</v>
      </c>
      <c r="G357" s="192"/>
      <c r="H357" s="192"/>
      <c r="I357" s="192"/>
      <c r="J357" s="192">
        <v>0.28907996999999996</v>
      </c>
      <c r="K357" s="192"/>
      <c r="L357" s="192"/>
      <c r="M357" s="192"/>
      <c r="N357" s="192"/>
      <c r="O357" s="196">
        <v>0.47705703000000005</v>
      </c>
      <c r="P357" s="192">
        <v>0.47705703000000005</v>
      </c>
      <c r="Q357" s="192">
        <v>0.47705703000000005</v>
      </c>
      <c r="R357" s="192">
        <v>0.47705703000000005</v>
      </c>
      <c r="S357" s="192">
        <v>-0.28907996999999996</v>
      </c>
      <c r="T357" s="192"/>
      <c r="U357" s="192"/>
      <c r="V357" s="192"/>
      <c r="W357" s="192"/>
      <c r="X357" s="192"/>
      <c r="Y357" s="137"/>
    </row>
    <row r="358" spans="1:25" s="20" customFormat="1" ht="121.5" customHeight="1" x14ac:dyDescent="0.35">
      <c r="A358" s="166">
        <v>301</v>
      </c>
      <c r="B358" s="152" t="s">
        <v>1710</v>
      </c>
      <c r="C358" s="174" t="s">
        <v>1711</v>
      </c>
      <c r="D358" s="192"/>
      <c r="E358" s="153">
        <v>0</v>
      </c>
      <c r="F358" s="153">
        <v>0</v>
      </c>
      <c r="G358" s="192"/>
      <c r="H358" s="192"/>
      <c r="I358" s="192"/>
      <c r="J358" s="192">
        <v>0</v>
      </c>
      <c r="K358" s="192"/>
      <c r="L358" s="192"/>
      <c r="M358" s="192"/>
      <c r="N358" s="192"/>
      <c r="O358" s="196">
        <v>0.12047216000000001</v>
      </c>
      <c r="P358" s="192">
        <v>0.12047216000000001</v>
      </c>
      <c r="Q358" s="192">
        <v>0</v>
      </c>
      <c r="R358" s="192">
        <v>0</v>
      </c>
      <c r="S358" s="192">
        <v>0</v>
      </c>
      <c r="T358" s="192"/>
      <c r="U358" s="192"/>
      <c r="V358" s="192"/>
      <c r="W358" s="192"/>
      <c r="X358" s="192"/>
      <c r="Y358" s="137"/>
    </row>
    <row r="359" spans="1:25" s="20" customFormat="1" ht="46.65" x14ac:dyDescent="0.35">
      <c r="A359" s="166">
        <v>302</v>
      </c>
      <c r="B359" s="152" t="s">
        <v>1712</v>
      </c>
      <c r="C359" s="174" t="s">
        <v>1713</v>
      </c>
      <c r="D359" s="192"/>
      <c r="E359" s="153">
        <v>0</v>
      </c>
      <c r="F359" s="153">
        <v>0</v>
      </c>
      <c r="G359" s="192"/>
      <c r="H359" s="192"/>
      <c r="I359" s="192"/>
      <c r="J359" s="192">
        <v>0</v>
      </c>
      <c r="K359" s="192"/>
      <c r="L359" s="192"/>
      <c r="M359" s="192"/>
      <c r="N359" s="192"/>
      <c r="O359" s="196">
        <v>9.1718869999999994E-2</v>
      </c>
      <c r="P359" s="192">
        <v>9.1718869999999994E-2</v>
      </c>
      <c r="Q359" s="192">
        <v>0</v>
      </c>
      <c r="R359" s="192">
        <v>0</v>
      </c>
      <c r="S359" s="192">
        <v>0</v>
      </c>
      <c r="T359" s="192"/>
      <c r="U359" s="192"/>
      <c r="V359" s="192"/>
      <c r="W359" s="192"/>
      <c r="X359" s="192"/>
      <c r="Y359" s="137"/>
    </row>
    <row r="360" spans="1:25" s="20" customFormat="1" ht="15.55" x14ac:dyDescent="0.35">
      <c r="A360" s="172"/>
      <c r="B360" s="156" t="s">
        <v>647</v>
      </c>
      <c r="C360" s="173"/>
      <c r="D360" s="190">
        <f>SUM(D361:D396)</f>
        <v>106.89259200000004</v>
      </c>
      <c r="E360" s="190">
        <f t="shared" ref="E360:X360" si="43">SUM(E361:E396)</f>
        <v>50.039216707999991</v>
      </c>
      <c r="F360" s="190">
        <f t="shared" si="43"/>
        <v>20.708844790000001</v>
      </c>
      <c r="G360" s="190">
        <f t="shared" si="43"/>
        <v>13.354644393999996</v>
      </c>
      <c r="H360" s="190">
        <f t="shared" si="43"/>
        <v>12.901542995999996</v>
      </c>
      <c r="I360" s="190">
        <f t="shared" si="43"/>
        <v>6.5913379800000014</v>
      </c>
      <c r="J360" s="190">
        <f t="shared" si="43"/>
        <v>7.8073017939999989</v>
      </c>
      <c r="K360" s="190">
        <f t="shared" si="43"/>
        <v>22.124285914000001</v>
      </c>
      <c r="L360" s="190">
        <f t="shared" si="43"/>
        <v>0</v>
      </c>
      <c r="M360" s="190">
        <f t="shared" si="43"/>
        <v>7.9689484199999994</v>
      </c>
      <c r="N360" s="190">
        <f t="shared" si="43"/>
        <v>0</v>
      </c>
      <c r="O360" s="190">
        <f t="shared" si="43"/>
        <v>16.185094760000002</v>
      </c>
      <c r="P360" s="190">
        <f t="shared" si="43"/>
        <v>2.5330435799999997</v>
      </c>
      <c r="Q360" s="190">
        <f t="shared" si="43"/>
        <v>22.508618329999997</v>
      </c>
      <c r="R360" s="190">
        <f t="shared" si="43"/>
        <v>3.7651744100000002</v>
      </c>
      <c r="S360" s="190">
        <f t="shared" si="43"/>
        <v>29.330371918000004</v>
      </c>
      <c r="T360" s="190">
        <f t="shared" si="43"/>
        <v>0</v>
      </c>
      <c r="U360" s="190">
        <f t="shared" si="43"/>
        <v>0</v>
      </c>
      <c r="V360" s="190">
        <f t="shared" si="43"/>
        <v>0</v>
      </c>
      <c r="W360" s="190">
        <f t="shared" si="43"/>
        <v>0</v>
      </c>
      <c r="X360" s="190">
        <f t="shared" si="43"/>
        <v>0</v>
      </c>
      <c r="Y360" s="137"/>
    </row>
    <row r="361" spans="1:25" s="20" customFormat="1" ht="77.7" x14ac:dyDescent="0.35">
      <c r="A361" s="166">
        <v>303</v>
      </c>
      <c r="B361" s="152" t="s">
        <v>648</v>
      </c>
      <c r="C361" s="174" t="s">
        <v>649</v>
      </c>
      <c r="D361" s="192">
        <v>5.6382479999999999</v>
      </c>
      <c r="E361" s="153">
        <v>4.8082504400000028</v>
      </c>
      <c r="F361" s="153">
        <v>0.21399142799999998</v>
      </c>
      <c r="G361" s="192">
        <v>9.4203587999999991E-2</v>
      </c>
      <c r="H361" s="192">
        <v>9.4203587999999991E-2</v>
      </c>
      <c r="I361" s="192">
        <v>0</v>
      </c>
      <c r="J361" s="192">
        <v>0.11978783999999999</v>
      </c>
      <c r="K361" s="192">
        <v>4.7140468520000036</v>
      </c>
      <c r="L361" s="192"/>
      <c r="M361" s="192">
        <v>0</v>
      </c>
      <c r="N361" s="192"/>
      <c r="O361" s="196">
        <v>0.17832619</v>
      </c>
      <c r="P361" s="192">
        <v>9.9823199999999987E-2</v>
      </c>
      <c r="Q361" s="192">
        <v>0</v>
      </c>
      <c r="R361" s="192">
        <v>0</v>
      </c>
      <c r="S361" s="192">
        <v>4.5942590120000029</v>
      </c>
      <c r="T361" s="192"/>
      <c r="U361" s="192"/>
      <c r="V361" s="192"/>
      <c r="W361" s="192"/>
      <c r="X361" s="192"/>
      <c r="Y361" s="137"/>
    </row>
    <row r="362" spans="1:25" s="20" customFormat="1" ht="46.65" x14ac:dyDescent="0.35">
      <c r="A362" s="166">
        <v>304</v>
      </c>
      <c r="B362" s="152" t="s">
        <v>1714</v>
      </c>
      <c r="C362" s="174" t="s">
        <v>650</v>
      </c>
      <c r="D362" s="192">
        <v>1.9785959999999996</v>
      </c>
      <c r="E362" s="153">
        <v>8.8919999999999999E-2</v>
      </c>
      <c r="F362" s="153">
        <v>0.30264779999999997</v>
      </c>
      <c r="G362" s="192">
        <v>8.8919999999999985E-2</v>
      </c>
      <c r="H362" s="192">
        <v>0.30264780000000002</v>
      </c>
      <c r="I362" s="192">
        <v>0</v>
      </c>
      <c r="J362" s="192">
        <v>0</v>
      </c>
      <c r="K362" s="192">
        <v>0</v>
      </c>
      <c r="L362" s="192"/>
      <c r="M362" s="192">
        <v>0</v>
      </c>
      <c r="N362" s="192"/>
      <c r="O362" s="196">
        <v>0</v>
      </c>
      <c r="P362" s="192">
        <v>0</v>
      </c>
      <c r="Q362" s="192">
        <v>2.1864442000000004</v>
      </c>
      <c r="R362" s="192">
        <v>0</v>
      </c>
      <c r="S362" s="192">
        <v>-0.21372779999999997</v>
      </c>
      <c r="T362" s="192"/>
      <c r="U362" s="192"/>
      <c r="V362" s="192"/>
      <c r="W362" s="192"/>
      <c r="X362" s="192"/>
      <c r="Y362" s="137"/>
    </row>
    <row r="363" spans="1:25" s="20" customFormat="1" ht="62.2" x14ac:dyDescent="0.35">
      <c r="A363" s="166">
        <v>305</v>
      </c>
      <c r="B363" s="152" t="s">
        <v>651</v>
      </c>
      <c r="C363" s="174" t="s">
        <v>652</v>
      </c>
      <c r="D363" s="192">
        <v>4.6855199999999995</v>
      </c>
      <c r="E363" s="153">
        <v>2.98488</v>
      </c>
      <c r="F363" s="153">
        <v>0.132842244</v>
      </c>
      <c r="G363" s="192">
        <v>5.8479983999999992E-2</v>
      </c>
      <c r="H363" s="192">
        <v>5.8479983999999992E-2</v>
      </c>
      <c r="I363" s="192">
        <v>2.9264000160000001</v>
      </c>
      <c r="J363" s="192">
        <v>7.4362260000000013E-2</v>
      </c>
      <c r="K363" s="192">
        <v>0</v>
      </c>
      <c r="L363" s="192"/>
      <c r="M363" s="192">
        <v>0</v>
      </c>
      <c r="N363" s="192"/>
      <c r="O363" s="196">
        <v>0.11070186999999999</v>
      </c>
      <c r="P363" s="192">
        <v>6.1968549999999997E-2</v>
      </c>
      <c r="Q363" s="192">
        <v>0</v>
      </c>
      <c r="R363" s="192">
        <v>0</v>
      </c>
      <c r="S363" s="192">
        <v>2.8520377560000001</v>
      </c>
      <c r="T363" s="192"/>
      <c r="U363" s="192"/>
      <c r="V363" s="192"/>
      <c r="W363" s="192"/>
      <c r="X363" s="192"/>
      <c r="Y363" s="137"/>
    </row>
    <row r="364" spans="1:25" s="20" customFormat="1" ht="182.2" customHeight="1" x14ac:dyDescent="0.35">
      <c r="A364" s="166">
        <v>306</v>
      </c>
      <c r="B364" s="152" t="s">
        <v>653</v>
      </c>
      <c r="C364" s="174" t="s">
        <v>654</v>
      </c>
      <c r="D364" s="192">
        <v>10.250772</v>
      </c>
      <c r="E364" s="153">
        <v>1.3149792</v>
      </c>
      <c r="F364" s="153">
        <v>0</v>
      </c>
      <c r="G364" s="192">
        <v>0</v>
      </c>
      <c r="H364" s="192">
        <v>0</v>
      </c>
      <c r="I364" s="192">
        <v>0.3287448</v>
      </c>
      <c r="J364" s="192">
        <v>0</v>
      </c>
      <c r="K364" s="192">
        <v>0.3287448</v>
      </c>
      <c r="L364" s="192"/>
      <c r="M364" s="192">
        <v>0.65748960000000012</v>
      </c>
      <c r="N364" s="192"/>
      <c r="O364" s="196">
        <v>0</v>
      </c>
      <c r="P364" s="192">
        <v>0</v>
      </c>
      <c r="Q364" s="192">
        <v>0</v>
      </c>
      <c r="R364" s="192">
        <v>0</v>
      </c>
      <c r="S364" s="192">
        <v>1.3149792</v>
      </c>
      <c r="T364" s="192"/>
      <c r="U364" s="192"/>
      <c r="V364" s="192"/>
      <c r="W364" s="192"/>
      <c r="X364" s="192"/>
      <c r="Y364" s="137"/>
    </row>
    <row r="365" spans="1:25" s="20" customFormat="1" ht="77.7" x14ac:dyDescent="0.35">
      <c r="A365" s="166">
        <v>307</v>
      </c>
      <c r="B365" s="152" t="s">
        <v>655</v>
      </c>
      <c r="C365" s="174" t="s">
        <v>656</v>
      </c>
      <c r="D365" s="192">
        <v>7.1222519999999996</v>
      </c>
      <c r="E365" s="153">
        <v>6.4776959999999999</v>
      </c>
      <c r="F365" s="153">
        <v>0.28829015999999996</v>
      </c>
      <c r="G365" s="192">
        <v>0.126911472</v>
      </c>
      <c r="H365" s="192">
        <v>0.126911472</v>
      </c>
      <c r="I365" s="192">
        <v>0</v>
      </c>
      <c r="J365" s="192">
        <v>0.16137868799999996</v>
      </c>
      <c r="K365" s="192">
        <v>6.3507845279999993</v>
      </c>
      <c r="L365" s="192"/>
      <c r="M365" s="192">
        <v>0</v>
      </c>
      <c r="N365" s="192"/>
      <c r="O365" s="196">
        <v>0.24024179999999998</v>
      </c>
      <c r="P365" s="192">
        <v>0.13448223999999998</v>
      </c>
      <c r="Q365" s="192">
        <v>0</v>
      </c>
      <c r="R365" s="192">
        <v>0</v>
      </c>
      <c r="S365" s="192">
        <v>6.18940584</v>
      </c>
      <c r="T365" s="192"/>
      <c r="U365" s="192"/>
      <c r="V365" s="192"/>
      <c r="W365" s="192"/>
      <c r="X365" s="192"/>
      <c r="Y365" s="137"/>
    </row>
    <row r="366" spans="1:25" s="20" customFormat="1" ht="31.1" x14ac:dyDescent="0.35">
      <c r="A366" s="166">
        <v>308</v>
      </c>
      <c r="B366" s="152" t="s">
        <v>657</v>
      </c>
      <c r="C366" s="174" t="s">
        <v>658</v>
      </c>
      <c r="D366" s="192">
        <v>13.079496000000001</v>
      </c>
      <c r="E366" s="153">
        <v>3.4674960000000001</v>
      </c>
      <c r="F366" s="153">
        <v>0.15432110400000001</v>
      </c>
      <c r="G366" s="192">
        <v>6.7935456000000005E-2</v>
      </c>
      <c r="H366" s="192">
        <v>6.7935456000000005E-2</v>
      </c>
      <c r="I366" s="192">
        <v>0</v>
      </c>
      <c r="J366" s="192">
        <v>8.6385648000000009E-2</v>
      </c>
      <c r="K366" s="192">
        <v>0</v>
      </c>
      <c r="L366" s="192"/>
      <c r="M366" s="192">
        <v>3.3995605439999994</v>
      </c>
      <c r="N366" s="192"/>
      <c r="O366" s="196">
        <v>0.12860092000000001</v>
      </c>
      <c r="P366" s="192">
        <v>7.1988040000000003E-2</v>
      </c>
      <c r="Q366" s="192">
        <v>0</v>
      </c>
      <c r="R366" s="192">
        <v>0</v>
      </c>
      <c r="S366" s="192">
        <v>3.313174896</v>
      </c>
      <c r="T366" s="192"/>
      <c r="U366" s="192"/>
      <c r="V366" s="192"/>
      <c r="W366" s="192"/>
      <c r="X366" s="192"/>
      <c r="Y366" s="137"/>
    </row>
    <row r="367" spans="1:25" s="20" customFormat="1" ht="31.1" x14ac:dyDescent="0.35">
      <c r="A367" s="166">
        <v>309</v>
      </c>
      <c r="B367" s="152" t="s">
        <v>659</v>
      </c>
      <c r="C367" s="174" t="s">
        <v>660</v>
      </c>
      <c r="D367" s="192">
        <v>13.978872000000001</v>
      </c>
      <c r="E367" s="153">
        <v>2.6530199999999997</v>
      </c>
      <c r="F367" s="153">
        <v>0</v>
      </c>
      <c r="G367" s="192">
        <v>0</v>
      </c>
      <c r="H367" s="192">
        <v>0</v>
      </c>
      <c r="I367" s="192">
        <v>0.66325500000000004</v>
      </c>
      <c r="J367" s="192">
        <v>0</v>
      </c>
      <c r="K367" s="192">
        <v>0.66325500000000004</v>
      </c>
      <c r="L367" s="192"/>
      <c r="M367" s="192">
        <v>1.3265099999999996</v>
      </c>
      <c r="N367" s="192"/>
      <c r="O367" s="196">
        <v>0</v>
      </c>
      <c r="P367" s="192">
        <v>0</v>
      </c>
      <c r="Q367" s="192">
        <v>0</v>
      </c>
      <c r="R367" s="192">
        <v>0</v>
      </c>
      <c r="S367" s="192">
        <v>2.6530199999999997</v>
      </c>
      <c r="T367" s="192"/>
      <c r="U367" s="192"/>
      <c r="V367" s="192"/>
      <c r="W367" s="192"/>
      <c r="X367" s="192"/>
      <c r="Y367" s="137"/>
    </row>
    <row r="368" spans="1:25" s="20" customFormat="1" ht="31.1" x14ac:dyDescent="0.35">
      <c r="A368" s="166">
        <v>310</v>
      </c>
      <c r="B368" s="152" t="s">
        <v>661</v>
      </c>
      <c r="C368" s="174" t="s">
        <v>662</v>
      </c>
      <c r="D368" s="192">
        <v>4.0106760000000001</v>
      </c>
      <c r="E368" s="153">
        <v>3.6636719999999996</v>
      </c>
      <c r="F368" s="153">
        <v>0.163051896</v>
      </c>
      <c r="G368" s="192">
        <v>7.1778911999999986E-2</v>
      </c>
      <c r="H368" s="192">
        <v>7.1778911999999986E-2</v>
      </c>
      <c r="I368" s="192">
        <v>0.91591800000000001</v>
      </c>
      <c r="J368" s="192">
        <v>9.1272984000000015E-2</v>
      </c>
      <c r="K368" s="192">
        <v>0.91591800000000001</v>
      </c>
      <c r="L368" s="192"/>
      <c r="M368" s="192">
        <v>1.7600570880000002</v>
      </c>
      <c r="N368" s="192"/>
      <c r="O368" s="196">
        <v>0.13587658</v>
      </c>
      <c r="P368" s="192">
        <v>7.6060820000000001E-2</v>
      </c>
      <c r="Q368" s="192">
        <v>0</v>
      </c>
      <c r="R368" s="192">
        <v>0</v>
      </c>
      <c r="S368" s="192">
        <v>3.5006201039999998</v>
      </c>
      <c r="T368" s="192"/>
      <c r="U368" s="192"/>
      <c r="V368" s="192"/>
      <c r="W368" s="192"/>
      <c r="X368" s="192"/>
      <c r="Y368" s="137"/>
    </row>
    <row r="369" spans="1:25" s="20" customFormat="1" ht="77.7" x14ac:dyDescent="0.35">
      <c r="A369" s="166">
        <v>311</v>
      </c>
      <c r="B369" s="152" t="s">
        <v>663</v>
      </c>
      <c r="C369" s="174" t="s">
        <v>664</v>
      </c>
      <c r="D369" s="192">
        <v>10.143096000000002</v>
      </c>
      <c r="E369" s="153">
        <v>1.7179800000000001</v>
      </c>
      <c r="F369" s="153">
        <v>7.6458804000000005E-2</v>
      </c>
      <c r="G369" s="192">
        <v>3.3658812000000003E-2</v>
      </c>
      <c r="H369" s="192">
        <v>3.3658812000000003E-2</v>
      </c>
      <c r="I369" s="192">
        <v>0.42949500000000002</v>
      </c>
      <c r="J369" s="192">
        <v>4.2799992000000002E-2</v>
      </c>
      <c r="K369" s="192">
        <v>0.42949500000000002</v>
      </c>
      <c r="L369" s="192"/>
      <c r="M369" s="192">
        <v>0.82533118800000005</v>
      </c>
      <c r="N369" s="192"/>
      <c r="O369" s="196">
        <v>6.3715670000000002E-2</v>
      </c>
      <c r="P369" s="192">
        <v>3.5666660000000003E-2</v>
      </c>
      <c r="Q369" s="192">
        <v>0</v>
      </c>
      <c r="R369" s="192">
        <v>0</v>
      </c>
      <c r="S369" s="192">
        <v>1.641521196</v>
      </c>
      <c r="T369" s="192"/>
      <c r="U369" s="192"/>
      <c r="V369" s="192"/>
      <c r="W369" s="192"/>
      <c r="X369" s="192"/>
      <c r="Y369" s="137"/>
    </row>
    <row r="370" spans="1:25" s="20" customFormat="1" ht="62.2" x14ac:dyDescent="0.35">
      <c r="A370" s="166">
        <v>312</v>
      </c>
      <c r="B370" s="152" t="s">
        <v>665</v>
      </c>
      <c r="C370" s="174" t="s">
        <v>666</v>
      </c>
      <c r="D370" s="192">
        <v>0.64850399999999986</v>
      </c>
      <c r="E370" s="153">
        <v>0.56041200000000002</v>
      </c>
      <c r="F370" s="153">
        <v>0.111967388</v>
      </c>
      <c r="G370" s="192">
        <v>0.56041200000000002</v>
      </c>
      <c r="H370" s="192">
        <v>0.111967388</v>
      </c>
      <c r="I370" s="192">
        <v>0</v>
      </c>
      <c r="J370" s="192">
        <v>0</v>
      </c>
      <c r="K370" s="192">
        <v>0</v>
      </c>
      <c r="L370" s="192"/>
      <c r="M370" s="192">
        <v>0</v>
      </c>
      <c r="N370" s="192"/>
      <c r="O370" s="196">
        <v>7.1317400000000001E-3</v>
      </c>
      <c r="P370" s="192">
        <v>9.540979117872439E-18</v>
      </c>
      <c r="Q370" s="192">
        <v>0.54606769999999993</v>
      </c>
      <c r="R370" s="192">
        <v>0</v>
      </c>
      <c r="S370" s="192">
        <v>0.44844461200000002</v>
      </c>
      <c r="T370" s="192"/>
      <c r="U370" s="192"/>
      <c r="V370" s="192"/>
      <c r="W370" s="192"/>
      <c r="X370" s="192"/>
      <c r="Y370" s="137"/>
    </row>
    <row r="371" spans="1:25" s="20" customFormat="1" ht="77.7" x14ac:dyDescent="0.35">
      <c r="A371" s="166">
        <v>313</v>
      </c>
      <c r="B371" s="152" t="s">
        <v>667</v>
      </c>
      <c r="C371" s="174" t="s">
        <v>668</v>
      </c>
      <c r="D371" s="192">
        <v>4.4927280000000005</v>
      </c>
      <c r="E371" s="153">
        <v>3.5303519999999997</v>
      </c>
      <c r="F371" s="153">
        <v>2.6125970260000004</v>
      </c>
      <c r="G371" s="192">
        <v>9.1813655999999993E-2</v>
      </c>
      <c r="H371" s="192">
        <v>9.1813655999999993E-2</v>
      </c>
      <c r="I371" s="192">
        <v>0</v>
      </c>
      <c r="J371" s="192">
        <v>2.5207833700000006</v>
      </c>
      <c r="K371" s="192">
        <v>3.4385383439999999</v>
      </c>
      <c r="L371" s="192"/>
      <c r="M371" s="192">
        <v>0</v>
      </c>
      <c r="N371" s="192"/>
      <c r="O371" s="196">
        <v>2.0929505099999997</v>
      </c>
      <c r="P371" s="192">
        <v>0.13674664999999941</v>
      </c>
      <c r="Q371" s="192">
        <v>3.7651744100000002</v>
      </c>
      <c r="R371" s="192">
        <v>3.7651744100000002</v>
      </c>
      <c r="S371" s="192">
        <v>0.91775497399999928</v>
      </c>
      <c r="T371" s="192"/>
      <c r="U371" s="192"/>
      <c r="V371" s="192"/>
      <c r="W371" s="192"/>
      <c r="X371" s="192"/>
      <c r="Y371" s="137"/>
    </row>
    <row r="372" spans="1:25" s="20" customFormat="1" ht="31.1" x14ac:dyDescent="0.35">
      <c r="A372" s="166">
        <v>314</v>
      </c>
      <c r="B372" s="152" t="s">
        <v>669</v>
      </c>
      <c r="C372" s="174" t="s">
        <v>670</v>
      </c>
      <c r="D372" s="192">
        <v>1.003932</v>
      </c>
      <c r="E372" s="153">
        <v>1.0039319999999998</v>
      </c>
      <c r="F372" s="153">
        <v>0.21415870599999998</v>
      </c>
      <c r="G372" s="192">
        <v>0.18914775399999997</v>
      </c>
      <c r="H372" s="192">
        <v>0.18914775399999997</v>
      </c>
      <c r="I372" s="192">
        <v>0</v>
      </c>
      <c r="J372" s="192">
        <v>2.5010952000000003E-2</v>
      </c>
      <c r="K372" s="192">
        <v>0.8147842460000001</v>
      </c>
      <c r="L372" s="192"/>
      <c r="M372" s="192">
        <v>0</v>
      </c>
      <c r="N372" s="192"/>
      <c r="O372" s="196">
        <v>0.23882144</v>
      </c>
      <c r="P372" s="192">
        <v>8.1198309999999996E-2</v>
      </c>
      <c r="Q372" s="192">
        <v>0</v>
      </c>
      <c r="R372" s="192">
        <v>0</v>
      </c>
      <c r="S372" s="192">
        <v>0.78977329399999985</v>
      </c>
      <c r="T372" s="192"/>
      <c r="U372" s="192"/>
      <c r="V372" s="192"/>
      <c r="W372" s="192"/>
      <c r="X372" s="192"/>
      <c r="Y372" s="137"/>
    </row>
    <row r="373" spans="1:25" s="20" customFormat="1" ht="62.2" x14ac:dyDescent="0.35">
      <c r="A373" s="166">
        <v>315</v>
      </c>
      <c r="B373" s="152" t="s">
        <v>671</v>
      </c>
      <c r="C373" s="174" t="s">
        <v>672</v>
      </c>
      <c r="D373" s="192">
        <v>3.8345879999999997</v>
      </c>
      <c r="E373" s="153">
        <v>3.1222594679999998</v>
      </c>
      <c r="F373" s="153">
        <v>0.138956304</v>
      </c>
      <c r="G373" s="192">
        <v>6.117151199999999E-2</v>
      </c>
      <c r="H373" s="192">
        <v>6.117151199999999E-2</v>
      </c>
      <c r="I373" s="192">
        <v>0</v>
      </c>
      <c r="J373" s="192">
        <v>7.7784792000000019E-2</v>
      </c>
      <c r="K373" s="192">
        <v>3.0610879559999997</v>
      </c>
      <c r="L373" s="192"/>
      <c r="M373" s="192">
        <v>0</v>
      </c>
      <c r="N373" s="192"/>
      <c r="O373" s="196">
        <v>0.11579692</v>
      </c>
      <c r="P373" s="192">
        <v>6.4820660000000002E-2</v>
      </c>
      <c r="Q373" s="192">
        <v>0</v>
      </c>
      <c r="R373" s="192">
        <v>0</v>
      </c>
      <c r="S373" s="192">
        <v>2.9833031639999996</v>
      </c>
      <c r="T373" s="192"/>
      <c r="U373" s="192"/>
      <c r="V373" s="192"/>
      <c r="W373" s="192"/>
      <c r="X373" s="192"/>
      <c r="Y373" s="137"/>
    </row>
    <row r="374" spans="1:25" s="20" customFormat="1" ht="77.7" x14ac:dyDescent="0.35">
      <c r="A374" s="166">
        <v>316</v>
      </c>
      <c r="B374" s="152" t="s">
        <v>673</v>
      </c>
      <c r="C374" s="174" t="s">
        <v>674</v>
      </c>
      <c r="D374" s="192">
        <v>15.39672</v>
      </c>
      <c r="E374" s="153">
        <v>9.0198815999999997</v>
      </c>
      <c r="F374" s="153">
        <v>10.995001716000001</v>
      </c>
      <c r="G374" s="192">
        <v>9.0198815999999979</v>
      </c>
      <c r="H374" s="192">
        <v>8.8803657359999999</v>
      </c>
      <c r="I374" s="192">
        <v>0</v>
      </c>
      <c r="J374" s="192">
        <v>2.1146359799999992</v>
      </c>
      <c r="K374" s="192">
        <v>0</v>
      </c>
      <c r="L374" s="192"/>
      <c r="M374" s="192">
        <v>0</v>
      </c>
      <c r="N374" s="192"/>
      <c r="O374" s="196">
        <v>9.1625014399999998</v>
      </c>
      <c r="P374" s="192">
        <v>0</v>
      </c>
      <c r="Q374" s="192">
        <v>10.92276176</v>
      </c>
      <c r="R374" s="192">
        <v>0</v>
      </c>
      <c r="S374" s="192">
        <v>-1.9751201160000011</v>
      </c>
      <c r="T374" s="192"/>
      <c r="U374" s="192"/>
      <c r="V374" s="192"/>
      <c r="W374" s="192"/>
      <c r="X374" s="192"/>
      <c r="Y374" s="137"/>
    </row>
    <row r="375" spans="1:25" s="20" customFormat="1" ht="77.7" x14ac:dyDescent="0.35">
      <c r="A375" s="166">
        <v>317</v>
      </c>
      <c r="B375" s="152" t="s">
        <v>675</v>
      </c>
      <c r="C375" s="174" t="s">
        <v>676</v>
      </c>
      <c r="D375" s="192">
        <v>4.2244200000000003</v>
      </c>
      <c r="E375" s="153">
        <v>1.2E-2</v>
      </c>
      <c r="F375" s="153">
        <v>0.93686961800000024</v>
      </c>
      <c r="G375" s="192">
        <v>1.2E-2</v>
      </c>
      <c r="H375" s="192">
        <v>0.93686961800000013</v>
      </c>
      <c r="I375" s="192">
        <v>0</v>
      </c>
      <c r="J375" s="192">
        <v>0</v>
      </c>
      <c r="K375" s="192">
        <v>0</v>
      </c>
      <c r="L375" s="192"/>
      <c r="M375" s="192">
        <v>0</v>
      </c>
      <c r="N375" s="192"/>
      <c r="O375" s="196">
        <v>5.6850540000000005E-2</v>
      </c>
      <c r="P375" s="192">
        <v>0</v>
      </c>
      <c r="Q375" s="192">
        <v>2.41789948</v>
      </c>
      <c r="R375" s="192">
        <v>0</v>
      </c>
      <c r="S375" s="192">
        <v>-0.92486961800000023</v>
      </c>
      <c r="T375" s="192"/>
      <c r="U375" s="192"/>
      <c r="V375" s="192"/>
      <c r="W375" s="192"/>
      <c r="X375" s="192"/>
      <c r="Y375" s="137"/>
    </row>
    <row r="376" spans="1:25" s="20" customFormat="1" ht="77.7" x14ac:dyDescent="0.35">
      <c r="A376" s="166">
        <v>318</v>
      </c>
      <c r="B376" s="152" t="s">
        <v>677</v>
      </c>
      <c r="C376" s="174" t="s">
        <v>1715</v>
      </c>
      <c r="D376" s="192">
        <v>0.58447199999999999</v>
      </c>
      <c r="E376" s="153">
        <v>0.58447199999999999</v>
      </c>
      <c r="F376" s="153">
        <v>0.32807058</v>
      </c>
      <c r="G376" s="192">
        <v>0.26427362399999998</v>
      </c>
      <c r="H376" s="192">
        <v>0.26427362399999998</v>
      </c>
      <c r="I376" s="192">
        <v>0</v>
      </c>
      <c r="J376" s="192">
        <v>6.3796956000000016E-2</v>
      </c>
      <c r="K376" s="192">
        <v>0.32019837600000001</v>
      </c>
      <c r="L376" s="192"/>
      <c r="M376" s="192">
        <v>0</v>
      </c>
      <c r="N376" s="153"/>
      <c r="O376" s="196">
        <v>0.28873031999999998</v>
      </c>
      <c r="P376" s="192">
        <v>1.2134130000000021E-2</v>
      </c>
      <c r="Q376" s="192">
        <v>0</v>
      </c>
      <c r="R376" s="192">
        <v>0</v>
      </c>
      <c r="S376" s="192">
        <v>0.25640141999999999</v>
      </c>
      <c r="T376" s="153"/>
      <c r="U376" s="153"/>
      <c r="V376" s="153"/>
      <c r="W376" s="153"/>
      <c r="X376" s="153"/>
      <c r="Y376" s="137"/>
    </row>
    <row r="377" spans="1:25" s="20" customFormat="1" ht="62.2" x14ac:dyDescent="0.35">
      <c r="A377" s="166">
        <v>319</v>
      </c>
      <c r="B377" s="152" t="s">
        <v>1716</v>
      </c>
      <c r="C377" s="176" t="s">
        <v>678</v>
      </c>
      <c r="D377" s="192">
        <v>0.46832399999999996</v>
      </c>
      <c r="E377" s="153">
        <v>0.143958</v>
      </c>
      <c r="F377" s="153">
        <v>3.9455999999999998E-2</v>
      </c>
      <c r="G377" s="192">
        <v>0.143958</v>
      </c>
      <c r="H377" s="192">
        <v>0</v>
      </c>
      <c r="I377" s="192">
        <v>0</v>
      </c>
      <c r="J377" s="192">
        <v>3.9455999999999998E-2</v>
      </c>
      <c r="K377" s="192">
        <v>0</v>
      </c>
      <c r="L377" s="192"/>
      <c r="M377" s="192">
        <v>0</v>
      </c>
      <c r="N377" s="192"/>
      <c r="O377" s="196">
        <v>3.288E-2</v>
      </c>
      <c r="P377" s="192">
        <v>0</v>
      </c>
      <c r="Q377" s="192">
        <v>0.35949010999999997</v>
      </c>
      <c r="R377" s="192">
        <v>0</v>
      </c>
      <c r="S377" s="192">
        <v>0.10450200000000001</v>
      </c>
      <c r="T377" s="192"/>
      <c r="U377" s="192"/>
      <c r="V377" s="192"/>
      <c r="W377" s="192"/>
      <c r="X377" s="192"/>
      <c r="Y377" s="137"/>
    </row>
    <row r="378" spans="1:25" s="20" customFormat="1" ht="46.65" x14ac:dyDescent="0.35">
      <c r="A378" s="166">
        <v>320</v>
      </c>
      <c r="B378" s="152" t="s">
        <v>1717</v>
      </c>
      <c r="C378" s="174" t="s">
        <v>1718</v>
      </c>
      <c r="D378" s="192">
        <v>0.76949999999999996</v>
      </c>
      <c r="E378" s="153">
        <v>0.76949999999999996</v>
      </c>
      <c r="F378" s="153">
        <v>0.58679999999999999</v>
      </c>
      <c r="G378" s="192">
        <v>0.521976</v>
      </c>
      <c r="H378" s="192">
        <v>0.521976</v>
      </c>
      <c r="I378" s="192">
        <v>0.24752399999999997</v>
      </c>
      <c r="J378" s="192">
        <v>6.4823999999999993E-2</v>
      </c>
      <c r="K378" s="192">
        <v>0</v>
      </c>
      <c r="L378" s="192"/>
      <c r="M378" s="192">
        <v>0</v>
      </c>
      <c r="N378" s="153"/>
      <c r="O378" s="196">
        <v>0.58571938000000001</v>
      </c>
      <c r="P378" s="192">
        <v>0</v>
      </c>
      <c r="Q378" s="192">
        <v>0.58571938000000001</v>
      </c>
      <c r="R378" s="192">
        <v>0</v>
      </c>
      <c r="S378" s="192">
        <v>0.18269999999999997</v>
      </c>
      <c r="T378" s="153"/>
      <c r="U378" s="153"/>
      <c r="V378" s="153"/>
      <c r="W378" s="153"/>
      <c r="X378" s="153"/>
      <c r="Y378" s="137"/>
    </row>
    <row r="379" spans="1:25" s="20" customFormat="1" ht="77.7" x14ac:dyDescent="0.35">
      <c r="A379" s="166">
        <v>321</v>
      </c>
      <c r="B379" s="152" t="s">
        <v>1719</v>
      </c>
      <c r="C379" s="174" t="s">
        <v>1720</v>
      </c>
      <c r="D379" s="192">
        <v>0.58447199999999999</v>
      </c>
      <c r="E379" s="153">
        <v>0.57009600000000005</v>
      </c>
      <c r="F379" s="153">
        <v>4.9236000000000002E-2</v>
      </c>
      <c r="G379" s="192">
        <v>0</v>
      </c>
      <c r="H379" s="192">
        <v>0</v>
      </c>
      <c r="I379" s="192">
        <v>0.57009600000000005</v>
      </c>
      <c r="J379" s="192">
        <v>4.9236000000000002E-2</v>
      </c>
      <c r="K379" s="192">
        <v>0</v>
      </c>
      <c r="L379" s="192"/>
      <c r="M379" s="192">
        <v>0</v>
      </c>
      <c r="N379" s="153"/>
      <c r="O379" s="196">
        <v>0</v>
      </c>
      <c r="P379" s="192">
        <v>0</v>
      </c>
      <c r="Q379" s="192">
        <v>0.37773039000000003</v>
      </c>
      <c r="R379" s="192">
        <v>0</v>
      </c>
      <c r="S379" s="192">
        <v>0.5208600000000001</v>
      </c>
      <c r="T379" s="153"/>
      <c r="U379" s="153"/>
      <c r="V379" s="153"/>
      <c r="W379" s="153"/>
      <c r="X379" s="153"/>
      <c r="Y379" s="137"/>
    </row>
    <row r="380" spans="1:25" s="20" customFormat="1" ht="46.65" x14ac:dyDescent="0.35">
      <c r="A380" s="166">
        <v>322</v>
      </c>
      <c r="B380" s="152" t="s">
        <v>679</v>
      </c>
      <c r="C380" s="174" t="s">
        <v>1721</v>
      </c>
      <c r="D380" s="192">
        <v>0.37377600000000005</v>
      </c>
      <c r="E380" s="153">
        <v>0.37377600000000005</v>
      </c>
      <c r="F380" s="153">
        <v>3.1488000000000002E-2</v>
      </c>
      <c r="G380" s="192">
        <v>0</v>
      </c>
      <c r="H380" s="192">
        <v>0</v>
      </c>
      <c r="I380" s="192">
        <v>0.373776</v>
      </c>
      <c r="J380" s="192">
        <v>3.1488000000000002E-2</v>
      </c>
      <c r="K380" s="192">
        <v>0</v>
      </c>
      <c r="L380" s="192"/>
      <c r="M380" s="192">
        <v>0</v>
      </c>
      <c r="N380" s="153"/>
      <c r="O380" s="196">
        <v>0.12800944</v>
      </c>
      <c r="P380" s="192">
        <v>0</v>
      </c>
      <c r="Q380" s="192">
        <v>0.12800944</v>
      </c>
      <c r="R380" s="192">
        <v>0</v>
      </c>
      <c r="S380" s="192">
        <v>0.34228800000000004</v>
      </c>
      <c r="T380" s="153"/>
      <c r="U380" s="153"/>
      <c r="V380" s="153"/>
      <c r="W380" s="153"/>
      <c r="X380" s="153"/>
      <c r="Y380" s="137"/>
    </row>
    <row r="381" spans="1:25" s="20" customFormat="1" ht="46.65" x14ac:dyDescent="0.35">
      <c r="A381" s="166">
        <v>323</v>
      </c>
      <c r="B381" s="152" t="s">
        <v>680</v>
      </c>
      <c r="C381" s="174" t="s">
        <v>681</v>
      </c>
      <c r="D381" s="192">
        <v>0.91196400000000011</v>
      </c>
      <c r="E381" s="153">
        <v>0.89996399999999999</v>
      </c>
      <c r="F381" s="153">
        <v>4.0052940000000002E-2</v>
      </c>
      <c r="G381" s="192">
        <v>1.7632163999999999E-2</v>
      </c>
      <c r="H381" s="192">
        <v>1.7632163999999999E-2</v>
      </c>
      <c r="I381" s="192">
        <v>0</v>
      </c>
      <c r="J381" s="192">
        <v>2.2420776000000003E-2</v>
      </c>
      <c r="K381" s="192">
        <v>0.88233183599999998</v>
      </c>
      <c r="L381" s="192"/>
      <c r="M381" s="192">
        <v>0</v>
      </c>
      <c r="N381" s="153"/>
      <c r="O381" s="196">
        <v>0.12852543</v>
      </c>
      <c r="P381" s="192">
        <v>0.11383196</v>
      </c>
      <c r="Q381" s="192">
        <v>0</v>
      </c>
      <c r="R381" s="192">
        <v>0</v>
      </c>
      <c r="S381" s="192">
        <v>0.85991105999999995</v>
      </c>
      <c r="T381" s="153"/>
      <c r="U381" s="153"/>
      <c r="V381" s="153"/>
      <c r="W381" s="153"/>
      <c r="X381" s="153"/>
      <c r="Y381" s="137"/>
    </row>
    <row r="382" spans="1:25" s="20" customFormat="1" ht="46.65" x14ac:dyDescent="0.35">
      <c r="A382" s="166">
        <v>324</v>
      </c>
      <c r="B382" s="152" t="s">
        <v>682</v>
      </c>
      <c r="C382" s="174" t="s">
        <v>683</v>
      </c>
      <c r="D382" s="192">
        <v>0.58447199999999999</v>
      </c>
      <c r="E382" s="153">
        <v>0.53523599999999993</v>
      </c>
      <c r="F382" s="153">
        <v>4.9236000000000002E-2</v>
      </c>
      <c r="G382" s="192">
        <v>0.53523600000000005</v>
      </c>
      <c r="H382" s="192">
        <v>0</v>
      </c>
      <c r="I382" s="192">
        <v>0</v>
      </c>
      <c r="J382" s="192">
        <v>4.9236000000000002E-2</v>
      </c>
      <c r="K382" s="192">
        <v>0</v>
      </c>
      <c r="L382" s="192"/>
      <c r="M382" s="192">
        <v>0</v>
      </c>
      <c r="N382" s="153"/>
      <c r="O382" s="196">
        <v>0</v>
      </c>
      <c r="P382" s="192">
        <v>0</v>
      </c>
      <c r="Q382" s="192">
        <v>0.37490656999999999</v>
      </c>
      <c r="R382" s="192">
        <v>0</v>
      </c>
      <c r="S382" s="192">
        <v>0.48599999999999993</v>
      </c>
      <c r="T382" s="153"/>
      <c r="U382" s="153"/>
      <c r="V382" s="153"/>
      <c r="W382" s="153"/>
      <c r="X382" s="153"/>
      <c r="Y382" s="137"/>
    </row>
    <row r="383" spans="1:25" s="20" customFormat="1" ht="62.2" x14ac:dyDescent="0.35">
      <c r="A383" s="166">
        <v>325</v>
      </c>
      <c r="B383" s="152" t="s">
        <v>1722</v>
      </c>
      <c r="C383" s="174" t="s">
        <v>684</v>
      </c>
      <c r="D383" s="192">
        <v>0.58447199999999999</v>
      </c>
      <c r="E383" s="153">
        <v>0.24299999999999999</v>
      </c>
      <c r="F383" s="153">
        <v>4.9236000000000002E-2</v>
      </c>
      <c r="G383" s="192">
        <v>0.24299999999999999</v>
      </c>
      <c r="H383" s="192">
        <v>0</v>
      </c>
      <c r="I383" s="192">
        <v>0</v>
      </c>
      <c r="J383" s="192">
        <v>4.9236000000000002E-2</v>
      </c>
      <c r="K383" s="192">
        <v>0</v>
      </c>
      <c r="L383" s="192"/>
      <c r="M383" s="192">
        <v>0</v>
      </c>
      <c r="N383" s="153"/>
      <c r="O383" s="196">
        <v>0</v>
      </c>
      <c r="P383" s="192">
        <v>0</v>
      </c>
      <c r="Q383" s="192">
        <v>0.39093207000000002</v>
      </c>
      <c r="R383" s="192">
        <v>0</v>
      </c>
      <c r="S383" s="192">
        <v>0.19376399999999999</v>
      </c>
      <c r="T383" s="153"/>
      <c r="U383" s="153"/>
      <c r="V383" s="153"/>
      <c r="W383" s="153"/>
      <c r="X383" s="153"/>
      <c r="Y383" s="137"/>
    </row>
    <row r="384" spans="1:25" s="20" customFormat="1" ht="46.65" x14ac:dyDescent="0.35">
      <c r="A384" s="166">
        <v>326</v>
      </c>
      <c r="B384" s="152" t="s">
        <v>1723</v>
      </c>
      <c r="C384" s="166" t="s">
        <v>685</v>
      </c>
      <c r="D384" s="192">
        <v>0.58447199999999999</v>
      </c>
      <c r="E384" s="153">
        <v>0.53523599999999993</v>
      </c>
      <c r="F384" s="153">
        <v>4.9236000000000002E-2</v>
      </c>
      <c r="G384" s="192">
        <v>0.53523600000000005</v>
      </c>
      <c r="H384" s="192">
        <v>0</v>
      </c>
      <c r="I384" s="192">
        <v>0</v>
      </c>
      <c r="J384" s="192">
        <v>4.9236000000000002E-2</v>
      </c>
      <c r="K384" s="192">
        <v>0</v>
      </c>
      <c r="L384" s="192"/>
      <c r="M384" s="192">
        <v>0</v>
      </c>
      <c r="N384" s="153"/>
      <c r="O384" s="196">
        <v>0</v>
      </c>
      <c r="P384" s="192">
        <v>0</v>
      </c>
      <c r="Q384" s="192">
        <v>0.21239496999999999</v>
      </c>
      <c r="R384" s="192">
        <v>0</v>
      </c>
      <c r="S384" s="192">
        <v>0.48599999999999993</v>
      </c>
      <c r="T384" s="153"/>
      <c r="U384" s="153"/>
      <c r="V384" s="153"/>
      <c r="W384" s="153"/>
      <c r="X384" s="153"/>
      <c r="Y384" s="137"/>
    </row>
    <row r="385" spans="1:25" s="20" customFormat="1" ht="62.2" x14ac:dyDescent="0.35">
      <c r="A385" s="166">
        <v>327</v>
      </c>
      <c r="B385" s="152" t="s">
        <v>686</v>
      </c>
      <c r="C385" s="166" t="s">
        <v>1724</v>
      </c>
      <c r="D385" s="192">
        <v>0.37377600000000005</v>
      </c>
      <c r="E385" s="153">
        <v>0.37377600000000005</v>
      </c>
      <c r="F385" s="153">
        <v>0.26913483599999999</v>
      </c>
      <c r="G385" s="192">
        <v>0.23764683599999997</v>
      </c>
      <c r="H385" s="192">
        <v>0.23764683599999997</v>
      </c>
      <c r="I385" s="192">
        <v>0.13612916400000002</v>
      </c>
      <c r="J385" s="192">
        <v>3.1488000000000016E-2</v>
      </c>
      <c r="K385" s="192">
        <v>0</v>
      </c>
      <c r="L385" s="192"/>
      <c r="M385" s="192">
        <v>0</v>
      </c>
      <c r="N385" s="153"/>
      <c r="O385" s="196">
        <v>0.24108784999999999</v>
      </c>
      <c r="P385" s="192">
        <v>0</v>
      </c>
      <c r="Q385" s="192">
        <v>0.24108784999999999</v>
      </c>
      <c r="R385" s="192">
        <v>0</v>
      </c>
      <c r="S385" s="192">
        <v>0.10464116400000006</v>
      </c>
      <c r="T385" s="153"/>
      <c r="U385" s="153"/>
      <c r="V385" s="153"/>
      <c r="W385" s="153"/>
      <c r="X385" s="153"/>
      <c r="Y385" s="137"/>
    </row>
    <row r="386" spans="1:25" s="20" customFormat="1" ht="77.7" x14ac:dyDescent="0.35">
      <c r="A386" s="166">
        <v>328</v>
      </c>
      <c r="B386" s="152" t="s">
        <v>687</v>
      </c>
      <c r="C386" s="166" t="s">
        <v>1725</v>
      </c>
      <c r="D386" s="192">
        <v>0.58447199999999999</v>
      </c>
      <c r="E386" s="153">
        <v>0.58447199999999999</v>
      </c>
      <c r="F386" s="153">
        <v>0.39393198000000001</v>
      </c>
      <c r="G386" s="192">
        <v>0.379371024</v>
      </c>
      <c r="H386" s="192">
        <v>0.379371024</v>
      </c>
      <c r="I386" s="192">
        <v>0</v>
      </c>
      <c r="J386" s="192">
        <v>1.4560956000000014E-2</v>
      </c>
      <c r="K386" s="192">
        <v>0.20510097599999999</v>
      </c>
      <c r="L386" s="192"/>
      <c r="M386" s="192">
        <v>0</v>
      </c>
      <c r="N386" s="153"/>
      <c r="O386" s="196">
        <v>0.37288256999999997</v>
      </c>
      <c r="P386" s="192">
        <v>1.2134129999999965E-2</v>
      </c>
      <c r="Q386" s="192">
        <v>0</v>
      </c>
      <c r="R386" s="192">
        <v>0</v>
      </c>
      <c r="S386" s="192">
        <v>0.19054001999999998</v>
      </c>
      <c r="T386" s="153"/>
      <c r="U386" s="153"/>
      <c r="V386" s="153"/>
      <c r="W386" s="153"/>
      <c r="X386" s="153"/>
      <c r="Y386" s="137"/>
    </row>
    <row r="387" spans="1:25" s="20" customFormat="1" ht="62.2" x14ac:dyDescent="0.35">
      <c r="A387" s="166">
        <v>329</v>
      </c>
      <c r="B387" s="152" t="s">
        <v>1726</v>
      </c>
      <c r="C387" s="166" t="s">
        <v>688</v>
      </c>
      <c r="D387" s="192">
        <v>0</v>
      </c>
      <c r="E387" s="153">
        <v>0</v>
      </c>
      <c r="F387" s="153">
        <v>9.6204000000000012E-3</v>
      </c>
      <c r="G387" s="192">
        <v>0</v>
      </c>
      <c r="H387" s="192">
        <v>9.6204000000000012E-3</v>
      </c>
      <c r="I387" s="192">
        <v>0</v>
      </c>
      <c r="J387" s="192">
        <v>0</v>
      </c>
      <c r="K387" s="192">
        <v>0</v>
      </c>
      <c r="L387" s="192"/>
      <c r="M387" s="192">
        <v>0</v>
      </c>
      <c r="N387" s="153"/>
      <c r="O387" s="196">
        <v>8.0169999999999998E-3</v>
      </c>
      <c r="P387" s="192">
        <v>0</v>
      </c>
      <c r="Q387" s="192">
        <v>0</v>
      </c>
      <c r="R387" s="192">
        <v>0</v>
      </c>
      <c r="S387" s="192">
        <v>-9.6204000000000012E-3</v>
      </c>
      <c r="T387" s="153"/>
      <c r="U387" s="153"/>
      <c r="V387" s="153"/>
      <c r="W387" s="153"/>
      <c r="X387" s="153"/>
      <c r="Y387" s="137"/>
    </row>
    <row r="388" spans="1:25" s="20" customFormat="1" ht="62.2" x14ac:dyDescent="0.35">
      <c r="A388" s="166">
        <v>330</v>
      </c>
      <c r="B388" s="152" t="s">
        <v>1727</v>
      </c>
      <c r="C388" s="166" t="s">
        <v>689</v>
      </c>
      <c r="D388" s="192">
        <v>0</v>
      </c>
      <c r="E388" s="153">
        <v>0</v>
      </c>
      <c r="F388" s="153">
        <v>0.20364180000000001</v>
      </c>
      <c r="G388" s="192">
        <v>0</v>
      </c>
      <c r="H388" s="192">
        <v>0.20364180000000001</v>
      </c>
      <c r="I388" s="192">
        <v>0</v>
      </c>
      <c r="J388" s="192">
        <v>0</v>
      </c>
      <c r="K388" s="192">
        <v>0</v>
      </c>
      <c r="L388" s="192"/>
      <c r="M388" s="192">
        <v>0</v>
      </c>
      <c r="N388" s="153"/>
      <c r="O388" s="196">
        <v>0.26841891999999995</v>
      </c>
      <c r="P388" s="192">
        <v>3.2879999999999937E-2</v>
      </c>
      <c r="Q388" s="192">
        <v>0</v>
      </c>
      <c r="R388" s="192">
        <v>0</v>
      </c>
      <c r="S388" s="192">
        <v>-0.20364180000000001</v>
      </c>
      <c r="T388" s="153"/>
      <c r="U388" s="153"/>
      <c r="V388" s="153"/>
      <c r="W388" s="153"/>
      <c r="X388" s="153"/>
      <c r="Y388" s="137"/>
    </row>
    <row r="389" spans="1:25" s="20" customFormat="1" ht="62.2" x14ac:dyDescent="0.35">
      <c r="A389" s="166">
        <v>331</v>
      </c>
      <c r="B389" s="152" t="s">
        <v>690</v>
      </c>
      <c r="C389" s="166" t="s">
        <v>691</v>
      </c>
      <c r="D389" s="192">
        <v>0</v>
      </c>
      <c r="E389" s="153">
        <v>0</v>
      </c>
      <c r="F389" s="153">
        <v>0.24042945999999998</v>
      </c>
      <c r="G389" s="192">
        <v>0</v>
      </c>
      <c r="H389" s="192">
        <v>0.24042945999999998</v>
      </c>
      <c r="I389" s="192">
        <v>0</v>
      </c>
      <c r="J389" s="192">
        <v>0</v>
      </c>
      <c r="K389" s="192">
        <v>0</v>
      </c>
      <c r="L389" s="192"/>
      <c r="M389" s="192">
        <v>0</v>
      </c>
      <c r="N389" s="153"/>
      <c r="O389" s="196">
        <v>0</v>
      </c>
      <c r="P389" s="192">
        <v>0</v>
      </c>
      <c r="Q389" s="192">
        <v>0</v>
      </c>
      <c r="R389" s="192">
        <v>0</v>
      </c>
      <c r="S389" s="192">
        <v>-0.24042945999999998</v>
      </c>
      <c r="T389" s="153"/>
      <c r="U389" s="153"/>
      <c r="V389" s="153"/>
      <c r="W389" s="153"/>
      <c r="X389" s="153"/>
      <c r="Y389" s="137"/>
    </row>
    <row r="390" spans="1:25" s="20" customFormat="1" ht="77.7" x14ac:dyDescent="0.35">
      <c r="A390" s="166">
        <v>332</v>
      </c>
      <c r="B390" s="152" t="s">
        <v>1728</v>
      </c>
      <c r="C390" s="166" t="s">
        <v>1729</v>
      </c>
      <c r="D390" s="192"/>
      <c r="E390" s="153">
        <v>0</v>
      </c>
      <c r="F390" s="153">
        <v>0.27890000000000004</v>
      </c>
      <c r="G390" s="192"/>
      <c r="H390" s="192"/>
      <c r="I390" s="192"/>
      <c r="J390" s="192">
        <v>0.27889999999999998</v>
      </c>
      <c r="K390" s="192"/>
      <c r="L390" s="192"/>
      <c r="M390" s="192"/>
      <c r="N390" s="153"/>
      <c r="O390" s="196">
        <v>0.27739026</v>
      </c>
      <c r="P390" s="192">
        <v>0.27739026</v>
      </c>
      <c r="Q390" s="192">
        <v>0</v>
      </c>
      <c r="R390" s="192">
        <v>0</v>
      </c>
      <c r="S390" s="192">
        <v>-0.27890000000000004</v>
      </c>
      <c r="T390" s="153"/>
      <c r="U390" s="153"/>
      <c r="V390" s="153"/>
      <c r="W390" s="153"/>
      <c r="X390" s="153"/>
      <c r="Y390" s="137"/>
    </row>
    <row r="391" spans="1:25" s="20" customFormat="1" ht="77.7" x14ac:dyDescent="0.35">
      <c r="A391" s="166">
        <v>333</v>
      </c>
      <c r="B391" s="152" t="s">
        <v>1730</v>
      </c>
      <c r="C391" s="166" t="s">
        <v>1731</v>
      </c>
      <c r="D391" s="192"/>
      <c r="E391" s="153">
        <v>0</v>
      </c>
      <c r="F391" s="153">
        <v>0.25282260000000001</v>
      </c>
      <c r="G391" s="192"/>
      <c r="H391" s="192"/>
      <c r="I391" s="192"/>
      <c r="J391" s="192">
        <v>0.25282260000000001</v>
      </c>
      <c r="K391" s="192"/>
      <c r="L391" s="192"/>
      <c r="M391" s="192"/>
      <c r="N391" s="153"/>
      <c r="O391" s="196">
        <v>0.33239888000000001</v>
      </c>
      <c r="P391" s="192">
        <v>0.33239888000000001</v>
      </c>
      <c r="Q391" s="192">
        <v>0</v>
      </c>
      <c r="R391" s="192">
        <v>0</v>
      </c>
      <c r="S391" s="192">
        <v>-0.25282260000000001</v>
      </c>
      <c r="T391" s="153"/>
      <c r="U391" s="153"/>
      <c r="V391" s="153"/>
      <c r="W391" s="153"/>
      <c r="X391" s="153"/>
      <c r="Y391" s="137"/>
    </row>
    <row r="392" spans="1:25" s="20" customFormat="1" ht="62.2" x14ac:dyDescent="0.35">
      <c r="A392" s="166">
        <v>334</v>
      </c>
      <c r="B392" s="152" t="s">
        <v>1732</v>
      </c>
      <c r="C392" s="166" t="s">
        <v>1733</v>
      </c>
      <c r="D392" s="192"/>
      <c r="E392" s="153">
        <v>0</v>
      </c>
      <c r="F392" s="153">
        <v>0.66426599999999991</v>
      </c>
      <c r="G392" s="192"/>
      <c r="H392" s="192"/>
      <c r="I392" s="192"/>
      <c r="J392" s="192">
        <v>0.66426600000000002</v>
      </c>
      <c r="K392" s="192"/>
      <c r="L392" s="192"/>
      <c r="M392" s="192"/>
      <c r="N392" s="153"/>
      <c r="O392" s="196">
        <v>0.58230037000000001</v>
      </c>
      <c r="P392" s="192">
        <v>0.58230037000000001</v>
      </c>
      <c r="Q392" s="192">
        <v>0</v>
      </c>
      <c r="R392" s="192">
        <v>0</v>
      </c>
      <c r="S392" s="192">
        <v>-0.66426599999999991</v>
      </c>
      <c r="T392" s="153"/>
      <c r="U392" s="153"/>
      <c r="V392" s="153"/>
      <c r="W392" s="153"/>
      <c r="X392" s="153"/>
      <c r="Y392" s="137"/>
    </row>
    <row r="393" spans="1:25" s="20" customFormat="1" ht="77.7" x14ac:dyDescent="0.35">
      <c r="A393" s="166">
        <v>335</v>
      </c>
      <c r="B393" s="152" t="s">
        <v>1734</v>
      </c>
      <c r="C393" s="166" t="s">
        <v>1735</v>
      </c>
      <c r="D393" s="192"/>
      <c r="E393" s="153">
        <v>0</v>
      </c>
      <c r="F393" s="153">
        <v>0.49999899999999997</v>
      </c>
      <c r="G393" s="192"/>
      <c r="H393" s="192"/>
      <c r="I393" s="192"/>
      <c r="J393" s="192">
        <v>0.49999900000000003</v>
      </c>
      <c r="K393" s="192"/>
      <c r="L393" s="192"/>
      <c r="M393" s="192"/>
      <c r="N393" s="153"/>
      <c r="O393" s="196">
        <v>0</v>
      </c>
      <c r="P393" s="192">
        <v>0</v>
      </c>
      <c r="Q393" s="192">
        <v>0</v>
      </c>
      <c r="R393" s="192">
        <v>0</v>
      </c>
      <c r="S393" s="192">
        <v>-0.49999899999999997</v>
      </c>
      <c r="T393" s="153"/>
      <c r="U393" s="153"/>
      <c r="V393" s="153"/>
      <c r="W393" s="153"/>
      <c r="X393" s="153"/>
      <c r="Y393" s="137"/>
    </row>
    <row r="394" spans="1:25" s="20" customFormat="1" ht="46.65" x14ac:dyDescent="0.35">
      <c r="A394" s="166">
        <v>336</v>
      </c>
      <c r="B394" s="152" t="s">
        <v>1736</v>
      </c>
      <c r="C394" s="166" t="s">
        <v>1737</v>
      </c>
      <c r="D394" s="192"/>
      <c r="E394" s="153">
        <v>0</v>
      </c>
      <c r="F394" s="153">
        <v>0.33213299999999996</v>
      </c>
      <c r="G394" s="192"/>
      <c r="H394" s="192"/>
      <c r="I394" s="192"/>
      <c r="J394" s="192">
        <v>0.33213300000000001</v>
      </c>
      <c r="K394" s="192"/>
      <c r="L394" s="192"/>
      <c r="M394" s="192"/>
      <c r="N394" s="153"/>
      <c r="O394" s="196">
        <v>0.11303000000000001</v>
      </c>
      <c r="P394" s="192">
        <v>0.11303000000000001</v>
      </c>
      <c r="Q394" s="192">
        <v>0</v>
      </c>
      <c r="R394" s="192">
        <v>0</v>
      </c>
      <c r="S394" s="192">
        <v>-0.33213299999999996</v>
      </c>
      <c r="T394" s="153"/>
      <c r="U394" s="153"/>
      <c r="V394" s="153"/>
      <c r="W394" s="153"/>
      <c r="X394" s="153"/>
      <c r="Y394" s="137"/>
    </row>
    <row r="395" spans="1:25" s="20" customFormat="1" ht="77.7" x14ac:dyDescent="0.35">
      <c r="A395" s="166">
        <v>337</v>
      </c>
      <c r="B395" s="152" t="s">
        <v>1738</v>
      </c>
      <c r="C395" s="166" t="s">
        <v>1739</v>
      </c>
      <c r="D395" s="192"/>
      <c r="E395" s="153">
        <v>0</v>
      </c>
      <c r="F395" s="153">
        <v>0</v>
      </c>
      <c r="G395" s="192"/>
      <c r="H395" s="192"/>
      <c r="I395" s="192"/>
      <c r="J395" s="192">
        <v>0</v>
      </c>
      <c r="K395" s="192"/>
      <c r="L395" s="192"/>
      <c r="M395" s="192"/>
      <c r="N395" s="153"/>
      <c r="O395" s="196">
        <v>0.29418872000000001</v>
      </c>
      <c r="P395" s="192">
        <v>0.29418872000000001</v>
      </c>
      <c r="Q395" s="192">
        <v>0</v>
      </c>
      <c r="R395" s="192">
        <v>0</v>
      </c>
      <c r="S395" s="192">
        <v>0</v>
      </c>
      <c r="T395" s="153"/>
      <c r="U395" s="153"/>
      <c r="V395" s="153"/>
      <c r="W395" s="153"/>
      <c r="X395" s="153"/>
      <c r="Y395" s="137"/>
    </row>
    <row r="396" spans="1:25" s="20" customFormat="1" ht="62.2" x14ac:dyDescent="0.35">
      <c r="A396" s="166">
        <v>338</v>
      </c>
      <c r="B396" s="152" t="s">
        <v>1740</v>
      </c>
      <c r="C396" s="166" t="s">
        <v>1741</v>
      </c>
      <c r="D396" s="192"/>
      <c r="E396" s="153">
        <v>0</v>
      </c>
      <c r="F396" s="153">
        <v>0</v>
      </c>
      <c r="G396" s="192"/>
      <c r="H396" s="192"/>
      <c r="I396" s="192"/>
      <c r="J396" s="192">
        <v>0</v>
      </c>
      <c r="K396" s="192"/>
      <c r="L396" s="192"/>
      <c r="M396" s="192"/>
      <c r="N396" s="153"/>
      <c r="O396" s="196">
        <v>0</v>
      </c>
      <c r="P396" s="192">
        <v>0</v>
      </c>
      <c r="Q396" s="192">
        <v>0</v>
      </c>
      <c r="R396" s="192">
        <v>0</v>
      </c>
      <c r="S396" s="192">
        <v>0</v>
      </c>
      <c r="T396" s="153"/>
      <c r="U396" s="153"/>
      <c r="V396" s="153"/>
      <c r="W396" s="153"/>
      <c r="X396" s="153"/>
      <c r="Y396" s="137"/>
    </row>
    <row r="397" spans="1:25" s="20" customFormat="1" ht="15.55" x14ac:dyDescent="0.35">
      <c r="A397" s="172"/>
      <c r="B397" s="156" t="s">
        <v>692</v>
      </c>
      <c r="C397" s="173"/>
      <c r="D397" s="190">
        <f>SUM(D398:D404)</f>
        <v>26.521979999999999</v>
      </c>
      <c r="E397" s="190">
        <f t="shared" ref="E397:X397" si="44">SUM(E398:E404)</f>
        <v>18.247547999999995</v>
      </c>
      <c r="F397" s="190">
        <f t="shared" si="44"/>
        <v>1.163684712</v>
      </c>
      <c r="G397" s="190">
        <f t="shared" si="44"/>
        <v>0.29981904800000003</v>
      </c>
      <c r="H397" s="190">
        <f t="shared" si="44"/>
        <v>0.29981904800000003</v>
      </c>
      <c r="I397" s="190">
        <f t="shared" si="44"/>
        <v>2.386180644</v>
      </c>
      <c r="J397" s="190">
        <f t="shared" si="44"/>
        <v>0.86386566399999987</v>
      </c>
      <c r="K397" s="190">
        <f t="shared" si="44"/>
        <v>11.565693011999999</v>
      </c>
      <c r="L397" s="190">
        <f t="shared" si="44"/>
        <v>0</v>
      </c>
      <c r="M397" s="190">
        <f t="shared" si="44"/>
        <v>3.9958552959999984</v>
      </c>
      <c r="N397" s="190">
        <f t="shared" si="44"/>
        <v>0</v>
      </c>
      <c r="O397" s="190">
        <f t="shared" si="44"/>
        <v>3.3653568299999996</v>
      </c>
      <c r="P397" s="190">
        <f t="shared" si="44"/>
        <v>3.1155076199999998</v>
      </c>
      <c r="Q397" s="190">
        <f t="shared" si="44"/>
        <v>2.3359389899999998</v>
      </c>
      <c r="R397" s="190">
        <f t="shared" si="44"/>
        <v>2.3359389899999998</v>
      </c>
      <c r="S397" s="190">
        <f t="shared" si="44"/>
        <v>17.083863288</v>
      </c>
      <c r="T397" s="190">
        <f t="shared" si="44"/>
        <v>0</v>
      </c>
      <c r="U397" s="190">
        <f t="shared" si="44"/>
        <v>0</v>
      </c>
      <c r="V397" s="190">
        <f t="shared" si="44"/>
        <v>0</v>
      </c>
      <c r="W397" s="190">
        <f t="shared" si="44"/>
        <v>0</v>
      </c>
      <c r="X397" s="190">
        <f t="shared" si="44"/>
        <v>0</v>
      </c>
      <c r="Y397" s="137"/>
    </row>
    <row r="398" spans="1:25" s="20" customFormat="1" ht="46.65" x14ac:dyDescent="0.35">
      <c r="A398" s="166">
        <v>339</v>
      </c>
      <c r="B398" s="152" t="s">
        <v>693</v>
      </c>
      <c r="C398" s="174" t="s">
        <v>694</v>
      </c>
      <c r="D398" s="192">
        <v>12.067728000000001</v>
      </c>
      <c r="E398" s="153">
        <v>5.1706319999999986</v>
      </c>
      <c r="F398" s="153">
        <v>4.3615160000000007E-2</v>
      </c>
      <c r="G398" s="192">
        <v>4.3615160000000007E-2</v>
      </c>
      <c r="H398" s="192">
        <v>4.3615160000000007E-2</v>
      </c>
      <c r="I398" s="192">
        <v>1.2926579999999999</v>
      </c>
      <c r="J398" s="192">
        <v>0</v>
      </c>
      <c r="K398" s="192">
        <v>1.2926579999999999</v>
      </c>
      <c r="L398" s="192"/>
      <c r="M398" s="192">
        <v>2.541700839999999</v>
      </c>
      <c r="N398" s="192"/>
      <c r="O398" s="196">
        <v>3.6345969999999998E-2</v>
      </c>
      <c r="P398" s="192">
        <v>0</v>
      </c>
      <c r="Q398" s="192">
        <v>0</v>
      </c>
      <c r="R398" s="192">
        <v>0</v>
      </c>
      <c r="S398" s="192">
        <v>5.1270168399999987</v>
      </c>
      <c r="T398" s="192"/>
      <c r="U398" s="192"/>
      <c r="V398" s="192"/>
      <c r="W398" s="192"/>
      <c r="X398" s="192"/>
      <c r="Y398" s="137"/>
    </row>
    <row r="399" spans="1:25" s="20" customFormat="1" ht="46.65" x14ac:dyDescent="0.35">
      <c r="A399" s="166">
        <v>340</v>
      </c>
      <c r="B399" s="152" t="s">
        <v>695</v>
      </c>
      <c r="C399" s="174" t="s">
        <v>696</v>
      </c>
      <c r="D399" s="192">
        <v>3.6482519999999998</v>
      </c>
      <c r="E399" s="153">
        <v>3.0269159999999999</v>
      </c>
      <c r="F399" s="153">
        <v>0.134713044</v>
      </c>
      <c r="G399" s="192">
        <v>5.9303543999999986E-2</v>
      </c>
      <c r="H399" s="192">
        <v>5.9303543999999986E-2</v>
      </c>
      <c r="I399" s="192">
        <v>0.75672899999999987</v>
      </c>
      <c r="J399" s="192">
        <v>7.5409500000000018E-2</v>
      </c>
      <c r="K399" s="192">
        <v>0.75672899999999987</v>
      </c>
      <c r="L399" s="192"/>
      <c r="M399" s="192">
        <v>1.4541544559999995</v>
      </c>
      <c r="N399" s="192"/>
      <c r="O399" s="196">
        <v>0.11226087</v>
      </c>
      <c r="P399" s="192">
        <v>6.2841249999999987E-2</v>
      </c>
      <c r="Q399" s="192">
        <v>0</v>
      </c>
      <c r="R399" s="192">
        <v>0</v>
      </c>
      <c r="S399" s="192">
        <v>2.8922029559999998</v>
      </c>
      <c r="T399" s="192"/>
      <c r="U399" s="192"/>
      <c r="V399" s="192"/>
      <c r="W399" s="192"/>
      <c r="X399" s="192"/>
      <c r="Y399" s="137"/>
    </row>
    <row r="400" spans="1:25" s="20" customFormat="1" ht="62.2" x14ac:dyDescent="0.35">
      <c r="A400" s="166">
        <v>341</v>
      </c>
      <c r="B400" s="152" t="s">
        <v>697</v>
      </c>
      <c r="C400" s="174" t="s">
        <v>698</v>
      </c>
      <c r="D400" s="192">
        <v>2.7506999999999997</v>
      </c>
      <c r="E400" s="153">
        <v>2.7386999999999997</v>
      </c>
      <c r="F400" s="153">
        <v>0.14144944800000001</v>
      </c>
      <c r="G400" s="192">
        <v>5.3656835999999999E-2</v>
      </c>
      <c r="H400" s="192">
        <v>5.3656835999999999E-2</v>
      </c>
      <c r="I400" s="192">
        <v>0</v>
      </c>
      <c r="J400" s="192">
        <v>8.7792612000000006E-2</v>
      </c>
      <c r="K400" s="192">
        <v>2.6850431639999996</v>
      </c>
      <c r="L400" s="192"/>
      <c r="M400" s="192">
        <v>0</v>
      </c>
      <c r="N400" s="192"/>
      <c r="O400" s="196">
        <v>2.1396111200000001</v>
      </c>
      <c r="P400" s="192">
        <v>2.0948970899999999</v>
      </c>
      <c r="Q400" s="192">
        <v>2.1398527899999999</v>
      </c>
      <c r="R400" s="192">
        <v>2.1398527899999999</v>
      </c>
      <c r="S400" s="192">
        <v>2.5972505519999998</v>
      </c>
      <c r="T400" s="192"/>
      <c r="U400" s="192"/>
      <c r="V400" s="192"/>
      <c r="W400" s="192"/>
      <c r="X400" s="192"/>
      <c r="Y400" s="137"/>
    </row>
    <row r="401" spans="1:25" s="20" customFormat="1" ht="46.65" x14ac:dyDescent="0.35">
      <c r="A401" s="166">
        <v>342</v>
      </c>
      <c r="B401" s="152" t="s">
        <v>699</v>
      </c>
      <c r="C401" s="174" t="s">
        <v>700</v>
      </c>
      <c r="D401" s="192">
        <v>6.9797759999999993</v>
      </c>
      <c r="E401" s="153">
        <v>6.9677759999999997</v>
      </c>
      <c r="F401" s="153">
        <v>0.31010120399999996</v>
      </c>
      <c r="G401" s="192">
        <v>0.13651315200000003</v>
      </c>
      <c r="H401" s="192">
        <v>0.13651315200000003</v>
      </c>
      <c r="I401" s="192">
        <v>0</v>
      </c>
      <c r="J401" s="192">
        <v>0.17358805199999994</v>
      </c>
      <c r="K401" s="192">
        <v>6.8312628479999997</v>
      </c>
      <c r="L401" s="192"/>
      <c r="M401" s="192">
        <v>0</v>
      </c>
      <c r="N401" s="192"/>
      <c r="O401" s="196">
        <v>0.25841766999999999</v>
      </c>
      <c r="P401" s="192">
        <v>0.14465670999999997</v>
      </c>
      <c r="Q401" s="192">
        <v>0</v>
      </c>
      <c r="R401" s="192">
        <v>0</v>
      </c>
      <c r="S401" s="192">
        <v>6.6576747960000002</v>
      </c>
      <c r="T401" s="192"/>
      <c r="U401" s="192"/>
      <c r="V401" s="192"/>
      <c r="W401" s="192"/>
      <c r="X401" s="192"/>
      <c r="Y401" s="137"/>
    </row>
    <row r="402" spans="1:25" s="20" customFormat="1" ht="93.25" x14ac:dyDescent="0.35">
      <c r="A402" s="166">
        <v>343</v>
      </c>
      <c r="B402" s="152" t="s">
        <v>701</v>
      </c>
      <c r="C402" s="174" t="s">
        <v>702</v>
      </c>
      <c r="D402" s="192">
        <v>1.0755239999999999</v>
      </c>
      <c r="E402" s="153">
        <v>0.34352399999999994</v>
      </c>
      <c r="F402" s="153">
        <v>0.53380585600000008</v>
      </c>
      <c r="G402" s="192">
        <v>6.7303559999999998E-3</v>
      </c>
      <c r="H402" s="192">
        <v>6.7303559999999998E-3</v>
      </c>
      <c r="I402" s="192">
        <v>0.33679364399999995</v>
      </c>
      <c r="J402" s="192">
        <v>0.52707549999999992</v>
      </c>
      <c r="K402" s="192">
        <v>0</v>
      </c>
      <c r="L402" s="192"/>
      <c r="M402" s="192">
        <v>0</v>
      </c>
      <c r="N402" s="192"/>
      <c r="O402" s="196">
        <v>0.62263499999999994</v>
      </c>
      <c r="P402" s="192">
        <v>0.61702636999999994</v>
      </c>
      <c r="Q402" s="192">
        <v>0</v>
      </c>
      <c r="R402" s="192">
        <v>0</v>
      </c>
      <c r="S402" s="192">
        <v>-0.19028185600000014</v>
      </c>
      <c r="T402" s="192"/>
      <c r="U402" s="192"/>
      <c r="V402" s="192"/>
      <c r="W402" s="192"/>
      <c r="X402" s="192"/>
      <c r="Y402" s="137"/>
    </row>
    <row r="403" spans="1:25" s="20" customFormat="1" ht="31.1" x14ac:dyDescent="0.35">
      <c r="A403" s="166">
        <v>344</v>
      </c>
      <c r="B403" s="152" t="s">
        <v>1742</v>
      </c>
      <c r="C403" s="174" t="s">
        <v>1743</v>
      </c>
      <c r="D403" s="192"/>
      <c r="E403" s="153">
        <v>0</v>
      </c>
      <c r="F403" s="153">
        <v>0</v>
      </c>
      <c r="G403" s="192"/>
      <c r="H403" s="192"/>
      <c r="I403" s="192"/>
      <c r="J403" s="192">
        <v>0</v>
      </c>
      <c r="K403" s="192"/>
      <c r="L403" s="192"/>
      <c r="M403" s="192"/>
      <c r="N403" s="192"/>
      <c r="O403" s="196">
        <v>0</v>
      </c>
      <c r="P403" s="192">
        <v>0</v>
      </c>
      <c r="Q403" s="192">
        <v>0</v>
      </c>
      <c r="R403" s="192">
        <v>0</v>
      </c>
      <c r="S403" s="192">
        <v>0</v>
      </c>
      <c r="T403" s="192"/>
      <c r="U403" s="192"/>
      <c r="V403" s="192"/>
      <c r="W403" s="192"/>
      <c r="X403" s="192"/>
      <c r="Y403" s="137"/>
    </row>
    <row r="404" spans="1:25" s="20" customFormat="1" ht="62.2" x14ac:dyDescent="0.35">
      <c r="A404" s="166">
        <v>345</v>
      </c>
      <c r="B404" s="152" t="s">
        <v>1744</v>
      </c>
      <c r="C404" s="174" t="s">
        <v>1745</v>
      </c>
      <c r="D404" s="192"/>
      <c r="E404" s="153">
        <v>0</v>
      </c>
      <c r="F404" s="153">
        <v>0</v>
      </c>
      <c r="G404" s="192"/>
      <c r="H404" s="192"/>
      <c r="I404" s="192"/>
      <c r="J404" s="192">
        <v>0</v>
      </c>
      <c r="K404" s="192"/>
      <c r="L404" s="192"/>
      <c r="M404" s="192"/>
      <c r="N404" s="192"/>
      <c r="O404" s="196">
        <v>0.19608620000000002</v>
      </c>
      <c r="P404" s="192">
        <v>0.19608620000000002</v>
      </c>
      <c r="Q404" s="192">
        <v>0.19608619999999999</v>
      </c>
      <c r="R404" s="192">
        <v>0.19608619999999999</v>
      </c>
      <c r="S404" s="192">
        <v>0</v>
      </c>
      <c r="T404" s="192"/>
      <c r="U404" s="192"/>
      <c r="V404" s="192"/>
      <c r="W404" s="192"/>
      <c r="X404" s="192"/>
      <c r="Y404" s="137"/>
    </row>
    <row r="405" spans="1:25" s="20" customFormat="1" ht="15.55" x14ac:dyDescent="0.35">
      <c r="A405" s="178"/>
      <c r="B405" s="163" t="s">
        <v>703</v>
      </c>
      <c r="C405" s="170"/>
      <c r="D405" s="161">
        <f>D406+D412+D426+D433+D452+D458+D469+D474+D479+D484+D487+D489+D493+D516+D523+D525+D531+D549+D559+D562+D567+D572+D586+D592+D602+D624+D626+D638+D641+D651+D656+D666+D687+D696+D699+D709+D742+D750+D753+D756+D767+D769+D771+D779+D782+D784</f>
        <v>5515.8215718506099</v>
      </c>
      <c r="E405" s="161">
        <f t="shared" ref="E405:X405" si="45">E406+E412+E426+E433+E452+E458+E469+E474+E479+E484+E487+E489+E493+E516+E523+E525+E531+E549+E559+E562+E567+E572+E586+E592+E602+E624+E626+E638+E641+E651+E656+E666+E687+E696+E699+E709+E742+E750+E753+E756+E767+E769+E771+E779+E782+E784</f>
        <v>1043.8794195576797</v>
      </c>
      <c r="F405" s="161">
        <f t="shared" si="45"/>
        <v>346.35817898674571</v>
      </c>
      <c r="G405" s="161">
        <f t="shared" si="45"/>
        <v>102.87376448399999</v>
      </c>
      <c r="H405" s="161">
        <f t="shared" si="45"/>
        <v>101.74522569199999</v>
      </c>
      <c r="I405" s="161">
        <f t="shared" si="45"/>
        <v>311.62820686192003</v>
      </c>
      <c r="J405" s="161">
        <f t="shared" si="45"/>
        <v>244.61295329474569</v>
      </c>
      <c r="K405" s="161">
        <f t="shared" si="45"/>
        <v>278.41208403192002</v>
      </c>
      <c r="L405" s="161">
        <f t="shared" si="45"/>
        <v>0</v>
      </c>
      <c r="M405" s="161">
        <f t="shared" si="45"/>
        <v>350.96536417983987</v>
      </c>
      <c r="N405" s="161">
        <f t="shared" si="45"/>
        <v>0</v>
      </c>
      <c r="O405" s="161">
        <f t="shared" si="45"/>
        <v>303.75700788000012</v>
      </c>
      <c r="P405" s="161">
        <f t="shared" si="45"/>
        <v>239.23083515999994</v>
      </c>
      <c r="Q405" s="161">
        <f t="shared" si="45"/>
        <v>347.72553478999998</v>
      </c>
      <c r="R405" s="161">
        <f t="shared" si="45"/>
        <v>230.78827680999999</v>
      </c>
      <c r="S405" s="161">
        <f t="shared" si="45"/>
        <v>697.52124057093408</v>
      </c>
      <c r="T405" s="161">
        <f t="shared" si="45"/>
        <v>0</v>
      </c>
      <c r="U405" s="161">
        <f t="shared" si="45"/>
        <v>0</v>
      </c>
      <c r="V405" s="161">
        <f t="shared" si="45"/>
        <v>0</v>
      </c>
      <c r="W405" s="161">
        <f t="shared" si="45"/>
        <v>0</v>
      </c>
      <c r="X405" s="161">
        <f t="shared" si="45"/>
        <v>0</v>
      </c>
      <c r="Y405" s="137"/>
    </row>
    <row r="406" spans="1:25" s="20" customFormat="1" ht="15.55" x14ac:dyDescent="0.35">
      <c r="A406" s="172"/>
      <c r="B406" s="156" t="s">
        <v>179</v>
      </c>
      <c r="C406" s="173"/>
      <c r="D406" s="190">
        <f>SUM(D407:D411)</f>
        <v>15.054958264599998</v>
      </c>
      <c r="E406" s="190">
        <f t="shared" ref="E406:X406" si="46">SUM(E407:E411)</f>
        <v>1.0315679999999998</v>
      </c>
      <c r="F406" s="190">
        <f t="shared" si="46"/>
        <v>2.8724138440000004</v>
      </c>
      <c r="G406" s="190">
        <f t="shared" si="46"/>
        <v>2.0210568000000002E-2</v>
      </c>
      <c r="H406" s="190">
        <f t="shared" si="46"/>
        <v>2.0210568000000002E-2</v>
      </c>
      <c r="I406" s="190">
        <f t="shared" si="46"/>
        <v>0.25489200000000001</v>
      </c>
      <c r="J406" s="190">
        <f t="shared" si="46"/>
        <v>2.852203276</v>
      </c>
      <c r="K406" s="190">
        <f t="shared" si="46"/>
        <v>0.25489200000000001</v>
      </c>
      <c r="L406" s="190">
        <f t="shared" si="46"/>
        <v>0</v>
      </c>
      <c r="M406" s="190">
        <f t="shared" si="46"/>
        <v>0.50157343200000004</v>
      </c>
      <c r="N406" s="190">
        <f t="shared" si="46"/>
        <v>0</v>
      </c>
      <c r="O406" s="190">
        <f t="shared" si="46"/>
        <v>2.6924050599999996</v>
      </c>
      <c r="P406" s="190">
        <f t="shared" si="46"/>
        <v>2.67556292</v>
      </c>
      <c r="Q406" s="190">
        <f t="shared" si="46"/>
        <v>2.45669666</v>
      </c>
      <c r="R406" s="190">
        <f t="shared" si="46"/>
        <v>2.45669666</v>
      </c>
      <c r="S406" s="190">
        <f t="shared" si="46"/>
        <v>-1.8408458440000006</v>
      </c>
      <c r="T406" s="190">
        <f t="shared" si="46"/>
        <v>0</v>
      </c>
      <c r="U406" s="190">
        <f t="shared" si="46"/>
        <v>0</v>
      </c>
      <c r="V406" s="190">
        <f t="shared" si="46"/>
        <v>0</v>
      </c>
      <c r="W406" s="190">
        <f t="shared" si="46"/>
        <v>0</v>
      </c>
      <c r="X406" s="190">
        <f t="shared" si="46"/>
        <v>0</v>
      </c>
      <c r="Y406" s="137"/>
    </row>
    <row r="407" spans="1:25" s="20" customFormat="1" ht="62.2" x14ac:dyDescent="0.35">
      <c r="A407" s="166">
        <v>346</v>
      </c>
      <c r="B407" s="152" t="s">
        <v>704</v>
      </c>
      <c r="C407" s="174" t="s">
        <v>705</v>
      </c>
      <c r="D407" s="192">
        <v>3.2353902645999999</v>
      </c>
      <c r="E407" s="153">
        <v>1.2E-2</v>
      </c>
      <c r="F407" s="153">
        <v>5.3404799999999997E-4</v>
      </c>
      <c r="G407" s="192">
        <v>2.35116E-4</v>
      </c>
      <c r="H407" s="192">
        <v>2.35116E-4</v>
      </c>
      <c r="I407" s="192">
        <v>0</v>
      </c>
      <c r="J407" s="192">
        <v>2.9893199999999996E-4</v>
      </c>
      <c r="K407" s="192">
        <v>0</v>
      </c>
      <c r="L407" s="192"/>
      <c r="M407" s="192">
        <v>1.1764883999999998E-2</v>
      </c>
      <c r="N407" s="192"/>
      <c r="O407" s="196">
        <v>4.4504000000000006E-4</v>
      </c>
      <c r="P407" s="192">
        <v>2.4911000000000009E-4</v>
      </c>
      <c r="Q407" s="192">
        <v>0</v>
      </c>
      <c r="R407" s="192">
        <v>0</v>
      </c>
      <c r="S407" s="192">
        <v>1.1465952E-2</v>
      </c>
      <c r="T407" s="192"/>
      <c r="U407" s="192"/>
      <c r="V407" s="192"/>
      <c r="W407" s="192"/>
      <c r="X407" s="192"/>
      <c r="Y407" s="137"/>
    </row>
    <row r="408" spans="1:25" s="20" customFormat="1" ht="46.65" x14ac:dyDescent="0.35">
      <c r="A408" s="166">
        <v>347</v>
      </c>
      <c r="B408" s="152" t="s">
        <v>1746</v>
      </c>
      <c r="C408" s="174" t="s">
        <v>1747</v>
      </c>
      <c r="D408" s="192">
        <v>11.819567999999999</v>
      </c>
      <c r="E408" s="153">
        <v>1.0195679999999998</v>
      </c>
      <c r="F408" s="153">
        <v>4.5375924000000005E-2</v>
      </c>
      <c r="G408" s="192">
        <v>1.9975452000000001E-2</v>
      </c>
      <c r="H408" s="192">
        <v>1.9975452000000001E-2</v>
      </c>
      <c r="I408" s="192">
        <v>0.25489200000000001</v>
      </c>
      <c r="J408" s="192">
        <v>2.5400472000000004E-2</v>
      </c>
      <c r="K408" s="192">
        <v>0.25489200000000001</v>
      </c>
      <c r="L408" s="192"/>
      <c r="M408" s="192">
        <v>0.48980854800000001</v>
      </c>
      <c r="N408" s="192"/>
      <c r="O408" s="196">
        <v>3.7813269999999996E-2</v>
      </c>
      <c r="P408" s="192">
        <v>2.1167059999999994E-2</v>
      </c>
      <c r="Q408" s="192">
        <v>0</v>
      </c>
      <c r="R408" s="192">
        <v>0</v>
      </c>
      <c r="S408" s="192">
        <v>0.9741920759999998</v>
      </c>
      <c r="T408" s="192"/>
      <c r="U408" s="192"/>
      <c r="V408" s="192"/>
      <c r="W408" s="192"/>
      <c r="X408" s="192"/>
      <c r="Y408" s="137"/>
    </row>
    <row r="409" spans="1:25" s="20" customFormat="1" ht="46.65" x14ac:dyDescent="0.35">
      <c r="A409" s="166">
        <v>348</v>
      </c>
      <c r="B409" s="152" t="s">
        <v>1748</v>
      </c>
      <c r="C409" s="174" t="s">
        <v>1749</v>
      </c>
      <c r="D409" s="192"/>
      <c r="E409" s="153">
        <v>0</v>
      </c>
      <c r="F409" s="153">
        <v>1.0061583840000001</v>
      </c>
      <c r="G409" s="192"/>
      <c r="H409" s="192"/>
      <c r="I409" s="192"/>
      <c r="J409" s="192">
        <v>1.0061583839999999</v>
      </c>
      <c r="K409" s="192"/>
      <c r="L409" s="192"/>
      <c r="M409" s="192"/>
      <c r="N409" s="192"/>
      <c r="O409" s="196">
        <v>0.99473203999999993</v>
      </c>
      <c r="P409" s="192">
        <v>0.99473203999999993</v>
      </c>
      <c r="Q409" s="192">
        <v>0.99614707000000002</v>
      </c>
      <c r="R409" s="192">
        <v>0.99614707000000002</v>
      </c>
      <c r="S409" s="192">
        <v>-1.0061583840000001</v>
      </c>
      <c r="T409" s="192"/>
      <c r="U409" s="192"/>
      <c r="V409" s="192"/>
      <c r="W409" s="192"/>
      <c r="X409" s="192"/>
      <c r="Y409" s="137"/>
    </row>
    <row r="410" spans="1:25" s="20" customFormat="1" ht="46.65" x14ac:dyDescent="0.35">
      <c r="A410" s="166">
        <v>349</v>
      </c>
      <c r="B410" s="152" t="s">
        <v>1750</v>
      </c>
      <c r="C410" s="174" t="s">
        <v>1751</v>
      </c>
      <c r="D410" s="192"/>
      <c r="E410" s="153">
        <v>0</v>
      </c>
      <c r="F410" s="153">
        <v>0.24033619000000003</v>
      </c>
      <c r="G410" s="192"/>
      <c r="H410" s="192"/>
      <c r="I410" s="192"/>
      <c r="J410" s="192">
        <v>0.24033619000000001</v>
      </c>
      <c r="K410" s="192"/>
      <c r="L410" s="192"/>
      <c r="M410" s="192"/>
      <c r="N410" s="192"/>
      <c r="O410" s="196">
        <v>0.20028014999999999</v>
      </c>
      <c r="P410" s="192">
        <v>0.20028014999999999</v>
      </c>
      <c r="Q410" s="192">
        <v>0</v>
      </c>
      <c r="R410" s="192">
        <v>0</v>
      </c>
      <c r="S410" s="192">
        <v>-0.24033619000000003</v>
      </c>
      <c r="T410" s="192"/>
      <c r="U410" s="192"/>
      <c r="V410" s="192"/>
      <c r="W410" s="192"/>
      <c r="X410" s="192"/>
      <c r="Y410" s="137"/>
    </row>
    <row r="411" spans="1:25" s="20" customFormat="1" ht="46.65" x14ac:dyDescent="0.35">
      <c r="A411" s="166">
        <v>350</v>
      </c>
      <c r="B411" s="152" t="s">
        <v>1752</v>
      </c>
      <c r="C411" s="174" t="s">
        <v>1753</v>
      </c>
      <c r="D411" s="192"/>
      <c r="E411" s="153">
        <v>0</v>
      </c>
      <c r="F411" s="153">
        <v>1.5800092980000002</v>
      </c>
      <c r="G411" s="192"/>
      <c r="H411" s="192"/>
      <c r="I411" s="192"/>
      <c r="J411" s="192">
        <v>1.5800092980000002</v>
      </c>
      <c r="K411" s="192"/>
      <c r="L411" s="192"/>
      <c r="M411" s="192"/>
      <c r="N411" s="192"/>
      <c r="O411" s="196">
        <v>1.4591345599999999</v>
      </c>
      <c r="P411" s="192">
        <v>1.4591345599999999</v>
      </c>
      <c r="Q411" s="192">
        <v>1.4605495900000001</v>
      </c>
      <c r="R411" s="192">
        <v>1.4605495900000001</v>
      </c>
      <c r="S411" s="192">
        <v>-1.5800092980000002</v>
      </c>
      <c r="T411" s="192"/>
      <c r="U411" s="192"/>
      <c r="V411" s="192"/>
      <c r="W411" s="192"/>
      <c r="X411" s="192"/>
      <c r="Y411" s="137"/>
    </row>
    <row r="412" spans="1:25" s="20" customFormat="1" ht="15.55" x14ac:dyDescent="0.35">
      <c r="A412" s="172"/>
      <c r="B412" s="156" t="s">
        <v>183</v>
      </c>
      <c r="C412" s="173"/>
      <c r="D412" s="190">
        <f>SUM(D413:D425)</f>
        <v>45.984433520542368</v>
      </c>
      <c r="E412" s="190">
        <f t="shared" ref="E412:X412" si="47">SUM(E413:E425)</f>
        <v>16.230062400000001</v>
      </c>
      <c r="F412" s="190">
        <f t="shared" si="47"/>
        <v>15.827930604000004</v>
      </c>
      <c r="G412" s="190">
        <f t="shared" si="47"/>
        <v>0.37096102400000003</v>
      </c>
      <c r="H412" s="190">
        <f t="shared" si="47"/>
        <v>1.9470609219999999</v>
      </c>
      <c r="I412" s="190">
        <f t="shared" si="47"/>
        <v>8.6316444719999996</v>
      </c>
      <c r="J412" s="190">
        <f t="shared" si="47"/>
        <v>13.880869682</v>
      </c>
      <c r="K412" s="190">
        <f t="shared" si="47"/>
        <v>3.5566898760000001</v>
      </c>
      <c r="L412" s="190">
        <f t="shared" si="47"/>
        <v>0</v>
      </c>
      <c r="M412" s="190">
        <f t="shared" si="47"/>
        <v>3.6707670280000007</v>
      </c>
      <c r="N412" s="190">
        <f t="shared" si="47"/>
        <v>0</v>
      </c>
      <c r="O412" s="190">
        <f t="shared" si="47"/>
        <v>14.66713231</v>
      </c>
      <c r="P412" s="190">
        <f t="shared" si="47"/>
        <v>14.328219030000003</v>
      </c>
      <c r="Q412" s="190">
        <f t="shared" si="47"/>
        <v>9.6091735400000005</v>
      </c>
      <c r="R412" s="190">
        <f t="shared" si="47"/>
        <v>2.8378246700000003</v>
      </c>
      <c r="S412" s="190">
        <f t="shared" si="47"/>
        <v>0.40213179599999993</v>
      </c>
      <c r="T412" s="190">
        <f t="shared" si="47"/>
        <v>0</v>
      </c>
      <c r="U412" s="190">
        <f t="shared" si="47"/>
        <v>0</v>
      </c>
      <c r="V412" s="190">
        <f t="shared" si="47"/>
        <v>0</v>
      </c>
      <c r="W412" s="190">
        <f t="shared" si="47"/>
        <v>0</v>
      </c>
      <c r="X412" s="190">
        <f t="shared" si="47"/>
        <v>0</v>
      </c>
      <c r="Y412" s="137"/>
    </row>
    <row r="413" spans="1:25" s="20" customFormat="1" ht="121.5" customHeight="1" x14ac:dyDescent="0.35">
      <c r="A413" s="166">
        <v>351</v>
      </c>
      <c r="B413" s="152" t="s">
        <v>706</v>
      </c>
      <c r="C413" s="174" t="s">
        <v>707</v>
      </c>
      <c r="D413" s="192">
        <v>2.9097</v>
      </c>
      <c r="E413" s="153">
        <v>1.2E-2</v>
      </c>
      <c r="F413" s="153">
        <v>5.3404799999999997E-4</v>
      </c>
      <c r="G413" s="192">
        <v>2.35116E-4</v>
      </c>
      <c r="H413" s="192">
        <v>2.35116E-4</v>
      </c>
      <c r="I413" s="192">
        <v>1.1764883999999998E-2</v>
      </c>
      <c r="J413" s="192">
        <v>2.9893199999999996E-4</v>
      </c>
      <c r="K413" s="192">
        <v>0</v>
      </c>
      <c r="L413" s="192"/>
      <c r="M413" s="192">
        <v>0</v>
      </c>
      <c r="N413" s="192"/>
      <c r="O413" s="196">
        <v>4.4504000000000006E-4</v>
      </c>
      <c r="P413" s="192">
        <v>2.4911000000000009E-4</v>
      </c>
      <c r="Q413" s="192">
        <v>0</v>
      </c>
      <c r="R413" s="192">
        <v>0</v>
      </c>
      <c r="S413" s="192">
        <v>1.1465952E-2</v>
      </c>
      <c r="T413" s="192"/>
      <c r="U413" s="192"/>
      <c r="V413" s="192"/>
      <c r="W413" s="192"/>
      <c r="X413" s="192"/>
      <c r="Y413" s="137"/>
    </row>
    <row r="414" spans="1:25" s="20" customFormat="1" ht="50.25" customHeight="1" x14ac:dyDescent="0.35">
      <c r="A414" s="166">
        <v>352</v>
      </c>
      <c r="B414" s="152" t="s">
        <v>708</v>
      </c>
      <c r="C414" s="174" t="s">
        <v>709</v>
      </c>
      <c r="D414" s="192">
        <v>12.456802677152544</v>
      </c>
      <c r="E414" s="153">
        <v>1.265196</v>
      </c>
      <c r="F414" s="153">
        <v>6.3201865720000008</v>
      </c>
      <c r="G414" s="192">
        <v>2.4787811999999999E-2</v>
      </c>
      <c r="H414" s="192">
        <v>2.4787811999999999E-2</v>
      </c>
      <c r="I414" s="192">
        <v>1.240408188</v>
      </c>
      <c r="J414" s="192">
        <v>6.2953987600000003</v>
      </c>
      <c r="K414" s="192">
        <v>0</v>
      </c>
      <c r="L414" s="192"/>
      <c r="M414" s="192">
        <v>0</v>
      </c>
      <c r="N414" s="192"/>
      <c r="O414" s="196">
        <v>6.5717969199999997</v>
      </c>
      <c r="P414" s="192">
        <v>6.5511404099999995</v>
      </c>
      <c r="Q414" s="192">
        <v>0</v>
      </c>
      <c r="R414" s="192">
        <v>0</v>
      </c>
      <c r="S414" s="192">
        <v>-5.0549905720000012</v>
      </c>
      <c r="T414" s="192"/>
      <c r="U414" s="192"/>
      <c r="V414" s="192"/>
      <c r="W414" s="192"/>
      <c r="X414" s="192"/>
      <c r="Y414" s="137"/>
    </row>
    <row r="415" spans="1:25" s="20" customFormat="1" ht="31.1" x14ac:dyDescent="0.35">
      <c r="A415" s="166">
        <v>353</v>
      </c>
      <c r="B415" s="152" t="s">
        <v>710</v>
      </c>
      <c r="C415" s="174" t="s">
        <v>711</v>
      </c>
      <c r="D415" s="192">
        <v>13.102485360813558</v>
      </c>
      <c r="E415" s="153">
        <v>2.803548000000001</v>
      </c>
      <c r="F415" s="153">
        <v>0</v>
      </c>
      <c r="G415" s="192">
        <v>0</v>
      </c>
      <c r="H415" s="192">
        <v>0</v>
      </c>
      <c r="I415" s="192">
        <v>0.70088700000000026</v>
      </c>
      <c r="J415" s="192">
        <v>0</v>
      </c>
      <c r="K415" s="192">
        <v>0.70088700000000026</v>
      </c>
      <c r="L415" s="192"/>
      <c r="M415" s="192">
        <v>1.4017740000000005</v>
      </c>
      <c r="N415" s="192"/>
      <c r="O415" s="196">
        <v>0</v>
      </c>
      <c r="P415" s="192">
        <v>0</v>
      </c>
      <c r="Q415" s="192">
        <v>0</v>
      </c>
      <c r="R415" s="192">
        <v>0</v>
      </c>
      <c r="S415" s="192">
        <v>2.803548000000001</v>
      </c>
      <c r="T415" s="192"/>
      <c r="U415" s="192"/>
      <c r="V415" s="192"/>
      <c r="W415" s="192"/>
      <c r="X415" s="192"/>
      <c r="Y415" s="137"/>
    </row>
    <row r="416" spans="1:25" s="20" customFormat="1" ht="78.75" customHeight="1" x14ac:dyDescent="0.35">
      <c r="A416" s="166">
        <v>354</v>
      </c>
      <c r="B416" s="152" t="s">
        <v>712</v>
      </c>
      <c r="C416" s="174" t="s">
        <v>713</v>
      </c>
      <c r="D416" s="192">
        <v>7.8767667225762708</v>
      </c>
      <c r="E416" s="153">
        <v>3.4748543999999999</v>
      </c>
      <c r="F416" s="153">
        <v>4.0565430459999998</v>
      </c>
      <c r="G416" s="192">
        <v>6.8079575999999989E-2</v>
      </c>
      <c r="H416" s="192">
        <v>6.8079575999999989E-2</v>
      </c>
      <c r="I416" s="192">
        <v>3.4067748239999998</v>
      </c>
      <c r="J416" s="192">
        <v>3.9884634699999997</v>
      </c>
      <c r="K416" s="192">
        <v>0</v>
      </c>
      <c r="L416" s="192"/>
      <c r="M416" s="192">
        <v>0</v>
      </c>
      <c r="N416" s="192"/>
      <c r="O416" s="196">
        <v>4.1933472300000005</v>
      </c>
      <c r="P416" s="192">
        <v>4.1366142500000009</v>
      </c>
      <c r="Q416" s="192">
        <v>0</v>
      </c>
      <c r="R416" s="192">
        <v>0</v>
      </c>
      <c r="S416" s="192">
        <v>-0.58168864599999992</v>
      </c>
      <c r="T416" s="192"/>
      <c r="U416" s="192"/>
      <c r="V416" s="192"/>
      <c r="W416" s="192"/>
      <c r="X416" s="192"/>
      <c r="Y416" s="137"/>
    </row>
    <row r="417" spans="1:25" s="20" customFormat="1" ht="46.65" x14ac:dyDescent="0.35">
      <c r="A417" s="166">
        <v>355</v>
      </c>
      <c r="B417" s="152" t="s">
        <v>714</v>
      </c>
      <c r="C417" s="174" t="s">
        <v>715</v>
      </c>
      <c r="D417" s="192">
        <v>1.3312920000000001</v>
      </c>
      <c r="E417" s="153">
        <v>1.036764</v>
      </c>
      <c r="F417" s="153">
        <v>0.24260466</v>
      </c>
      <c r="G417" s="192">
        <v>0.12822022399999999</v>
      </c>
      <c r="H417" s="192">
        <v>0.12822022399999999</v>
      </c>
      <c r="I417" s="192">
        <v>0.25919099999999995</v>
      </c>
      <c r="J417" s="192">
        <v>0.11438443599999998</v>
      </c>
      <c r="K417" s="192">
        <v>0.25919099999999995</v>
      </c>
      <c r="L417" s="192"/>
      <c r="M417" s="192">
        <v>0.39016177600000007</v>
      </c>
      <c r="N417" s="192"/>
      <c r="O417" s="196">
        <v>0.77018856999999996</v>
      </c>
      <c r="P417" s="192">
        <v>0.66333838000000001</v>
      </c>
      <c r="Q417" s="192">
        <v>0</v>
      </c>
      <c r="R417" s="192">
        <v>0</v>
      </c>
      <c r="S417" s="192">
        <v>0.79415933999999999</v>
      </c>
      <c r="T417" s="192"/>
      <c r="U417" s="192"/>
      <c r="V417" s="192"/>
      <c r="W417" s="192"/>
      <c r="X417" s="192"/>
      <c r="Y417" s="137"/>
    </row>
    <row r="418" spans="1:25" s="20" customFormat="1" ht="62.2" x14ac:dyDescent="0.35">
      <c r="A418" s="166">
        <v>356</v>
      </c>
      <c r="B418" s="152" t="s">
        <v>716</v>
      </c>
      <c r="C418" s="174" t="s">
        <v>717</v>
      </c>
      <c r="D418" s="192">
        <v>0.71420675999999994</v>
      </c>
      <c r="E418" s="153">
        <v>5.6519999999999994E-2</v>
      </c>
      <c r="F418" s="153">
        <v>2.5154399999999999E-3</v>
      </c>
      <c r="G418" s="192">
        <v>1.107348E-3</v>
      </c>
      <c r="H418" s="192">
        <v>1.107348E-3</v>
      </c>
      <c r="I418" s="192">
        <v>0</v>
      </c>
      <c r="J418" s="192">
        <v>1.4080919999999999E-3</v>
      </c>
      <c r="K418" s="192">
        <v>5.5412651999999993E-2</v>
      </c>
      <c r="L418" s="192"/>
      <c r="M418" s="192">
        <v>0</v>
      </c>
      <c r="N418" s="192"/>
      <c r="O418" s="196">
        <v>2.0961999999999995E-3</v>
      </c>
      <c r="P418" s="192">
        <v>1.1734099999999993E-3</v>
      </c>
      <c r="Q418" s="192">
        <v>0</v>
      </c>
      <c r="R418" s="192">
        <v>0</v>
      </c>
      <c r="S418" s="192">
        <v>5.4004559999999993E-2</v>
      </c>
      <c r="T418" s="192"/>
      <c r="U418" s="192"/>
      <c r="V418" s="192"/>
      <c r="W418" s="192"/>
      <c r="X418" s="192"/>
      <c r="Y418" s="137"/>
    </row>
    <row r="419" spans="1:25" s="20" customFormat="1" ht="62.2" x14ac:dyDescent="0.35">
      <c r="A419" s="166">
        <v>357</v>
      </c>
      <c r="B419" s="152" t="s">
        <v>718</v>
      </c>
      <c r="C419" s="174" t="s">
        <v>719</v>
      </c>
      <c r="D419" s="192">
        <v>1.9723440000000003</v>
      </c>
      <c r="E419" s="153">
        <v>1.9723440000000001</v>
      </c>
      <c r="F419" s="153">
        <v>8.7779231999999999E-2</v>
      </c>
      <c r="G419" s="192">
        <v>3.8642280000000001E-2</v>
      </c>
      <c r="H419" s="192">
        <v>3.8642280000000001E-2</v>
      </c>
      <c r="I419" s="192">
        <v>0.49308600000000002</v>
      </c>
      <c r="J419" s="192">
        <v>4.9136951999999998E-2</v>
      </c>
      <c r="K419" s="192">
        <v>0.49308600000000002</v>
      </c>
      <c r="L419" s="192"/>
      <c r="M419" s="192">
        <v>0.94752972000000013</v>
      </c>
      <c r="N419" s="192"/>
      <c r="O419" s="196">
        <v>7.3149359999999997E-2</v>
      </c>
      <c r="P419" s="192">
        <v>4.0947459999999998E-2</v>
      </c>
      <c r="Q419" s="192">
        <v>0</v>
      </c>
      <c r="R419" s="192">
        <v>0</v>
      </c>
      <c r="S419" s="192">
        <v>1.8845647680000002</v>
      </c>
      <c r="T419" s="192"/>
      <c r="U419" s="192"/>
      <c r="V419" s="192"/>
      <c r="W419" s="192"/>
      <c r="X419" s="192"/>
      <c r="Y419" s="137"/>
    </row>
    <row r="420" spans="1:25" s="20" customFormat="1" ht="46.65" x14ac:dyDescent="0.35">
      <c r="A420" s="166">
        <v>358</v>
      </c>
      <c r="B420" s="152" t="s">
        <v>720</v>
      </c>
      <c r="C420" s="174" t="s">
        <v>721</v>
      </c>
      <c r="D420" s="192">
        <v>0.44650799999999996</v>
      </c>
      <c r="E420" s="153">
        <v>0.44650799999999996</v>
      </c>
      <c r="F420" s="153">
        <v>1.1792627999999999E-2</v>
      </c>
      <c r="G420" s="192">
        <v>8.7480120000000012E-3</v>
      </c>
      <c r="H420" s="192">
        <v>8.7480120000000012E-3</v>
      </c>
      <c r="I420" s="192">
        <v>0.43775998799999999</v>
      </c>
      <c r="J420" s="192">
        <v>3.0446159999999983E-3</v>
      </c>
      <c r="K420" s="192">
        <v>0</v>
      </c>
      <c r="L420" s="192"/>
      <c r="M420" s="192">
        <v>0</v>
      </c>
      <c r="N420" s="192"/>
      <c r="O420" s="196">
        <v>8.0250160000000015E-2</v>
      </c>
      <c r="P420" s="192">
        <v>7.2960150000000015E-2</v>
      </c>
      <c r="Q420" s="192">
        <v>8.3202929999999994E-2</v>
      </c>
      <c r="R420" s="192">
        <v>8.3202929999999994E-2</v>
      </c>
      <c r="S420" s="192">
        <v>0.43471537199999999</v>
      </c>
      <c r="T420" s="192"/>
      <c r="U420" s="192"/>
      <c r="V420" s="192"/>
      <c r="W420" s="192"/>
      <c r="X420" s="192"/>
      <c r="Y420" s="137"/>
    </row>
    <row r="421" spans="1:25" s="20" customFormat="1" ht="46.65" x14ac:dyDescent="0.35">
      <c r="A421" s="166">
        <v>359</v>
      </c>
      <c r="B421" s="152" t="s">
        <v>722</v>
      </c>
      <c r="C421" s="174" t="s">
        <v>723</v>
      </c>
      <c r="D421" s="192">
        <v>1.5947160000000002</v>
      </c>
      <c r="E421" s="153">
        <v>1.5947160000000002</v>
      </c>
      <c r="F421" s="153">
        <v>7.0972895999999994E-2</v>
      </c>
      <c r="G421" s="192">
        <v>3.1243775999999997E-2</v>
      </c>
      <c r="H421" s="192">
        <v>3.1243775999999997E-2</v>
      </c>
      <c r="I421" s="192">
        <v>0</v>
      </c>
      <c r="J421" s="192">
        <v>3.9729119999999993E-2</v>
      </c>
      <c r="K421" s="192">
        <v>1.5634722240000001</v>
      </c>
      <c r="L421" s="192"/>
      <c r="M421" s="192">
        <v>0</v>
      </c>
      <c r="N421" s="192"/>
      <c r="O421" s="196">
        <v>5.9144080000000002E-2</v>
      </c>
      <c r="P421" s="192">
        <v>3.3107600000000001E-2</v>
      </c>
      <c r="Q421" s="192">
        <v>0</v>
      </c>
      <c r="R421" s="192">
        <v>0</v>
      </c>
      <c r="S421" s="192">
        <v>1.5237431040000002</v>
      </c>
      <c r="T421" s="192"/>
      <c r="U421" s="192"/>
      <c r="V421" s="192"/>
      <c r="W421" s="192"/>
      <c r="X421" s="192"/>
      <c r="Y421" s="137"/>
    </row>
    <row r="422" spans="1:25" s="20" customFormat="1" ht="46.65" x14ac:dyDescent="0.35">
      <c r="A422" s="166">
        <v>360</v>
      </c>
      <c r="B422" s="152" t="s">
        <v>724</v>
      </c>
      <c r="C422" s="174" t="s">
        <v>725</v>
      </c>
      <c r="D422" s="192">
        <v>1.938564</v>
      </c>
      <c r="E422" s="153">
        <v>1.938564</v>
      </c>
      <c r="F422" s="153">
        <v>8.6275859999999996E-2</v>
      </c>
      <c r="G422" s="192">
        <v>3.7980468000000003E-2</v>
      </c>
      <c r="H422" s="192">
        <v>3.7980468000000003E-2</v>
      </c>
      <c r="I422" s="192">
        <v>0.48464099999999999</v>
      </c>
      <c r="J422" s="192">
        <v>4.8295391999999993E-2</v>
      </c>
      <c r="K422" s="192">
        <v>0.48464099999999999</v>
      </c>
      <c r="L422" s="192"/>
      <c r="M422" s="192">
        <v>0.93130153199999988</v>
      </c>
      <c r="N422" s="192"/>
      <c r="O422" s="196">
        <v>7.1896550000000004E-2</v>
      </c>
      <c r="P422" s="192">
        <v>4.0246160000000003E-2</v>
      </c>
      <c r="Q422" s="192">
        <v>0</v>
      </c>
      <c r="R422" s="192">
        <v>0</v>
      </c>
      <c r="S422" s="192">
        <v>1.85228814</v>
      </c>
      <c r="T422" s="192"/>
      <c r="U422" s="192"/>
      <c r="V422" s="192"/>
      <c r="W422" s="192"/>
      <c r="X422" s="192"/>
      <c r="Y422" s="137"/>
    </row>
    <row r="423" spans="1:25" s="20" customFormat="1" ht="46.65" x14ac:dyDescent="0.35">
      <c r="A423" s="166">
        <v>361</v>
      </c>
      <c r="B423" s="152" t="s">
        <v>1754</v>
      </c>
      <c r="C423" s="174" t="s">
        <v>726</v>
      </c>
      <c r="D423" s="192">
        <v>1.6410480000000003</v>
      </c>
      <c r="E423" s="153">
        <v>1.6290479999999998</v>
      </c>
      <c r="F423" s="153">
        <v>7.2500843999999995E-2</v>
      </c>
      <c r="G423" s="192">
        <v>3.1916411999999998E-2</v>
      </c>
      <c r="H423" s="192">
        <v>3.1916411999999998E-2</v>
      </c>
      <c r="I423" s="192">
        <v>1.5971315879999999</v>
      </c>
      <c r="J423" s="192">
        <v>4.0584431999999997E-2</v>
      </c>
      <c r="K423" s="192">
        <v>0</v>
      </c>
      <c r="L423" s="192"/>
      <c r="M423" s="192">
        <v>0</v>
      </c>
      <c r="N423" s="192"/>
      <c r="O423" s="196">
        <v>6.0417370000000005E-2</v>
      </c>
      <c r="P423" s="192">
        <v>3.3820360000000008E-2</v>
      </c>
      <c r="Q423" s="192">
        <v>0</v>
      </c>
      <c r="R423" s="192">
        <v>0</v>
      </c>
      <c r="S423" s="192">
        <v>1.5565471559999999</v>
      </c>
      <c r="T423" s="192"/>
      <c r="U423" s="192"/>
      <c r="V423" s="192"/>
      <c r="W423" s="192"/>
      <c r="X423" s="192"/>
      <c r="Y423" s="137"/>
    </row>
    <row r="424" spans="1:25" s="20" customFormat="1" ht="31.1" x14ac:dyDescent="0.35">
      <c r="A424" s="166">
        <v>362</v>
      </c>
      <c r="B424" s="152" t="s">
        <v>727</v>
      </c>
      <c r="C424" s="174" t="s">
        <v>728</v>
      </c>
      <c r="D424" s="192">
        <v>0</v>
      </c>
      <c r="E424" s="153">
        <v>0</v>
      </c>
      <c r="F424" s="153">
        <v>1.5760998979999998</v>
      </c>
      <c r="G424" s="192">
        <v>0</v>
      </c>
      <c r="H424" s="192">
        <v>1.5760998979999998</v>
      </c>
      <c r="I424" s="192">
        <v>0</v>
      </c>
      <c r="J424" s="192">
        <v>0</v>
      </c>
      <c r="K424" s="192">
        <v>0</v>
      </c>
      <c r="L424" s="192"/>
      <c r="M424" s="192">
        <v>0</v>
      </c>
      <c r="N424" s="192"/>
      <c r="O424" s="196">
        <v>2.9779090000000001E-2</v>
      </c>
      <c r="P424" s="192">
        <v>1.4918621893400541E-16</v>
      </c>
      <c r="Q424" s="192">
        <v>6.7713488699999997</v>
      </c>
      <c r="R424" s="192">
        <v>0</v>
      </c>
      <c r="S424" s="192">
        <v>-1.5760998979999998</v>
      </c>
      <c r="T424" s="192"/>
      <c r="U424" s="192"/>
      <c r="V424" s="192"/>
      <c r="W424" s="192"/>
      <c r="X424" s="192"/>
      <c r="Y424" s="137"/>
    </row>
    <row r="425" spans="1:25" s="20" customFormat="1" ht="46.65" x14ac:dyDescent="0.35">
      <c r="A425" s="166">
        <v>363</v>
      </c>
      <c r="B425" s="152" t="s">
        <v>1755</v>
      </c>
      <c r="C425" s="174" t="s">
        <v>1756</v>
      </c>
      <c r="D425" s="192"/>
      <c r="E425" s="153">
        <v>0</v>
      </c>
      <c r="F425" s="153">
        <v>3.3001254800000002</v>
      </c>
      <c r="G425" s="192"/>
      <c r="H425" s="192"/>
      <c r="I425" s="192"/>
      <c r="J425" s="192">
        <v>3.3001254800000002</v>
      </c>
      <c r="K425" s="192"/>
      <c r="L425" s="192"/>
      <c r="M425" s="192"/>
      <c r="N425" s="192"/>
      <c r="O425" s="196">
        <v>2.7546217400000002</v>
      </c>
      <c r="P425" s="192">
        <v>2.7546217400000002</v>
      </c>
      <c r="Q425" s="192">
        <v>2.7546217400000002</v>
      </c>
      <c r="R425" s="192">
        <v>2.7546217400000002</v>
      </c>
      <c r="S425" s="192">
        <v>-3.3001254800000002</v>
      </c>
      <c r="T425" s="192"/>
      <c r="U425" s="192"/>
      <c r="V425" s="192"/>
      <c r="W425" s="192"/>
      <c r="X425" s="192"/>
      <c r="Y425" s="137"/>
    </row>
    <row r="426" spans="1:25" s="20" customFormat="1" ht="15.55" x14ac:dyDescent="0.35">
      <c r="A426" s="172"/>
      <c r="B426" s="154" t="s">
        <v>190</v>
      </c>
      <c r="C426" s="173"/>
      <c r="D426" s="190">
        <f>SUM(D427:D432)</f>
        <v>56.910746172406768</v>
      </c>
      <c r="E426" s="190">
        <f t="shared" ref="E426:X426" si="48">SUM(E427:E432)</f>
        <v>22.564391999999994</v>
      </c>
      <c r="F426" s="190">
        <f t="shared" si="48"/>
        <v>8.3050368900000002</v>
      </c>
      <c r="G426" s="190">
        <f t="shared" si="48"/>
        <v>4.9017502559999997</v>
      </c>
      <c r="H426" s="190">
        <f t="shared" si="48"/>
        <v>3.7894756100000007</v>
      </c>
      <c r="I426" s="190">
        <f t="shared" si="48"/>
        <v>8.6368685519999993</v>
      </c>
      <c r="J426" s="190">
        <f t="shared" si="48"/>
        <v>4.5155612799999991</v>
      </c>
      <c r="K426" s="190">
        <f t="shared" si="48"/>
        <v>3.0514140000000003</v>
      </c>
      <c r="L426" s="190">
        <f t="shared" si="48"/>
        <v>0</v>
      </c>
      <c r="M426" s="190">
        <f t="shared" si="48"/>
        <v>5.9743591919999997</v>
      </c>
      <c r="N426" s="190">
        <f t="shared" si="48"/>
        <v>0</v>
      </c>
      <c r="O426" s="190">
        <f t="shared" si="48"/>
        <v>7.1595790199999998</v>
      </c>
      <c r="P426" s="190">
        <f t="shared" si="48"/>
        <v>3.2903488400000001</v>
      </c>
      <c r="Q426" s="190">
        <f t="shared" si="48"/>
        <v>9.2508535700000003</v>
      </c>
      <c r="R426" s="190">
        <f t="shared" si="48"/>
        <v>5.1102355499999996</v>
      </c>
      <c r="S426" s="190">
        <f t="shared" si="48"/>
        <v>14.259355109999998</v>
      </c>
      <c r="T426" s="190">
        <f t="shared" si="48"/>
        <v>0</v>
      </c>
      <c r="U426" s="190">
        <f t="shared" si="48"/>
        <v>0</v>
      </c>
      <c r="V426" s="190">
        <f t="shared" si="48"/>
        <v>0</v>
      </c>
      <c r="W426" s="190">
        <f t="shared" si="48"/>
        <v>0</v>
      </c>
      <c r="X426" s="190">
        <f t="shared" si="48"/>
        <v>0</v>
      </c>
      <c r="Y426" s="137"/>
    </row>
    <row r="427" spans="1:25" s="20" customFormat="1" ht="62.2" x14ac:dyDescent="0.35">
      <c r="A427" s="166">
        <v>364</v>
      </c>
      <c r="B427" s="152" t="s">
        <v>729</v>
      </c>
      <c r="C427" s="174" t="s">
        <v>730</v>
      </c>
      <c r="D427" s="192">
        <v>2.4704159999999997</v>
      </c>
      <c r="E427" s="153">
        <v>2.4704160000000002</v>
      </c>
      <c r="F427" s="153">
        <v>0.10994598</v>
      </c>
      <c r="G427" s="192">
        <v>4.8400548000000002E-2</v>
      </c>
      <c r="H427" s="192">
        <v>4.8400548000000002E-2</v>
      </c>
      <c r="I427" s="192">
        <v>0.61760400000000004</v>
      </c>
      <c r="J427" s="192">
        <v>6.1545431999999997E-2</v>
      </c>
      <c r="K427" s="192">
        <v>0.61760400000000004</v>
      </c>
      <c r="L427" s="192"/>
      <c r="M427" s="192">
        <v>1.1868074520000003</v>
      </c>
      <c r="N427" s="192"/>
      <c r="O427" s="196">
        <v>9.1621649999999985E-2</v>
      </c>
      <c r="P427" s="192">
        <v>5.1287859999999984E-2</v>
      </c>
      <c r="Q427" s="192">
        <v>0</v>
      </c>
      <c r="R427" s="192">
        <v>0</v>
      </c>
      <c r="S427" s="192">
        <v>2.3604700200000002</v>
      </c>
      <c r="T427" s="192"/>
      <c r="U427" s="192"/>
      <c r="V427" s="192"/>
      <c r="W427" s="192"/>
      <c r="X427" s="192"/>
      <c r="Y427" s="137"/>
    </row>
    <row r="428" spans="1:25" s="20" customFormat="1" ht="62.2" x14ac:dyDescent="0.35">
      <c r="A428" s="166">
        <v>365</v>
      </c>
      <c r="B428" s="152" t="s">
        <v>731</v>
      </c>
      <c r="C428" s="174" t="s">
        <v>732</v>
      </c>
      <c r="D428" s="192">
        <v>1.8279719999999999</v>
      </c>
      <c r="E428" s="153">
        <v>1.8279720000000002</v>
      </c>
      <c r="F428" s="153">
        <v>8.1353999999999996E-2</v>
      </c>
      <c r="G428" s="192">
        <v>3.5813784000000001E-2</v>
      </c>
      <c r="H428" s="192">
        <v>3.5813784000000001E-2</v>
      </c>
      <c r="I428" s="192">
        <v>0.45699300000000004</v>
      </c>
      <c r="J428" s="192">
        <v>4.5540215999999994E-2</v>
      </c>
      <c r="K428" s="192">
        <v>0.45699300000000004</v>
      </c>
      <c r="L428" s="192"/>
      <c r="M428" s="192">
        <v>0.87817221599999995</v>
      </c>
      <c r="N428" s="192"/>
      <c r="O428" s="196">
        <v>6.7795000000000008E-2</v>
      </c>
      <c r="P428" s="192">
        <v>3.7950180000000014E-2</v>
      </c>
      <c r="Q428" s="192">
        <v>0</v>
      </c>
      <c r="R428" s="192">
        <v>0</v>
      </c>
      <c r="S428" s="192">
        <v>1.7466180000000002</v>
      </c>
      <c r="T428" s="192"/>
      <c r="U428" s="192"/>
      <c r="V428" s="192"/>
      <c r="W428" s="192"/>
      <c r="X428" s="192"/>
      <c r="Y428" s="137"/>
    </row>
    <row r="429" spans="1:25" s="20" customFormat="1" ht="46.65" x14ac:dyDescent="0.35">
      <c r="A429" s="166">
        <v>366</v>
      </c>
      <c r="B429" s="152" t="s">
        <v>733</v>
      </c>
      <c r="C429" s="174" t="s">
        <v>734</v>
      </c>
      <c r="D429" s="192">
        <v>8.2587960000000002</v>
      </c>
      <c r="E429" s="153">
        <v>2.2587959999999998</v>
      </c>
      <c r="F429" s="153">
        <v>0.10052781600000001</v>
      </c>
      <c r="G429" s="192">
        <v>4.4254475999999994E-2</v>
      </c>
      <c r="H429" s="192">
        <v>4.4254475999999994E-2</v>
      </c>
      <c r="I429" s="192">
        <v>0.56469899999999995</v>
      </c>
      <c r="J429" s="192">
        <v>5.6273340000000012E-2</v>
      </c>
      <c r="K429" s="192">
        <v>0.56469899999999995</v>
      </c>
      <c r="L429" s="192"/>
      <c r="M429" s="192">
        <v>1.085143524</v>
      </c>
      <c r="N429" s="192"/>
      <c r="O429" s="196">
        <v>0.22377820000000001</v>
      </c>
      <c r="P429" s="192">
        <v>0.18689947000000001</v>
      </c>
      <c r="Q429" s="192">
        <v>0</v>
      </c>
      <c r="R429" s="192">
        <v>0</v>
      </c>
      <c r="S429" s="192">
        <v>2.1582681839999998</v>
      </c>
      <c r="T429" s="192"/>
      <c r="U429" s="192"/>
      <c r="V429" s="192"/>
      <c r="W429" s="192"/>
      <c r="X429" s="192"/>
      <c r="Y429" s="137"/>
    </row>
    <row r="430" spans="1:25" s="20" customFormat="1" ht="60.75" customHeight="1" x14ac:dyDescent="0.35">
      <c r="A430" s="166">
        <v>367</v>
      </c>
      <c r="B430" s="152" t="s">
        <v>735</v>
      </c>
      <c r="C430" s="174" t="s">
        <v>736</v>
      </c>
      <c r="D430" s="192">
        <v>7.3132799999999998</v>
      </c>
      <c r="E430" s="153">
        <v>5.6970719999999986</v>
      </c>
      <c r="F430" s="153">
        <v>3.6102191299999999</v>
      </c>
      <c r="G430" s="192">
        <v>0.11161744800000001</v>
      </c>
      <c r="H430" s="192">
        <v>0.11161744800000001</v>
      </c>
      <c r="I430" s="192">
        <v>5.585454551999999</v>
      </c>
      <c r="J430" s="192">
        <v>3.4986016819999999</v>
      </c>
      <c r="K430" s="192">
        <v>0</v>
      </c>
      <c r="L430" s="192"/>
      <c r="M430" s="192">
        <v>0</v>
      </c>
      <c r="N430" s="192"/>
      <c r="O430" s="196">
        <v>3.1072258700000002</v>
      </c>
      <c r="P430" s="192">
        <v>3.0142113300000002</v>
      </c>
      <c r="Q430" s="192">
        <v>5.1102355499999996</v>
      </c>
      <c r="R430" s="192">
        <v>5.1102355499999996</v>
      </c>
      <c r="S430" s="192">
        <v>2.0868528699999986</v>
      </c>
      <c r="T430" s="192"/>
      <c r="U430" s="192"/>
      <c r="V430" s="192"/>
      <c r="W430" s="192"/>
      <c r="X430" s="192"/>
      <c r="Y430" s="137"/>
    </row>
    <row r="431" spans="1:25" s="20" customFormat="1" ht="31.1" x14ac:dyDescent="0.35">
      <c r="A431" s="166">
        <v>368</v>
      </c>
      <c r="B431" s="152" t="s">
        <v>737</v>
      </c>
      <c r="C431" s="174" t="s">
        <v>738</v>
      </c>
      <c r="D431" s="192">
        <v>31.765394172406776</v>
      </c>
      <c r="E431" s="153">
        <v>5.6484719999999999</v>
      </c>
      <c r="F431" s="153">
        <v>0</v>
      </c>
      <c r="G431" s="192">
        <v>0</v>
      </c>
      <c r="H431" s="192">
        <v>0</v>
      </c>
      <c r="I431" s="192">
        <v>1.4121180000000002</v>
      </c>
      <c r="J431" s="192">
        <v>0</v>
      </c>
      <c r="K431" s="192">
        <v>1.4121180000000002</v>
      </c>
      <c r="L431" s="192"/>
      <c r="M431" s="192">
        <v>2.8242359999999995</v>
      </c>
      <c r="N431" s="192"/>
      <c r="O431" s="196">
        <v>0</v>
      </c>
      <c r="P431" s="192">
        <v>0</v>
      </c>
      <c r="Q431" s="192">
        <v>0</v>
      </c>
      <c r="R431" s="192">
        <v>0</v>
      </c>
      <c r="S431" s="192">
        <v>5.6484719999999999</v>
      </c>
      <c r="T431" s="192"/>
      <c r="U431" s="192"/>
      <c r="V431" s="192"/>
      <c r="W431" s="192"/>
      <c r="X431" s="192"/>
      <c r="Y431" s="137"/>
    </row>
    <row r="432" spans="1:25" s="20" customFormat="1" ht="31.1" x14ac:dyDescent="0.35">
      <c r="A432" s="166">
        <v>369</v>
      </c>
      <c r="B432" s="152" t="s">
        <v>739</v>
      </c>
      <c r="C432" s="174" t="s">
        <v>740</v>
      </c>
      <c r="D432" s="192">
        <v>5.2748879999999998</v>
      </c>
      <c r="E432" s="153">
        <v>4.6616639999999991</v>
      </c>
      <c r="F432" s="153">
        <v>4.4029899639999996</v>
      </c>
      <c r="G432" s="192">
        <v>4.661664</v>
      </c>
      <c r="H432" s="192">
        <v>3.5493893540000006</v>
      </c>
      <c r="I432" s="192">
        <v>0</v>
      </c>
      <c r="J432" s="192">
        <v>0.85360060999999909</v>
      </c>
      <c r="K432" s="192">
        <v>0</v>
      </c>
      <c r="L432" s="192"/>
      <c r="M432" s="192">
        <v>0</v>
      </c>
      <c r="N432" s="192"/>
      <c r="O432" s="196">
        <v>3.6691582999999994</v>
      </c>
      <c r="P432" s="192">
        <v>0</v>
      </c>
      <c r="Q432" s="192">
        <v>4.1406180199999998</v>
      </c>
      <c r="R432" s="192">
        <v>0</v>
      </c>
      <c r="S432" s="192">
        <v>0.2586740359999995</v>
      </c>
      <c r="T432" s="192"/>
      <c r="U432" s="192"/>
      <c r="V432" s="192"/>
      <c r="W432" s="192"/>
      <c r="X432" s="192"/>
      <c r="Y432" s="137"/>
    </row>
    <row r="433" spans="1:25" s="20" customFormat="1" ht="15.55" x14ac:dyDescent="0.35">
      <c r="A433" s="172"/>
      <c r="B433" s="156" t="s">
        <v>195</v>
      </c>
      <c r="C433" s="173"/>
      <c r="D433" s="190">
        <f>SUM(D434:D451)</f>
        <v>96.319872000000018</v>
      </c>
      <c r="E433" s="190">
        <f t="shared" ref="E433:X433" si="49">SUM(E434:E451)</f>
        <v>30.130607999999999</v>
      </c>
      <c r="F433" s="190">
        <f t="shared" si="49"/>
        <v>21.376245966000003</v>
      </c>
      <c r="G433" s="190">
        <f t="shared" si="49"/>
        <v>0.51767791200000002</v>
      </c>
      <c r="H433" s="190">
        <f t="shared" si="49"/>
        <v>0.51767791200000002</v>
      </c>
      <c r="I433" s="190">
        <f t="shared" si="49"/>
        <v>6.3415505640000012</v>
      </c>
      <c r="J433" s="190">
        <f t="shared" si="49"/>
        <v>20.858568053999996</v>
      </c>
      <c r="K433" s="190">
        <f t="shared" si="49"/>
        <v>8.9460159839999989</v>
      </c>
      <c r="L433" s="190">
        <f t="shared" si="49"/>
        <v>0</v>
      </c>
      <c r="M433" s="190">
        <f t="shared" si="49"/>
        <v>14.325363540000001</v>
      </c>
      <c r="N433" s="190">
        <f t="shared" si="49"/>
        <v>0</v>
      </c>
      <c r="O433" s="190">
        <f t="shared" si="49"/>
        <v>18.711654360000001</v>
      </c>
      <c r="P433" s="190">
        <f t="shared" si="49"/>
        <v>18.280256100000003</v>
      </c>
      <c r="Q433" s="190">
        <f t="shared" si="49"/>
        <v>17.652185780000003</v>
      </c>
      <c r="R433" s="190">
        <f t="shared" si="49"/>
        <v>17.652185780000003</v>
      </c>
      <c r="S433" s="190">
        <f t="shared" si="49"/>
        <v>8.7543620339999961</v>
      </c>
      <c r="T433" s="190">
        <f t="shared" si="49"/>
        <v>0</v>
      </c>
      <c r="U433" s="190">
        <f t="shared" si="49"/>
        <v>0</v>
      </c>
      <c r="V433" s="190">
        <f t="shared" si="49"/>
        <v>0</v>
      </c>
      <c r="W433" s="190">
        <f t="shared" si="49"/>
        <v>0</v>
      </c>
      <c r="X433" s="190">
        <f t="shared" si="49"/>
        <v>0</v>
      </c>
      <c r="Y433" s="137"/>
    </row>
    <row r="434" spans="1:25" s="20" customFormat="1" ht="62.2" x14ac:dyDescent="0.35">
      <c r="A434" s="166">
        <v>370</v>
      </c>
      <c r="B434" s="152" t="s">
        <v>741</v>
      </c>
      <c r="C434" s="174" t="s">
        <v>742</v>
      </c>
      <c r="D434" s="192">
        <v>15.307463999999998</v>
      </c>
      <c r="E434" s="153">
        <v>1.2E-2</v>
      </c>
      <c r="F434" s="153">
        <v>5.3404799999999997E-4</v>
      </c>
      <c r="G434" s="192">
        <v>2.35116E-4</v>
      </c>
      <c r="H434" s="192">
        <v>2.35116E-4</v>
      </c>
      <c r="I434" s="192">
        <v>3.0000000000000001E-3</v>
      </c>
      <c r="J434" s="192">
        <v>2.9893199999999996E-4</v>
      </c>
      <c r="K434" s="192">
        <v>3.0000000000000001E-3</v>
      </c>
      <c r="L434" s="192"/>
      <c r="M434" s="192">
        <v>5.7648839999999996E-3</v>
      </c>
      <c r="N434" s="192"/>
      <c r="O434" s="196">
        <v>4.4504000000000006E-4</v>
      </c>
      <c r="P434" s="192">
        <v>2.4911000000000009E-4</v>
      </c>
      <c r="Q434" s="192">
        <v>0</v>
      </c>
      <c r="R434" s="192">
        <v>0</v>
      </c>
      <c r="S434" s="192">
        <v>1.1465952E-2</v>
      </c>
      <c r="T434" s="192"/>
      <c r="U434" s="192"/>
      <c r="V434" s="192"/>
      <c r="W434" s="192"/>
      <c r="X434" s="192"/>
      <c r="Y434" s="137"/>
    </row>
    <row r="435" spans="1:25" s="20" customFormat="1" ht="46.65" x14ac:dyDescent="0.35">
      <c r="A435" s="166">
        <v>371</v>
      </c>
      <c r="B435" s="152" t="s">
        <v>743</v>
      </c>
      <c r="C435" s="174" t="s">
        <v>744</v>
      </c>
      <c r="D435" s="192">
        <v>2.0734079999999997</v>
      </c>
      <c r="E435" s="153">
        <v>2.0734080000000001</v>
      </c>
      <c r="F435" s="153">
        <v>9.227711999999999E-2</v>
      </c>
      <c r="G435" s="192">
        <v>4.0622363999999994E-2</v>
      </c>
      <c r="H435" s="192">
        <v>4.0622363999999994E-2</v>
      </c>
      <c r="I435" s="192">
        <v>0</v>
      </c>
      <c r="J435" s="192">
        <v>5.1654755999999996E-2</v>
      </c>
      <c r="K435" s="192">
        <v>0</v>
      </c>
      <c r="L435" s="192"/>
      <c r="M435" s="192">
        <v>2.0327856360000003</v>
      </c>
      <c r="N435" s="192"/>
      <c r="O435" s="196">
        <v>7.689760000000001E-2</v>
      </c>
      <c r="P435" s="192">
        <v>4.3045630000000008E-2</v>
      </c>
      <c r="Q435" s="192">
        <v>0</v>
      </c>
      <c r="R435" s="192">
        <v>0</v>
      </c>
      <c r="S435" s="192">
        <v>1.9811308800000003</v>
      </c>
      <c r="T435" s="192"/>
      <c r="U435" s="192"/>
      <c r="V435" s="192"/>
      <c r="W435" s="192"/>
      <c r="X435" s="192"/>
      <c r="Y435" s="137"/>
    </row>
    <row r="436" spans="1:25" s="20" customFormat="1" ht="46.65" x14ac:dyDescent="0.35">
      <c r="A436" s="166">
        <v>372</v>
      </c>
      <c r="B436" s="152" t="s">
        <v>745</v>
      </c>
      <c r="C436" s="174" t="s">
        <v>746</v>
      </c>
      <c r="D436" s="192">
        <v>2.0734079999999997</v>
      </c>
      <c r="E436" s="153">
        <v>2.0734080000000001</v>
      </c>
      <c r="F436" s="153">
        <v>9.227711999999999E-2</v>
      </c>
      <c r="G436" s="192">
        <v>4.0622363999999994E-2</v>
      </c>
      <c r="H436" s="192">
        <v>4.0622363999999994E-2</v>
      </c>
      <c r="I436" s="192">
        <v>0</v>
      </c>
      <c r="J436" s="192">
        <v>5.1654755999999996E-2</v>
      </c>
      <c r="K436" s="192">
        <v>0</v>
      </c>
      <c r="L436" s="192"/>
      <c r="M436" s="192">
        <v>2.0327856360000003</v>
      </c>
      <c r="N436" s="192"/>
      <c r="O436" s="196">
        <v>7.689760000000001E-2</v>
      </c>
      <c r="P436" s="192">
        <v>4.3045630000000008E-2</v>
      </c>
      <c r="Q436" s="192">
        <v>0</v>
      </c>
      <c r="R436" s="192">
        <v>0</v>
      </c>
      <c r="S436" s="192">
        <v>1.9811308800000003</v>
      </c>
      <c r="T436" s="192"/>
      <c r="U436" s="192"/>
      <c r="V436" s="192"/>
      <c r="W436" s="192"/>
      <c r="X436" s="192"/>
      <c r="Y436" s="137"/>
    </row>
    <row r="437" spans="1:25" s="20" customFormat="1" ht="46.65" x14ac:dyDescent="0.35">
      <c r="A437" s="166">
        <v>373</v>
      </c>
      <c r="B437" s="152" t="s">
        <v>747</v>
      </c>
      <c r="C437" s="174" t="s">
        <v>748</v>
      </c>
      <c r="D437" s="192">
        <v>2.0734079999999997</v>
      </c>
      <c r="E437" s="153">
        <v>2.0734080000000001</v>
      </c>
      <c r="F437" s="153">
        <v>9.227711999999999E-2</v>
      </c>
      <c r="G437" s="192">
        <v>4.0622363999999994E-2</v>
      </c>
      <c r="H437" s="192">
        <v>4.0622363999999994E-2</v>
      </c>
      <c r="I437" s="192">
        <v>0</v>
      </c>
      <c r="J437" s="192">
        <v>5.1654755999999996E-2</v>
      </c>
      <c r="K437" s="192">
        <v>0</v>
      </c>
      <c r="L437" s="192"/>
      <c r="M437" s="192">
        <v>2.0327856360000003</v>
      </c>
      <c r="N437" s="192"/>
      <c r="O437" s="196">
        <v>7.689760000000001E-2</v>
      </c>
      <c r="P437" s="192">
        <v>4.3045630000000008E-2</v>
      </c>
      <c r="Q437" s="192">
        <v>0</v>
      </c>
      <c r="R437" s="192">
        <v>0</v>
      </c>
      <c r="S437" s="192">
        <v>1.9811308800000003</v>
      </c>
      <c r="T437" s="192"/>
      <c r="U437" s="192"/>
      <c r="V437" s="192"/>
      <c r="W437" s="192"/>
      <c r="X437" s="192"/>
      <c r="Y437" s="137"/>
    </row>
    <row r="438" spans="1:25" s="20" customFormat="1" ht="46.65" x14ac:dyDescent="0.35">
      <c r="A438" s="166">
        <v>374</v>
      </c>
      <c r="B438" s="152" t="s">
        <v>749</v>
      </c>
      <c r="C438" s="174" t="s">
        <v>750</v>
      </c>
      <c r="D438" s="192">
        <v>11.620716</v>
      </c>
      <c r="E438" s="153">
        <v>3.9599760000000002</v>
      </c>
      <c r="F438" s="153">
        <v>0.17623894799999998</v>
      </c>
      <c r="G438" s="192">
        <v>7.758414000000001E-2</v>
      </c>
      <c r="H438" s="192">
        <v>7.758414000000001E-2</v>
      </c>
      <c r="I438" s="192">
        <v>0</v>
      </c>
      <c r="J438" s="192">
        <v>9.8654807999999969E-2</v>
      </c>
      <c r="K438" s="192">
        <v>0</v>
      </c>
      <c r="L438" s="192"/>
      <c r="M438" s="192">
        <v>3.8823918600000002</v>
      </c>
      <c r="N438" s="192"/>
      <c r="O438" s="196">
        <v>0.14686579</v>
      </c>
      <c r="P438" s="192">
        <v>8.2212340000000009E-2</v>
      </c>
      <c r="Q438" s="192">
        <v>0</v>
      </c>
      <c r="R438" s="192">
        <v>0</v>
      </c>
      <c r="S438" s="192">
        <v>3.7837370520000002</v>
      </c>
      <c r="T438" s="192"/>
      <c r="U438" s="192"/>
      <c r="V438" s="192"/>
      <c r="W438" s="192"/>
      <c r="X438" s="192"/>
      <c r="Y438" s="137"/>
    </row>
    <row r="439" spans="1:25" s="20" customFormat="1" ht="46.65" x14ac:dyDescent="0.35">
      <c r="A439" s="166">
        <v>375</v>
      </c>
      <c r="B439" s="152" t="s">
        <v>751</v>
      </c>
      <c r="C439" s="174" t="s">
        <v>752</v>
      </c>
      <c r="D439" s="192">
        <v>1.8636839999999997</v>
      </c>
      <c r="E439" s="153">
        <v>1.8516839999999999</v>
      </c>
      <c r="F439" s="153">
        <v>8.2409267999999994E-2</v>
      </c>
      <c r="G439" s="192">
        <v>3.6278315999999998E-2</v>
      </c>
      <c r="H439" s="192">
        <v>3.6278315999999998E-2</v>
      </c>
      <c r="I439" s="192">
        <v>0</v>
      </c>
      <c r="J439" s="192">
        <v>4.6130951999999996E-2</v>
      </c>
      <c r="K439" s="192">
        <v>0</v>
      </c>
      <c r="L439" s="192"/>
      <c r="M439" s="192">
        <v>1.8154056840000001</v>
      </c>
      <c r="N439" s="192"/>
      <c r="O439" s="196">
        <v>6.8674390000000002E-2</v>
      </c>
      <c r="P439" s="192">
        <v>3.8442459999999998E-2</v>
      </c>
      <c r="Q439" s="192">
        <v>0</v>
      </c>
      <c r="R439" s="192">
        <v>0</v>
      </c>
      <c r="S439" s="192">
        <v>1.769274732</v>
      </c>
      <c r="T439" s="192"/>
      <c r="U439" s="192"/>
      <c r="V439" s="192"/>
      <c r="W439" s="192"/>
      <c r="X439" s="192"/>
      <c r="Y439" s="137"/>
    </row>
    <row r="440" spans="1:25" s="20" customFormat="1" ht="46.65" x14ac:dyDescent="0.35">
      <c r="A440" s="166">
        <v>376</v>
      </c>
      <c r="B440" s="152" t="s">
        <v>753</v>
      </c>
      <c r="C440" s="174" t="s">
        <v>754</v>
      </c>
      <c r="D440" s="192">
        <v>2.0651280000000001</v>
      </c>
      <c r="E440" s="153">
        <v>1.9708079999999999</v>
      </c>
      <c r="F440" s="153">
        <v>8.7710927999999994E-2</v>
      </c>
      <c r="G440" s="192">
        <v>3.8612207999999995E-2</v>
      </c>
      <c r="H440" s="192">
        <v>3.8612207999999995E-2</v>
      </c>
      <c r="I440" s="192">
        <v>0</v>
      </c>
      <c r="J440" s="192">
        <v>4.9098719999999998E-2</v>
      </c>
      <c r="K440" s="192">
        <v>1.9321957919999997</v>
      </c>
      <c r="L440" s="192"/>
      <c r="M440" s="192">
        <v>0</v>
      </c>
      <c r="N440" s="192"/>
      <c r="O440" s="196">
        <v>7.3092439999999995E-2</v>
      </c>
      <c r="P440" s="192">
        <v>4.0915599999999996E-2</v>
      </c>
      <c r="Q440" s="192">
        <v>0</v>
      </c>
      <c r="R440" s="192">
        <v>0</v>
      </c>
      <c r="S440" s="192">
        <v>1.883097072</v>
      </c>
      <c r="T440" s="192"/>
      <c r="U440" s="192"/>
      <c r="V440" s="192"/>
      <c r="W440" s="192"/>
      <c r="X440" s="192"/>
      <c r="Y440" s="137"/>
    </row>
    <row r="441" spans="1:25" s="20" customFormat="1" ht="121.5" customHeight="1" x14ac:dyDescent="0.35">
      <c r="A441" s="166">
        <v>377</v>
      </c>
      <c r="B441" s="152" t="s">
        <v>755</v>
      </c>
      <c r="C441" s="174" t="s">
        <v>756</v>
      </c>
      <c r="D441" s="192">
        <v>1.3212000000000002</v>
      </c>
      <c r="E441" s="153">
        <v>1.3211999999999999</v>
      </c>
      <c r="F441" s="153">
        <v>0</v>
      </c>
      <c r="G441" s="192">
        <v>0</v>
      </c>
      <c r="H441" s="192">
        <v>0</v>
      </c>
      <c r="I441" s="192">
        <v>0.33030000000000004</v>
      </c>
      <c r="J441" s="192">
        <v>0</v>
      </c>
      <c r="K441" s="192">
        <v>0.33030000000000004</v>
      </c>
      <c r="L441" s="192"/>
      <c r="M441" s="192">
        <v>0.66060000000000008</v>
      </c>
      <c r="N441" s="192"/>
      <c r="O441" s="196">
        <v>0</v>
      </c>
      <c r="P441" s="192">
        <v>0</v>
      </c>
      <c r="Q441" s="192">
        <v>0</v>
      </c>
      <c r="R441" s="192">
        <v>0</v>
      </c>
      <c r="S441" s="192">
        <v>1.3211999999999999</v>
      </c>
      <c r="T441" s="192"/>
      <c r="U441" s="192"/>
      <c r="V441" s="192"/>
      <c r="W441" s="192"/>
      <c r="X441" s="192"/>
      <c r="Y441" s="137"/>
    </row>
    <row r="442" spans="1:25" s="20" customFormat="1" ht="46.65" x14ac:dyDescent="0.35">
      <c r="A442" s="166">
        <v>378</v>
      </c>
      <c r="B442" s="152" t="s">
        <v>757</v>
      </c>
      <c r="C442" s="174" t="s">
        <v>758</v>
      </c>
      <c r="D442" s="192">
        <v>1.2210120000000002</v>
      </c>
      <c r="E442" s="153">
        <v>1.2210120000000002</v>
      </c>
      <c r="F442" s="153">
        <v>5.4341219999999982E-2</v>
      </c>
      <c r="G442" s="192">
        <v>2.3922167999999997E-2</v>
      </c>
      <c r="H442" s="192">
        <v>2.3922167999999997E-2</v>
      </c>
      <c r="I442" s="192">
        <v>0</v>
      </c>
      <c r="J442" s="192">
        <v>3.0419051999999985E-2</v>
      </c>
      <c r="K442" s="192">
        <v>1.1970898320000001</v>
      </c>
      <c r="L442" s="192"/>
      <c r="M442" s="192">
        <v>0</v>
      </c>
      <c r="N442" s="192"/>
      <c r="O442" s="196">
        <v>4.5284349999999994E-2</v>
      </c>
      <c r="P442" s="192">
        <v>2.5349209999999994E-2</v>
      </c>
      <c r="Q442" s="192">
        <v>0</v>
      </c>
      <c r="R442" s="192">
        <v>0</v>
      </c>
      <c r="S442" s="192">
        <v>1.1666707800000002</v>
      </c>
      <c r="T442" s="192"/>
      <c r="U442" s="192"/>
      <c r="V442" s="192"/>
      <c r="W442" s="192"/>
      <c r="X442" s="192"/>
      <c r="Y442" s="137"/>
    </row>
    <row r="443" spans="1:25" s="20" customFormat="1" ht="46.65" x14ac:dyDescent="0.35">
      <c r="A443" s="166">
        <v>379</v>
      </c>
      <c r="B443" s="152" t="s">
        <v>759</v>
      </c>
      <c r="C443" s="174" t="s">
        <v>760</v>
      </c>
      <c r="D443" s="192">
        <v>1.4787959999999998</v>
      </c>
      <c r="E443" s="153">
        <v>1.4667959999999998</v>
      </c>
      <c r="F443" s="153">
        <v>6.5279844000000004E-2</v>
      </c>
      <c r="G443" s="192">
        <v>2.8737587999999998E-2</v>
      </c>
      <c r="H443" s="192">
        <v>2.8737587999999998E-2</v>
      </c>
      <c r="I443" s="192">
        <v>0</v>
      </c>
      <c r="J443" s="192">
        <v>3.6542256000000009E-2</v>
      </c>
      <c r="K443" s="192">
        <v>1.4380584120000002</v>
      </c>
      <c r="L443" s="192"/>
      <c r="M443" s="192">
        <v>0</v>
      </c>
      <c r="N443" s="192"/>
      <c r="O443" s="196">
        <v>5.4399870000000003E-2</v>
      </c>
      <c r="P443" s="192">
        <v>3.0451880000000001E-2</v>
      </c>
      <c r="Q443" s="192">
        <v>0</v>
      </c>
      <c r="R443" s="192">
        <v>0</v>
      </c>
      <c r="S443" s="192">
        <v>1.4015161559999998</v>
      </c>
      <c r="T443" s="192"/>
      <c r="U443" s="192"/>
      <c r="V443" s="192"/>
      <c r="W443" s="192"/>
      <c r="X443" s="192"/>
      <c r="Y443" s="137"/>
    </row>
    <row r="444" spans="1:25" s="20" customFormat="1" ht="46.65" x14ac:dyDescent="0.35">
      <c r="A444" s="166">
        <v>380</v>
      </c>
      <c r="B444" s="152" t="s">
        <v>761</v>
      </c>
      <c r="C444" s="174" t="s">
        <v>762</v>
      </c>
      <c r="D444" s="192">
        <v>1.1401679999999998</v>
      </c>
      <c r="E444" s="153">
        <v>1.1281679999999998</v>
      </c>
      <c r="F444" s="153">
        <v>5.0209176000000001E-2</v>
      </c>
      <c r="G444" s="192">
        <v>2.2103135999999999E-2</v>
      </c>
      <c r="H444" s="192">
        <v>2.2103135999999999E-2</v>
      </c>
      <c r="I444" s="192">
        <v>0</v>
      </c>
      <c r="J444" s="192">
        <v>2.8106040000000002E-2</v>
      </c>
      <c r="K444" s="192">
        <v>1.1060648639999999</v>
      </c>
      <c r="L444" s="192"/>
      <c r="M444" s="192">
        <v>0</v>
      </c>
      <c r="N444" s="192"/>
      <c r="O444" s="196">
        <v>4.184098E-2</v>
      </c>
      <c r="P444" s="192">
        <v>2.34217E-2</v>
      </c>
      <c r="Q444" s="192">
        <v>0</v>
      </c>
      <c r="R444" s="192">
        <v>0</v>
      </c>
      <c r="S444" s="192">
        <v>1.0779588239999998</v>
      </c>
      <c r="T444" s="192"/>
      <c r="U444" s="192"/>
      <c r="V444" s="192"/>
      <c r="W444" s="192"/>
      <c r="X444" s="192"/>
      <c r="Y444" s="137"/>
    </row>
    <row r="445" spans="1:25" s="20" customFormat="1" ht="62.2" x14ac:dyDescent="0.35">
      <c r="A445" s="166">
        <v>381</v>
      </c>
      <c r="B445" s="152" t="s">
        <v>763</v>
      </c>
      <c r="C445" s="174" t="s">
        <v>764</v>
      </c>
      <c r="D445" s="192">
        <v>0.94667999999999997</v>
      </c>
      <c r="E445" s="153">
        <v>0.93467999999999996</v>
      </c>
      <c r="F445" s="153">
        <v>4.1597963999999994E-2</v>
      </c>
      <c r="G445" s="192">
        <v>1.8312299999999997E-2</v>
      </c>
      <c r="H445" s="192">
        <v>1.8312299999999997E-2</v>
      </c>
      <c r="I445" s="192">
        <v>0</v>
      </c>
      <c r="J445" s="192">
        <v>2.3285663999999998E-2</v>
      </c>
      <c r="K445" s="192">
        <v>0.91636770000000001</v>
      </c>
      <c r="L445" s="192"/>
      <c r="M445" s="192">
        <v>0</v>
      </c>
      <c r="N445" s="192"/>
      <c r="O445" s="196">
        <v>3.4664970000000003E-2</v>
      </c>
      <c r="P445" s="192">
        <v>1.9404720000000004E-2</v>
      </c>
      <c r="Q445" s="192">
        <v>0</v>
      </c>
      <c r="R445" s="192">
        <v>0</v>
      </c>
      <c r="S445" s="192">
        <v>0.89308203599999991</v>
      </c>
      <c r="T445" s="192"/>
      <c r="U445" s="192"/>
      <c r="V445" s="192"/>
      <c r="W445" s="192"/>
      <c r="X445" s="192"/>
      <c r="Y445" s="137"/>
    </row>
    <row r="446" spans="1:25" s="20" customFormat="1" ht="46.65" x14ac:dyDescent="0.35">
      <c r="A446" s="166">
        <v>382</v>
      </c>
      <c r="B446" s="152" t="s">
        <v>765</v>
      </c>
      <c r="C446" s="174" t="s">
        <v>766</v>
      </c>
      <c r="D446" s="192">
        <v>0.99503999999999992</v>
      </c>
      <c r="E446" s="153">
        <v>0.99504000000000004</v>
      </c>
      <c r="F446" s="153">
        <v>0</v>
      </c>
      <c r="G446" s="192">
        <v>0</v>
      </c>
      <c r="H446" s="192">
        <v>0</v>
      </c>
      <c r="I446" s="192">
        <v>0.24875999999999998</v>
      </c>
      <c r="J446" s="192">
        <v>0</v>
      </c>
      <c r="K446" s="192">
        <v>0.24875999999999998</v>
      </c>
      <c r="L446" s="192"/>
      <c r="M446" s="192">
        <v>0.49752000000000007</v>
      </c>
      <c r="N446" s="192"/>
      <c r="O446" s="196">
        <v>0</v>
      </c>
      <c r="P446" s="192">
        <v>0</v>
      </c>
      <c r="Q446" s="192">
        <v>0</v>
      </c>
      <c r="R446" s="192">
        <v>0</v>
      </c>
      <c r="S446" s="192">
        <v>0.99504000000000004</v>
      </c>
      <c r="T446" s="192"/>
      <c r="U446" s="192"/>
      <c r="V446" s="192"/>
      <c r="W446" s="192"/>
      <c r="X446" s="192"/>
      <c r="Y446" s="137"/>
    </row>
    <row r="447" spans="1:25" s="20" customFormat="1" ht="46.65" x14ac:dyDescent="0.35">
      <c r="A447" s="166">
        <v>383</v>
      </c>
      <c r="B447" s="152" t="s">
        <v>767</v>
      </c>
      <c r="C447" s="174" t="s">
        <v>768</v>
      </c>
      <c r="D447" s="192">
        <v>0.67295999999999989</v>
      </c>
      <c r="E447" s="153">
        <v>0.67295999999999989</v>
      </c>
      <c r="F447" s="153">
        <v>0</v>
      </c>
      <c r="G447" s="192">
        <v>0</v>
      </c>
      <c r="H447" s="192">
        <v>0</v>
      </c>
      <c r="I447" s="192">
        <v>0.16823999999999997</v>
      </c>
      <c r="J447" s="192">
        <v>0</v>
      </c>
      <c r="K447" s="192">
        <v>0.16823999999999997</v>
      </c>
      <c r="L447" s="192"/>
      <c r="M447" s="192">
        <v>0.33647999999999995</v>
      </c>
      <c r="N447" s="192"/>
      <c r="O447" s="196">
        <v>0</v>
      </c>
      <c r="P447" s="192">
        <v>0</v>
      </c>
      <c r="Q447" s="192">
        <v>0</v>
      </c>
      <c r="R447" s="192">
        <v>0</v>
      </c>
      <c r="S447" s="192">
        <v>0.67295999999999989</v>
      </c>
      <c r="T447" s="192"/>
      <c r="U447" s="192"/>
      <c r="V447" s="192"/>
      <c r="W447" s="192"/>
      <c r="X447" s="192"/>
      <c r="Y447" s="137"/>
    </row>
    <row r="448" spans="1:25" s="20" customFormat="1" ht="62.2" x14ac:dyDescent="0.35">
      <c r="A448" s="166">
        <v>384</v>
      </c>
      <c r="B448" s="152" t="s">
        <v>769</v>
      </c>
      <c r="C448" s="174" t="s">
        <v>770</v>
      </c>
      <c r="D448" s="192">
        <v>0.71858400000000011</v>
      </c>
      <c r="E448" s="153">
        <v>0.718584</v>
      </c>
      <c r="F448" s="153">
        <v>0</v>
      </c>
      <c r="G448" s="192">
        <v>0</v>
      </c>
      <c r="H448" s="192">
        <v>0</v>
      </c>
      <c r="I448" s="192">
        <v>0.17964600000000003</v>
      </c>
      <c r="J448" s="192">
        <v>0</v>
      </c>
      <c r="K448" s="192">
        <v>0.17964600000000003</v>
      </c>
      <c r="L448" s="192"/>
      <c r="M448" s="192">
        <v>0.359292</v>
      </c>
      <c r="N448" s="192"/>
      <c r="O448" s="196">
        <v>0</v>
      </c>
      <c r="P448" s="192">
        <v>0</v>
      </c>
      <c r="Q448" s="192">
        <v>0</v>
      </c>
      <c r="R448" s="192">
        <v>0</v>
      </c>
      <c r="S448" s="192">
        <v>0.718584</v>
      </c>
      <c r="T448" s="192"/>
      <c r="U448" s="192"/>
      <c r="V448" s="192"/>
      <c r="W448" s="192"/>
      <c r="X448" s="192"/>
      <c r="Y448" s="137"/>
    </row>
    <row r="449" spans="1:25" s="20" customFormat="1" ht="31.1" x14ac:dyDescent="0.35">
      <c r="A449" s="166">
        <v>385</v>
      </c>
      <c r="B449" s="152" t="s">
        <v>771</v>
      </c>
      <c r="C449" s="174" t="s">
        <v>772</v>
      </c>
      <c r="D449" s="192">
        <v>28.058280000000007</v>
      </c>
      <c r="E449" s="153">
        <v>5.1643560000000006</v>
      </c>
      <c r="F449" s="153">
        <v>1.2337237140000001</v>
      </c>
      <c r="G449" s="192">
        <v>0.101180436</v>
      </c>
      <c r="H449" s="192">
        <v>0.101180436</v>
      </c>
      <c r="I449" s="192">
        <v>5.0631755640000007</v>
      </c>
      <c r="J449" s="192">
        <v>1.132543278</v>
      </c>
      <c r="K449" s="192">
        <v>0</v>
      </c>
      <c r="L449" s="192"/>
      <c r="M449" s="192">
        <v>0</v>
      </c>
      <c r="N449" s="192"/>
      <c r="O449" s="196">
        <v>1.0281030900000001</v>
      </c>
      <c r="P449" s="192">
        <v>0.94378606000000009</v>
      </c>
      <c r="Q449" s="192">
        <v>0</v>
      </c>
      <c r="R449" s="192">
        <v>0</v>
      </c>
      <c r="S449" s="192">
        <v>3.9306322860000007</v>
      </c>
      <c r="T449" s="192"/>
      <c r="U449" s="192"/>
      <c r="V449" s="192"/>
      <c r="W449" s="192"/>
      <c r="X449" s="192"/>
      <c r="Y449" s="137"/>
    </row>
    <row r="450" spans="1:25" s="20" customFormat="1" ht="31.1" x14ac:dyDescent="0.35">
      <c r="A450" s="166">
        <v>386</v>
      </c>
      <c r="B450" s="152" t="s">
        <v>773</v>
      </c>
      <c r="C450" s="174" t="s">
        <v>774</v>
      </c>
      <c r="D450" s="192">
        <v>12.89622</v>
      </c>
      <c r="E450" s="153">
        <v>1.0994039999999998</v>
      </c>
      <c r="F450" s="153">
        <v>11.281193180000001</v>
      </c>
      <c r="G450" s="192">
        <v>2.1539615999999998E-2</v>
      </c>
      <c r="H450" s="192">
        <v>2.1539615999999998E-2</v>
      </c>
      <c r="I450" s="192">
        <v>0</v>
      </c>
      <c r="J450" s="192">
        <v>11.259653563999999</v>
      </c>
      <c r="K450" s="192">
        <v>1.0778643839999997</v>
      </c>
      <c r="L450" s="192"/>
      <c r="M450" s="192">
        <v>0</v>
      </c>
      <c r="N450" s="192"/>
      <c r="O450" s="196">
        <v>9.4009943200000006</v>
      </c>
      <c r="P450" s="192">
        <v>9.3830446400000014</v>
      </c>
      <c r="Q450" s="192">
        <v>10.065589460000002</v>
      </c>
      <c r="R450" s="192">
        <v>10.065589460000002</v>
      </c>
      <c r="S450" s="192">
        <v>-10.181789180000001</v>
      </c>
      <c r="T450" s="192"/>
      <c r="U450" s="192"/>
      <c r="V450" s="192"/>
      <c r="W450" s="192"/>
      <c r="X450" s="192"/>
      <c r="Y450" s="137"/>
    </row>
    <row r="451" spans="1:25" s="20" customFormat="1" ht="62.2" x14ac:dyDescent="0.35">
      <c r="A451" s="166">
        <v>387</v>
      </c>
      <c r="B451" s="152" t="s">
        <v>1757</v>
      </c>
      <c r="C451" s="174" t="s">
        <v>1758</v>
      </c>
      <c r="D451" s="192">
        <v>9.7937160000000016</v>
      </c>
      <c r="E451" s="153">
        <v>1.393716</v>
      </c>
      <c r="F451" s="153">
        <v>8.0261763160000008</v>
      </c>
      <c r="G451" s="192">
        <v>2.7305795999999997E-2</v>
      </c>
      <c r="H451" s="192">
        <v>2.7305795999999997E-2</v>
      </c>
      <c r="I451" s="192">
        <v>0.34842900000000004</v>
      </c>
      <c r="J451" s="192">
        <v>7.9988705199999988</v>
      </c>
      <c r="K451" s="192">
        <v>0.34842900000000004</v>
      </c>
      <c r="L451" s="192"/>
      <c r="M451" s="192">
        <v>0.66955220399999971</v>
      </c>
      <c r="N451" s="192"/>
      <c r="O451" s="196">
        <v>7.5865963200000008</v>
      </c>
      <c r="P451" s="192">
        <v>7.5638414900000006</v>
      </c>
      <c r="Q451" s="192">
        <v>7.5865963200000008</v>
      </c>
      <c r="R451" s="192">
        <v>7.5865963200000008</v>
      </c>
      <c r="S451" s="192">
        <v>-6.6324603160000013</v>
      </c>
      <c r="T451" s="192"/>
      <c r="U451" s="192"/>
      <c r="V451" s="192"/>
      <c r="W451" s="192"/>
      <c r="X451" s="192"/>
      <c r="Y451" s="137"/>
    </row>
    <row r="452" spans="1:25" s="20" customFormat="1" ht="15.55" x14ac:dyDescent="0.35">
      <c r="A452" s="172"/>
      <c r="B452" s="156" t="s">
        <v>203</v>
      </c>
      <c r="C452" s="173"/>
      <c r="D452" s="190">
        <f>SUM(D453:D457)</f>
        <v>17.421156</v>
      </c>
      <c r="E452" s="190">
        <f t="shared" ref="E452:X452" si="50">SUM(E453:E457)</f>
        <v>13.494215999999998</v>
      </c>
      <c r="F452" s="190">
        <f t="shared" si="50"/>
        <v>0.97044783400000001</v>
      </c>
      <c r="G452" s="190">
        <f t="shared" si="50"/>
        <v>0.69413113000000004</v>
      </c>
      <c r="H452" s="190">
        <f t="shared" si="50"/>
        <v>0.69413113000000004</v>
      </c>
      <c r="I452" s="190">
        <f t="shared" si="50"/>
        <v>4.6989289699999999</v>
      </c>
      <c r="J452" s="190">
        <f t="shared" si="50"/>
        <v>0.27631670400000002</v>
      </c>
      <c r="K452" s="190">
        <f t="shared" si="50"/>
        <v>2.7728189999999997</v>
      </c>
      <c r="L452" s="190">
        <f t="shared" si="50"/>
        <v>0</v>
      </c>
      <c r="M452" s="190">
        <f t="shared" si="50"/>
        <v>5.3283369</v>
      </c>
      <c r="N452" s="190">
        <f t="shared" si="50"/>
        <v>0</v>
      </c>
      <c r="O452" s="190">
        <f t="shared" si="50"/>
        <v>0.44075477000000002</v>
      </c>
      <c r="P452" s="190">
        <f t="shared" si="50"/>
        <v>0.23026391999999993</v>
      </c>
      <c r="Q452" s="190">
        <f t="shared" si="50"/>
        <v>2.3175947299999997</v>
      </c>
      <c r="R452" s="190">
        <f t="shared" si="50"/>
        <v>0</v>
      </c>
      <c r="S452" s="190">
        <f t="shared" si="50"/>
        <v>12.523768166</v>
      </c>
      <c r="T452" s="190">
        <f t="shared" si="50"/>
        <v>0</v>
      </c>
      <c r="U452" s="190">
        <f t="shared" si="50"/>
        <v>0</v>
      </c>
      <c r="V452" s="190">
        <f t="shared" si="50"/>
        <v>0</v>
      </c>
      <c r="W452" s="190">
        <f t="shared" si="50"/>
        <v>0</v>
      </c>
      <c r="X452" s="190">
        <f t="shared" si="50"/>
        <v>0</v>
      </c>
      <c r="Y452" s="137"/>
    </row>
    <row r="453" spans="1:25" s="20" customFormat="1" ht="46.65" x14ac:dyDescent="0.35">
      <c r="A453" s="166">
        <v>388</v>
      </c>
      <c r="B453" s="152" t="s">
        <v>775</v>
      </c>
      <c r="C453" s="174" t="s">
        <v>776</v>
      </c>
      <c r="D453" s="192">
        <v>3.0209760000000005</v>
      </c>
      <c r="E453" s="153">
        <v>2.9849760000000001</v>
      </c>
      <c r="F453" s="153">
        <v>0.132846504</v>
      </c>
      <c r="G453" s="192">
        <v>5.8481868000000006E-2</v>
      </c>
      <c r="H453" s="192">
        <v>5.8481868000000006E-2</v>
      </c>
      <c r="I453" s="192">
        <v>0.74624400000000002</v>
      </c>
      <c r="J453" s="192">
        <v>7.4364635999999998E-2</v>
      </c>
      <c r="K453" s="192">
        <v>0.74624400000000002</v>
      </c>
      <c r="L453" s="192"/>
      <c r="M453" s="192">
        <v>1.4340061319999999</v>
      </c>
      <c r="N453" s="192"/>
      <c r="O453" s="196">
        <v>0.11070542</v>
      </c>
      <c r="P453" s="192">
        <v>6.1970529999999996E-2</v>
      </c>
      <c r="Q453" s="192">
        <v>0</v>
      </c>
      <c r="R453" s="192">
        <v>0</v>
      </c>
      <c r="S453" s="192">
        <v>2.8521294959999999</v>
      </c>
      <c r="T453" s="192"/>
      <c r="U453" s="192"/>
      <c r="V453" s="192"/>
      <c r="W453" s="192"/>
      <c r="X453" s="192"/>
      <c r="Y453" s="137"/>
    </row>
    <row r="454" spans="1:25" s="20" customFormat="1" ht="46.65" x14ac:dyDescent="0.35">
      <c r="A454" s="166">
        <v>389</v>
      </c>
      <c r="B454" s="152" t="s">
        <v>777</v>
      </c>
      <c r="C454" s="174" t="s">
        <v>778</v>
      </c>
      <c r="D454" s="192">
        <v>3.0209760000000005</v>
      </c>
      <c r="E454" s="153">
        <v>2.9849760000000001</v>
      </c>
      <c r="F454" s="153">
        <v>0.132846504</v>
      </c>
      <c r="G454" s="192">
        <v>5.8481868000000006E-2</v>
      </c>
      <c r="H454" s="192">
        <v>5.8481868000000006E-2</v>
      </c>
      <c r="I454" s="192">
        <v>0.74624400000000002</v>
      </c>
      <c r="J454" s="192">
        <v>7.4364635999999998E-2</v>
      </c>
      <c r="K454" s="192">
        <v>0.74624400000000002</v>
      </c>
      <c r="L454" s="192"/>
      <c r="M454" s="192">
        <v>1.4340061319999999</v>
      </c>
      <c r="N454" s="192"/>
      <c r="O454" s="196">
        <v>0.11070542</v>
      </c>
      <c r="P454" s="192">
        <v>6.1970529999999996E-2</v>
      </c>
      <c r="Q454" s="192">
        <v>0</v>
      </c>
      <c r="R454" s="192">
        <v>0</v>
      </c>
      <c r="S454" s="192">
        <v>2.8521294959999999</v>
      </c>
      <c r="T454" s="192"/>
      <c r="U454" s="192"/>
      <c r="V454" s="192"/>
      <c r="W454" s="192"/>
      <c r="X454" s="192"/>
      <c r="Y454" s="137"/>
    </row>
    <row r="455" spans="1:25" s="20" customFormat="1" ht="62.2" x14ac:dyDescent="0.35">
      <c r="A455" s="166">
        <v>390</v>
      </c>
      <c r="B455" s="152" t="s">
        <v>779</v>
      </c>
      <c r="C455" s="174" t="s">
        <v>780</v>
      </c>
      <c r="D455" s="192">
        <v>2.0892839999999997</v>
      </c>
      <c r="E455" s="153">
        <v>2.0772839999999997</v>
      </c>
      <c r="F455" s="153">
        <v>9.2449632000000004E-2</v>
      </c>
      <c r="G455" s="192">
        <v>4.0698312E-2</v>
      </c>
      <c r="H455" s="192">
        <v>4.0698312E-2</v>
      </c>
      <c r="I455" s="192">
        <v>0.51932099999999992</v>
      </c>
      <c r="J455" s="192">
        <v>5.1751320000000003E-2</v>
      </c>
      <c r="K455" s="192">
        <v>0.51932099999999992</v>
      </c>
      <c r="L455" s="192"/>
      <c r="M455" s="192">
        <v>0.99794368800000011</v>
      </c>
      <c r="N455" s="192"/>
      <c r="O455" s="196">
        <v>7.7041360000000003E-2</v>
      </c>
      <c r="P455" s="192">
        <v>4.3126100000000001E-2</v>
      </c>
      <c r="Q455" s="192">
        <v>0</v>
      </c>
      <c r="R455" s="192">
        <v>0</v>
      </c>
      <c r="S455" s="192">
        <v>1.9848343679999996</v>
      </c>
      <c r="T455" s="192"/>
      <c r="U455" s="192"/>
      <c r="V455" s="192"/>
      <c r="W455" s="192"/>
      <c r="X455" s="192"/>
      <c r="Y455" s="137"/>
    </row>
    <row r="456" spans="1:25" s="20" customFormat="1" ht="31.1" x14ac:dyDescent="0.35">
      <c r="A456" s="166">
        <v>391</v>
      </c>
      <c r="B456" s="152" t="s">
        <v>781</v>
      </c>
      <c r="C456" s="174" t="s">
        <v>782</v>
      </c>
      <c r="D456" s="192">
        <v>6.2302679999999997</v>
      </c>
      <c r="E456" s="153">
        <v>3.0440399999999994</v>
      </c>
      <c r="F456" s="153">
        <v>0.13547516400000001</v>
      </c>
      <c r="G456" s="192">
        <v>5.9639051999999998E-2</v>
      </c>
      <c r="H456" s="192">
        <v>5.9639051999999998E-2</v>
      </c>
      <c r="I456" s="192">
        <v>0.76100999999999985</v>
      </c>
      <c r="J456" s="192">
        <v>7.5836112000000011E-2</v>
      </c>
      <c r="K456" s="192">
        <v>0.76100999999999985</v>
      </c>
      <c r="L456" s="192"/>
      <c r="M456" s="192">
        <v>1.4623809479999996</v>
      </c>
      <c r="N456" s="192"/>
      <c r="O456" s="196">
        <v>0.11289597000000001</v>
      </c>
      <c r="P456" s="192">
        <v>6.3196760000000018E-2</v>
      </c>
      <c r="Q456" s="192">
        <v>0</v>
      </c>
      <c r="R456" s="192">
        <v>0</v>
      </c>
      <c r="S456" s="192">
        <v>2.9085648359999996</v>
      </c>
      <c r="T456" s="192"/>
      <c r="U456" s="192"/>
      <c r="V456" s="192"/>
      <c r="W456" s="192"/>
      <c r="X456" s="192"/>
      <c r="Y456" s="137"/>
    </row>
    <row r="457" spans="1:25" s="20" customFormat="1" ht="62.2" x14ac:dyDescent="0.35">
      <c r="A457" s="166">
        <v>392</v>
      </c>
      <c r="B457" s="152" t="s">
        <v>1759</v>
      </c>
      <c r="C457" s="174" t="s">
        <v>1760</v>
      </c>
      <c r="D457" s="192">
        <v>3.0596520000000003</v>
      </c>
      <c r="E457" s="153">
        <v>2.4029400000000001</v>
      </c>
      <c r="F457" s="153">
        <v>0.47683003000000002</v>
      </c>
      <c r="G457" s="192">
        <v>0.47683003000000007</v>
      </c>
      <c r="H457" s="192">
        <v>0.47683003000000007</v>
      </c>
      <c r="I457" s="192">
        <v>1.9261099699999999</v>
      </c>
      <c r="J457" s="192">
        <v>0</v>
      </c>
      <c r="K457" s="192">
        <v>0</v>
      </c>
      <c r="L457" s="192"/>
      <c r="M457" s="192">
        <v>0</v>
      </c>
      <c r="N457" s="192"/>
      <c r="O457" s="196">
        <v>2.9406599999999998E-2</v>
      </c>
      <c r="P457" s="192">
        <v>-9.3675067702747583E-17</v>
      </c>
      <c r="Q457" s="192">
        <v>2.3175947299999997</v>
      </c>
      <c r="R457" s="192">
        <v>0</v>
      </c>
      <c r="S457" s="192">
        <v>1.9261099700000002</v>
      </c>
      <c r="T457" s="192"/>
      <c r="U457" s="192"/>
      <c r="V457" s="192"/>
      <c r="W457" s="192"/>
      <c r="X457" s="192"/>
      <c r="Y457" s="137"/>
    </row>
    <row r="458" spans="1:25" s="20" customFormat="1" ht="15.55" x14ac:dyDescent="0.35">
      <c r="A458" s="172"/>
      <c r="B458" s="156" t="s">
        <v>212</v>
      </c>
      <c r="C458" s="173"/>
      <c r="D458" s="190">
        <f>SUM(D459:D468)</f>
        <v>105.96387516041355</v>
      </c>
      <c r="E458" s="190">
        <f t="shared" ref="E458:X458" si="51">SUM(E459:E468)</f>
        <v>12.4345392</v>
      </c>
      <c r="F458" s="190">
        <f t="shared" si="51"/>
        <v>4.1948767279999979</v>
      </c>
      <c r="G458" s="190">
        <f t="shared" si="51"/>
        <v>0.17027371200000002</v>
      </c>
      <c r="H458" s="190">
        <f t="shared" si="51"/>
        <v>0.19037996400000001</v>
      </c>
      <c r="I458" s="190">
        <f t="shared" si="51"/>
        <v>2.7314537999999997</v>
      </c>
      <c r="J458" s="190">
        <f t="shared" si="51"/>
        <v>4.0044967640000015</v>
      </c>
      <c r="K458" s="190">
        <f t="shared" si="51"/>
        <v>2.7314537999999997</v>
      </c>
      <c r="L458" s="190">
        <f t="shared" si="51"/>
        <v>0</v>
      </c>
      <c r="M458" s="190">
        <f t="shared" si="51"/>
        <v>6.8013578880000019</v>
      </c>
      <c r="N458" s="190">
        <f t="shared" si="51"/>
        <v>0</v>
      </c>
      <c r="O458" s="190">
        <f t="shared" si="51"/>
        <v>7.7778221499999987</v>
      </c>
      <c r="P458" s="190">
        <f t="shared" si="51"/>
        <v>4.5716543799999991</v>
      </c>
      <c r="Q458" s="190">
        <f t="shared" si="51"/>
        <v>9.4059405599999995</v>
      </c>
      <c r="R458" s="190">
        <f t="shared" si="51"/>
        <v>6.1892487999999997</v>
      </c>
      <c r="S458" s="190">
        <f t="shared" si="51"/>
        <v>8.2396624719999974</v>
      </c>
      <c r="T458" s="190">
        <f t="shared" si="51"/>
        <v>0</v>
      </c>
      <c r="U458" s="190">
        <f t="shared" si="51"/>
        <v>0</v>
      </c>
      <c r="V458" s="190">
        <f t="shared" si="51"/>
        <v>0</v>
      </c>
      <c r="W458" s="190">
        <f t="shared" si="51"/>
        <v>0</v>
      </c>
      <c r="X458" s="190">
        <f t="shared" si="51"/>
        <v>0</v>
      </c>
      <c r="Y458" s="137"/>
    </row>
    <row r="459" spans="1:25" s="20" customFormat="1" ht="31.1" x14ac:dyDescent="0.35">
      <c r="A459" s="166">
        <v>393</v>
      </c>
      <c r="B459" s="152" t="s">
        <v>783</v>
      </c>
      <c r="C459" s="174" t="s">
        <v>784</v>
      </c>
      <c r="D459" s="192">
        <v>4.3477799999999993</v>
      </c>
      <c r="E459" s="153">
        <v>1.2E-2</v>
      </c>
      <c r="F459" s="153">
        <v>3.6891276119999996</v>
      </c>
      <c r="G459" s="192">
        <v>1.2E-2</v>
      </c>
      <c r="H459" s="192">
        <v>3.2106251999999995E-2</v>
      </c>
      <c r="I459" s="192">
        <v>0</v>
      </c>
      <c r="J459" s="192">
        <v>3.6570213600000003</v>
      </c>
      <c r="K459" s="192">
        <v>0</v>
      </c>
      <c r="L459" s="192"/>
      <c r="M459" s="192">
        <v>0</v>
      </c>
      <c r="N459" s="192"/>
      <c r="O459" s="196">
        <v>3.0742730099999998</v>
      </c>
      <c r="P459" s="192">
        <v>0</v>
      </c>
      <c r="Q459" s="192">
        <v>3.2166917599999998</v>
      </c>
      <c r="R459" s="192">
        <v>0</v>
      </c>
      <c r="S459" s="192">
        <v>-3.6771276119999996</v>
      </c>
      <c r="T459" s="192"/>
      <c r="U459" s="192"/>
      <c r="V459" s="192"/>
      <c r="W459" s="192"/>
      <c r="X459" s="192"/>
      <c r="Y459" s="137"/>
    </row>
    <row r="460" spans="1:25" s="20" customFormat="1" ht="31.1" x14ac:dyDescent="0.35">
      <c r="A460" s="166">
        <v>394</v>
      </c>
      <c r="B460" s="152" t="s">
        <v>785</v>
      </c>
      <c r="C460" s="174" t="s">
        <v>786</v>
      </c>
      <c r="D460" s="192">
        <v>6.4226280000000004</v>
      </c>
      <c r="E460" s="153">
        <v>4.0021632</v>
      </c>
      <c r="F460" s="153">
        <v>0.17811648000000002</v>
      </c>
      <c r="G460" s="192">
        <v>7.8410688000000006E-2</v>
      </c>
      <c r="H460" s="192">
        <v>7.8410688000000006E-2</v>
      </c>
      <c r="I460" s="192">
        <v>1.0005408</v>
      </c>
      <c r="J460" s="192">
        <v>9.9705792000000015E-2</v>
      </c>
      <c r="K460" s="192">
        <v>1.0005408</v>
      </c>
      <c r="L460" s="192"/>
      <c r="M460" s="192">
        <v>1.9226709120000003</v>
      </c>
      <c r="N460" s="192"/>
      <c r="O460" s="196">
        <v>0.14843039999999999</v>
      </c>
      <c r="P460" s="192">
        <v>8.308815999999998E-2</v>
      </c>
      <c r="Q460" s="192">
        <v>0</v>
      </c>
      <c r="R460" s="192">
        <v>0</v>
      </c>
      <c r="S460" s="192">
        <v>3.8240467200000001</v>
      </c>
      <c r="T460" s="192"/>
      <c r="U460" s="192"/>
      <c r="V460" s="192"/>
      <c r="W460" s="192"/>
      <c r="X460" s="192"/>
      <c r="Y460" s="137"/>
    </row>
    <row r="461" spans="1:25" s="20" customFormat="1" ht="31.1" x14ac:dyDescent="0.35">
      <c r="A461" s="166">
        <v>395</v>
      </c>
      <c r="B461" s="152" t="s">
        <v>787</v>
      </c>
      <c r="C461" s="174" t="s">
        <v>788</v>
      </c>
      <c r="D461" s="192">
        <v>5.7512639999999999</v>
      </c>
      <c r="E461" s="153">
        <v>1.2E-2</v>
      </c>
      <c r="F461" s="153">
        <v>5.3404799999999997E-4</v>
      </c>
      <c r="G461" s="192">
        <v>2.35116E-4</v>
      </c>
      <c r="H461" s="192">
        <v>2.35116E-4</v>
      </c>
      <c r="I461" s="192">
        <v>3.0000000000000001E-3</v>
      </c>
      <c r="J461" s="192">
        <v>2.9893199999999996E-4</v>
      </c>
      <c r="K461" s="192">
        <v>3.0000000000000001E-3</v>
      </c>
      <c r="L461" s="192"/>
      <c r="M461" s="192">
        <v>5.7648839999999996E-3</v>
      </c>
      <c r="N461" s="192"/>
      <c r="O461" s="196">
        <v>4.4504000000000006E-4</v>
      </c>
      <c r="P461" s="192">
        <v>2.4911000000000009E-4</v>
      </c>
      <c r="Q461" s="192">
        <v>0</v>
      </c>
      <c r="R461" s="192">
        <v>0</v>
      </c>
      <c r="S461" s="192">
        <v>1.1465952E-2</v>
      </c>
      <c r="T461" s="192"/>
      <c r="U461" s="192"/>
      <c r="V461" s="192"/>
      <c r="W461" s="192"/>
      <c r="X461" s="192"/>
      <c r="Y461" s="137"/>
    </row>
    <row r="462" spans="1:25" s="20" customFormat="1" ht="31.1" x14ac:dyDescent="0.35">
      <c r="A462" s="166">
        <v>396</v>
      </c>
      <c r="B462" s="152" t="s">
        <v>789</v>
      </c>
      <c r="C462" s="174" t="s">
        <v>790</v>
      </c>
      <c r="D462" s="192">
        <v>1.7700480000000001</v>
      </c>
      <c r="E462" s="153">
        <v>1.4967239999999997</v>
      </c>
      <c r="F462" s="153">
        <v>0.16629166400000003</v>
      </c>
      <c r="G462" s="192">
        <v>2.9323919999999996E-2</v>
      </c>
      <c r="H462" s="192">
        <v>2.9323919999999996E-2</v>
      </c>
      <c r="I462" s="192">
        <v>0</v>
      </c>
      <c r="J462" s="192">
        <v>0.136967744</v>
      </c>
      <c r="K462" s="192">
        <v>0</v>
      </c>
      <c r="L462" s="192"/>
      <c r="M462" s="192">
        <v>1.46740008</v>
      </c>
      <c r="N462" s="192"/>
      <c r="O462" s="196">
        <v>0.22164295000000001</v>
      </c>
      <c r="P462" s="192">
        <v>0.19720635</v>
      </c>
      <c r="Q462" s="192">
        <v>0</v>
      </c>
      <c r="R462" s="192">
        <v>0</v>
      </c>
      <c r="S462" s="192">
        <v>1.3304323359999997</v>
      </c>
      <c r="T462" s="192"/>
      <c r="U462" s="192"/>
      <c r="V462" s="192"/>
      <c r="W462" s="192"/>
      <c r="X462" s="192"/>
      <c r="Y462" s="137"/>
    </row>
    <row r="463" spans="1:25" s="20" customFormat="1" ht="31.1" x14ac:dyDescent="0.35">
      <c r="A463" s="166">
        <v>397</v>
      </c>
      <c r="B463" s="152" t="s">
        <v>791</v>
      </c>
      <c r="C463" s="174" t="s">
        <v>792</v>
      </c>
      <c r="D463" s="192">
        <v>2.8994288275999995</v>
      </c>
      <c r="E463" s="153">
        <v>1.2E-2</v>
      </c>
      <c r="F463" s="153">
        <v>5.3404799999999975E-4</v>
      </c>
      <c r="G463" s="192">
        <v>2.3511599999999965E-4</v>
      </c>
      <c r="H463" s="192">
        <v>2.3511599999999965E-4</v>
      </c>
      <c r="I463" s="192">
        <v>3.0000000000000001E-3</v>
      </c>
      <c r="J463" s="192">
        <v>2.9893200000000013E-4</v>
      </c>
      <c r="K463" s="192">
        <v>3.0000000000000001E-3</v>
      </c>
      <c r="L463" s="192"/>
      <c r="M463" s="192">
        <v>5.7648839999999996E-3</v>
      </c>
      <c r="N463" s="192"/>
      <c r="O463" s="196">
        <v>4.4503999999997908E-4</v>
      </c>
      <c r="P463" s="192">
        <v>2.4910999999998605E-4</v>
      </c>
      <c r="Q463" s="192">
        <v>0</v>
      </c>
      <c r="R463" s="192">
        <v>0</v>
      </c>
      <c r="S463" s="192">
        <v>1.1465952E-2</v>
      </c>
      <c r="T463" s="192"/>
      <c r="U463" s="192"/>
      <c r="V463" s="192"/>
      <c r="W463" s="192"/>
      <c r="X463" s="192"/>
      <c r="Y463" s="137"/>
    </row>
    <row r="464" spans="1:25" s="20" customFormat="1" ht="31.1" x14ac:dyDescent="0.35">
      <c r="A464" s="166">
        <v>398</v>
      </c>
      <c r="B464" s="152" t="s">
        <v>793</v>
      </c>
      <c r="C464" s="174" t="s">
        <v>794</v>
      </c>
      <c r="D464" s="192">
        <v>30.095512223796604</v>
      </c>
      <c r="E464" s="153">
        <v>2.5315679999999996</v>
      </c>
      <c r="F464" s="153">
        <v>0.11266754400000001</v>
      </c>
      <c r="G464" s="192">
        <v>4.9598639999999999E-2</v>
      </c>
      <c r="H464" s="192">
        <v>4.9598639999999999E-2</v>
      </c>
      <c r="I464" s="192">
        <v>0.6328919999999999</v>
      </c>
      <c r="J464" s="192">
        <v>6.3068904000000009E-2</v>
      </c>
      <c r="K464" s="192">
        <v>0.6328919999999999</v>
      </c>
      <c r="L464" s="192"/>
      <c r="M464" s="192">
        <v>1.2161853600000001</v>
      </c>
      <c r="N464" s="192"/>
      <c r="O464" s="196">
        <v>9.3889619999999993E-2</v>
      </c>
      <c r="P464" s="192">
        <v>5.2557419999999994E-2</v>
      </c>
      <c r="Q464" s="192">
        <v>0</v>
      </c>
      <c r="R464" s="192">
        <v>0</v>
      </c>
      <c r="S464" s="192">
        <v>2.4189004559999994</v>
      </c>
      <c r="T464" s="192"/>
      <c r="U464" s="192"/>
      <c r="V464" s="192"/>
      <c r="W464" s="192"/>
      <c r="X464" s="192"/>
      <c r="Y464" s="137"/>
    </row>
    <row r="465" spans="1:25" s="20" customFormat="1" ht="46.65" x14ac:dyDescent="0.35">
      <c r="A465" s="166">
        <v>399</v>
      </c>
      <c r="B465" s="152" t="s">
        <v>795</v>
      </c>
      <c r="C465" s="174" t="s">
        <v>796</v>
      </c>
      <c r="D465" s="192">
        <v>30.824293573016952</v>
      </c>
      <c r="E465" s="153">
        <v>1.2E-2</v>
      </c>
      <c r="F465" s="153">
        <v>5.3404799999999997E-4</v>
      </c>
      <c r="G465" s="192">
        <v>2.35116E-4</v>
      </c>
      <c r="H465" s="192">
        <v>2.35116E-4</v>
      </c>
      <c r="I465" s="192">
        <v>3.0000000000000001E-3</v>
      </c>
      <c r="J465" s="192">
        <v>2.9893199999999996E-4</v>
      </c>
      <c r="K465" s="192">
        <v>3.0000000000000001E-3</v>
      </c>
      <c r="L465" s="192"/>
      <c r="M465" s="192">
        <v>5.7648839999999996E-3</v>
      </c>
      <c r="N465" s="192"/>
      <c r="O465" s="196">
        <v>4.4504000000000006E-4</v>
      </c>
      <c r="P465" s="192">
        <v>2.4911000000000009E-4</v>
      </c>
      <c r="Q465" s="192">
        <v>0</v>
      </c>
      <c r="R465" s="192">
        <v>0</v>
      </c>
      <c r="S465" s="192">
        <v>1.1465952E-2</v>
      </c>
      <c r="T465" s="192"/>
      <c r="U465" s="192"/>
      <c r="V465" s="192"/>
      <c r="W465" s="192"/>
      <c r="X465" s="192"/>
      <c r="Y465" s="137"/>
    </row>
    <row r="466" spans="1:25" s="20" customFormat="1" ht="46.65" x14ac:dyDescent="0.35">
      <c r="A466" s="166">
        <v>400</v>
      </c>
      <c r="B466" s="152" t="s">
        <v>797</v>
      </c>
      <c r="C466" s="174" t="s">
        <v>798</v>
      </c>
      <c r="D466" s="192">
        <v>3.8535119999999994</v>
      </c>
      <c r="E466" s="153">
        <v>1.2E-2</v>
      </c>
      <c r="F466" s="153">
        <v>5.3404799999999997E-4</v>
      </c>
      <c r="G466" s="192">
        <v>2.35116E-4</v>
      </c>
      <c r="H466" s="192">
        <v>2.35116E-4</v>
      </c>
      <c r="I466" s="192">
        <v>3.0000000000000001E-3</v>
      </c>
      <c r="J466" s="192">
        <v>2.9893199999999996E-4</v>
      </c>
      <c r="K466" s="192">
        <v>3.0000000000000001E-3</v>
      </c>
      <c r="L466" s="192"/>
      <c r="M466" s="192">
        <v>5.7648839999999996E-3</v>
      </c>
      <c r="N466" s="192"/>
      <c r="O466" s="196">
        <v>4.4504000000000006E-4</v>
      </c>
      <c r="P466" s="192">
        <v>2.4911000000000009E-4</v>
      </c>
      <c r="Q466" s="192">
        <v>0</v>
      </c>
      <c r="R466" s="192">
        <v>0</v>
      </c>
      <c r="S466" s="192">
        <v>1.1465952E-2</v>
      </c>
      <c r="T466" s="192"/>
      <c r="U466" s="192"/>
      <c r="V466" s="192"/>
      <c r="W466" s="192"/>
      <c r="X466" s="192"/>
      <c r="Y466" s="137"/>
    </row>
    <row r="467" spans="1:25" s="20" customFormat="1" ht="46.65" x14ac:dyDescent="0.35">
      <c r="A467" s="166">
        <v>401</v>
      </c>
      <c r="B467" s="152" t="s">
        <v>799</v>
      </c>
      <c r="C467" s="174" t="s">
        <v>800</v>
      </c>
      <c r="D467" s="192">
        <v>19.999408535999997</v>
      </c>
      <c r="E467" s="153">
        <v>4.3440839999999996</v>
      </c>
      <c r="F467" s="153">
        <v>0</v>
      </c>
      <c r="G467" s="192">
        <v>0</v>
      </c>
      <c r="H467" s="192">
        <v>0</v>
      </c>
      <c r="I467" s="192">
        <v>1.0860209999999999</v>
      </c>
      <c r="J467" s="192">
        <v>0</v>
      </c>
      <c r="K467" s="192">
        <v>1.0860209999999999</v>
      </c>
      <c r="L467" s="192"/>
      <c r="M467" s="192">
        <v>2.1720420000000003</v>
      </c>
      <c r="N467" s="192"/>
      <c r="O467" s="196">
        <v>0</v>
      </c>
      <c r="P467" s="192">
        <v>0</v>
      </c>
      <c r="Q467" s="192">
        <v>0</v>
      </c>
      <c r="R467" s="192">
        <v>0</v>
      </c>
      <c r="S467" s="192">
        <v>4.3440839999999996</v>
      </c>
      <c r="T467" s="192"/>
      <c r="U467" s="192"/>
      <c r="V467" s="192"/>
      <c r="W467" s="192"/>
      <c r="X467" s="192"/>
      <c r="Y467" s="137"/>
    </row>
    <row r="468" spans="1:25" s="20" customFormat="1" ht="31.1" x14ac:dyDescent="0.35">
      <c r="A468" s="166">
        <v>402</v>
      </c>
      <c r="B468" s="152" t="s">
        <v>1761</v>
      </c>
      <c r="C468" s="174" t="s">
        <v>1762</v>
      </c>
      <c r="D468" s="192"/>
      <c r="E468" s="153">
        <v>0</v>
      </c>
      <c r="F468" s="153">
        <v>4.6537236000000003E-2</v>
      </c>
      <c r="G468" s="192"/>
      <c r="H468" s="192"/>
      <c r="I468" s="192"/>
      <c r="J468" s="192">
        <v>4.6537236000000003E-2</v>
      </c>
      <c r="K468" s="192"/>
      <c r="L468" s="192"/>
      <c r="M468" s="192"/>
      <c r="N468" s="192"/>
      <c r="O468" s="196">
        <v>4.237806009999999</v>
      </c>
      <c r="P468" s="192">
        <v>4.237806009999999</v>
      </c>
      <c r="Q468" s="192">
        <v>6.1892487999999997</v>
      </c>
      <c r="R468" s="192">
        <v>6.1892487999999997</v>
      </c>
      <c r="S468" s="192">
        <v>-4.6537236000000003E-2</v>
      </c>
      <c r="T468" s="192"/>
      <c r="U468" s="192"/>
      <c r="V468" s="192"/>
      <c r="W468" s="192"/>
      <c r="X468" s="192"/>
      <c r="Y468" s="137"/>
    </row>
    <row r="469" spans="1:25" s="20" customFormat="1" ht="15.55" x14ac:dyDescent="0.35">
      <c r="A469" s="172"/>
      <c r="B469" s="156" t="s">
        <v>801</v>
      </c>
      <c r="C469" s="173"/>
      <c r="D469" s="190">
        <f>SUM(D470:D473)</f>
        <v>399.3032631632542</v>
      </c>
      <c r="E469" s="190">
        <f t="shared" ref="E469:X469" si="52">SUM(E470:E473)</f>
        <v>12.696575999999999</v>
      </c>
      <c r="F469" s="190">
        <f t="shared" si="52"/>
        <v>12.645847922000002</v>
      </c>
      <c r="G469" s="190">
        <f t="shared" si="52"/>
        <v>0.80909425200000007</v>
      </c>
      <c r="H469" s="190">
        <f t="shared" si="52"/>
        <v>1.4285342880000003</v>
      </c>
      <c r="I469" s="190">
        <f t="shared" si="52"/>
        <v>6.7307005800000006</v>
      </c>
      <c r="J469" s="190">
        <f t="shared" si="52"/>
        <v>11.217313634</v>
      </c>
      <c r="K469" s="190">
        <f t="shared" si="52"/>
        <v>5.1567811679999984</v>
      </c>
      <c r="L469" s="190">
        <f t="shared" si="52"/>
        <v>0</v>
      </c>
      <c r="M469" s="190">
        <f t="shared" si="52"/>
        <v>0</v>
      </c>
      <c r="N469" s="190">
        <f t="shared" si="52"/>
        <v>0</v>
      </c>
      <c r="O469" s="190">
        <f t="shared" si="52"/>
        <v>11.2017384</v>
      </c>
      <c r="P469" s="190">
        <f t="shared" si="52"/>
        <v>10.011293159999999</v>
      </c>
      <c r="Q469" s="190">
        <f t="shared" si="52"/>
        <v>6.0995273099999991</v>
      </c>
      <c r="R469" s="190">
        <f t="shared" si="52"/>
        <v>6.0995273099999991</v>
      </c>
      <c r="S469" s="190">
        <f t="shared" si="52"/>
        <v>5.0728077999998344E-2</v>
      </c>
      <c r="T469" s="190">
        <f t="shared" si="52"/>
        <v>0</v>
      </c>
      <c r="U469" s="190">
        <f t="shared" si="52"/>
        <v>0</v>
      </c>
      <c r="V469" s="190">
        <f t="shared" si="52"/>
        <v>0</v>
      </c>
      <c r="W469" s="190">
        <f t="shared" si="52"/>
        <v>0</v>
      </c>
      <c r="X469" s="190">
        <f t="shared" si="52"/>
        <v>0</v>
      </c>
      <c r="Y469" s="137"/>
    </row>
    <row r="470" spans="1:25" s="20" customFormat="1" ht="46.65" x14ac:dyDescent="0.35">
      <c r="A470" s="166">
        <v>403</v>
      </c>
      <c r="B470" s="152" t="s">
        <v>802</v>
      </c>
      <c r="C470" s="174" t="s">
        <v>803</v>
      </c>
      <c r="D470" s="192">
        <v>2.9129879999999999</v>
      </c>
      <c r="E470" s="153">
        <v>2.1802919999999997</v>
      </c>
      <c r="F470" s="153">
        <v>2.1977546820000002</v>
      </c>
      <c r="G470" s="192">
        <v>4.2716436000000003E-2</v>
      </c>
      <c r="H470" s="192">
        <v>4.2716436000000003E-2</v>
      </c>
      <c r="I470" s="192">
        <v>0</v>
      </c>
      <c r="J470" s="192">
        <v>2.1550382459999997</v>
      </c>
      <c r="K470" s="192">
        <v>2.1375755639999996</v>
      </c>
      <c r="L470" s="192"/>
      <c r="M470" s="192">
        <v>0</v>
      </c>
      <c r="N470" s="192"/>
      <c r="O470" s="196">
        <v>2.2691123800000002</v>
      </c>
      <c r="P470" s="192">
        <v>2.2335153500000002</v>
      </c>
      <c r="Q470" s="192">
        <v>0</v>
      </c>
      <c r="R470" s="192">
        <v>0</v>
      </c>
      <c r="S470" s="192">
        <v>-1.7462682000000562E-2</v>
      </c>
      <c r="T470" s="192"/>
      <c r="U470" s="192"/>
      <c r="V470" s="192"/>
      <c r="W470" s="192"/>
      <c r="X470" s="192"/>
      <c r="Y470" s="137"/>
    </row>
    <row r="471" spans="1:25" s="20" customFormat="1" ht="46.65" x14ac:dyDescent="0.35">
      <c r="A471" s="166">
        <v>404</v>
      </c>
      <c r="B471" s="152" t="s">
        <v>804</v>
      </c>
      <c r="C471" s="174" t="s">
        <v>805</v>
      </c>
      <c r="D471" s="192">
        <v>385.94272716325423</v>
      </c>
      <c r="E471" s="153">
        <v>1.166388</v>
      </c>
      <c r="F471" s="153">
        <v>2.4144215999999998</v>
      </c>
      <c r="G471" s="192">
        <v>0.5831940000000001</v>
      </c>
      <c r="H471" s="192">
        <v>1.2026340360000001</v>
      </c>
      <c r="I471" s="192">
        <v>0.291597</v>
      </c>
      <c r="J471" s="192">
        <v>1.2117875639999998</v>
      </c>
      <c r="K471" s="192">
        <v>0.291597</v>
      </c>
      <c r="L471" s="192"/>
      <c r="M471" s="192">
        <v>0</v>
      </c>
      <c r="N471" s="192"/>
      <c r="O471" s="196">
        <v>2.0120179999999999</v>
      </c>
      <c r="P471" s="192">
        <v>1.0098229699999999</v>
      </c>
      <c r="Q471" s="192">
        <v>0</v>
      </c>
      <c r="R471" s="192">
        <v>0</v>
      </c>
      <c r="S471" s="192">
        <v>-1.2480335999999999</v>
      </c>
      <c r="T471" s="192"/>
      <c r="U471" s="192"/>
      <c r="V471" s="192"/>
      <c r="W471" s="192"/>
      <c r="X471" s="192"/>
      <c r="Y471" s="137"/>
    </row>
    <row r="472" spans="1:25" s="20" customFormat="1" ht="46.65" x14ac:dyDescent="0.35">
      <c r="A472" s="166">
        <v>405</v>
      </c>
      <c r="B472" s="152" t="s">
        <v>1763</v>
      </c>
      <c r="C472" s="176" t="s">
        <v>806</v>
      </c>
      <c r="D472" s="192">
        <v>7.6654319999999991</v>
      </c>
      <c r="E472" s="153">
        <v>6.5677799999999991</v>
      </c>
      <c r="F472" s="153">
        <v>6.396295372</v>
      </c>
      <c r="G472" s="192">
        <v>0.12867642000000001</v>
      </c>
      <c r="H472" s="192">
        <v>0.12867642000000001</v>
      </c>
      <c r="I472" s="192">
        <v>6.4391035800000003</v>
      </c>
      <c r="J472" s="192">
        <v>6.2676189520000012</v>
      </c>
      <c r="K472" s="192">
        <v>0</v>
      </c>
      <c r="L472" s="192"/>
      <c r="M472" s="192">
        <v>0</v>
      </c>
      <c r="N472" s="192"/>
      <c r="O472" s="196">
        <v>5.330246139999999</v>
      </c>
      <c r="P472" s="192">
        <v>5.2230157899999989</v>
      </c>
      <c r="Q472" s="192">
        <v>6.0995273099999991</v>
      </c>
      <c r="R472" s="192">
        <v>6.0995273099999991</v>
      </c>
      <c r="S472" s="192">
        <v>0.17148462799999908</v>
      </c>
      <c r="T472" s="192"/>
      <c r="U472" s="192"/>
      <c r="V472" s="192"/>
      <c r="W472" s="192"/>
      <c r="X472" s="192"/>
      <c r="Y472" s="137"/>
    </row>
    <row r="473" spans="1:25" s="20" customFormat="1" ht="62.2" x14ac:dyDescent="0.35">
      <c r="A473" s="166">
        <v>406</v>
      </c>
      <c r="B473" s="152" t="s">
        <v>1764</v>
      </c>
      <c r="C473" s="174" t="s">
        <v>1765</v>
      </c>
      <c r="D473" s="192">
        <v>2.7821159999999998</v>
      </c>
      <c r="E473" s="153">
        <v>2.7821159999999998</v>
      </c>
      <c r="F473" s="153">
        <v>1.6373762680000001</v>
      </c>
      <c r="G473" s="192">
        <v>5.4507395999999993E-2</v>
      </c>
      <c r="H473" s="192">
        <v>5.4507395999999993E-2</v>
      </c>
      <c r="I473" s="192">
        <v>0</v>
      </c>
      <c r="J473" s="192">
        <v>1.5828688719999997</v>
      </c>
      <c r="K473" s="192">
        <v>2.7276086039999994</v>
      </c>
      <c r="L473" s="192"/>
      <c r="M473" s="192">
        <v>0</v>
      </c>
      <c r="N473" s="192"/>
      <c r="O473" s="196">
        <v>1.5903618799999999</v>
      </c>
      <c r="P473" s="192">
        <v>1.54493905</v>
      </c>
      <c r="Q473" s="192">
        <v>0</v>
      </c>
      <c r="R473" s="192">
        <v>0</v>
      </c>
      <c r="S473" s="192">
        <v>1.1447397319999997</v>
      </c>
      <c r="T473" s="192"/>
      <c r="U473" s="192"/>
      <c r="V473" s="192"/>
      <c r="W473" s="192"/>
      <c r="X473" s="192"/>
      <c r="Y473" s="137"/>
    </row>
    <row r="474" spans="1:25" s="20" customFormat="1" ht="15.55" x14ac:dyDescent="0.35">
      <c r="A474" s="172"/>
      <c r="B474" s="156" t="s">
        <v>222</v>
      </c>
      <c r="C474" s="173"/>
      <c r="D474" s="190">
        <f>SUM(D475:D478)</f>
        <v>20.794863273355929</v>
      </c>
      <c r="E474" s="190">
        <f t="shared" ref="E474:X474" si="53">SUM(E475:E478)</f>
        <v>16.069551999999995</v>
      </c>
      <c r="F474" s="190">
        <f t="shared" si="53"/>
        <v>1.2996590400000001</v>
      </c>
      <c r="G474" s="190">
        <f t="shared" si="53"/>
        <v>0.31483585200000003</v>
      </c>
      <c r="H474" s="190">
        <f t="shared" si="53"/>
        <v>0.31483585200000003</v>
      </c>
      <c r="I474" s="190">
        <f t="shared" si="53"/>
        <v>4.5876108159999953</v>
      </c>
      <c r="J474" s="190">
        <f t="shared" si="53"/>
        <v>0.98482318800000002</v>
      </c>
      <c r="K474" s="190">
        <f t="shared" si="53"/>
        <v>2.5091969999999995</v>
      </c>
      <c r="L474" s="190">
        <f t="shared" si="53"/>
        <v>0</v>
      </c>
      <c r="M474" s="190">
        <f t="shared" si="53"/>
        <v>8.6579083319999981</v>
      </c>
      <c r="N474" s="190">
        <f t="shared" si="53"/>
        <v>0</v>
      </c>
      <c r="O474" s="190">
        <f t="shared" si="53"/>
        <v>0.81125026</v>
      </c>
      <c r="P474" s="190">
        <f t="shared" si="53"/>
        <v>0.42385437999999998</v>
      </c>
      <c r="Q474" s="190">
        <f t="shared" si="53"/>
        <v>1.8810235400000002</v>
      </c>
      <c r="R474" s="190">
        <f t="shared" si="53"/>
        <v>1.8810235400000002</v>
      </c>
      <c r="S474" s="190">
        <f t="shared" si="53"/>
        <v>14.769892959999993</v>
      </c>
      <c r="T474" s="190">
        <f t="shared" si="53"/>
        <v>0</v>
      </c>
      <c r="U474" s="190">
        <f t="shared" si="53"/>
        <v>0</v>
      </c>
      <c r="V474" s="190">
        <f t="shared" si="53"/>
        <v>0</v>
      </c>
      <c r="W474" s="190">
        <f t="shared" si="53"/>
        <v>0</v>
      </c>
      <c r="X474" s="190">
        <f t="shared" si="53"/>
        <v>0</v>
      </c>
      <c r="Y474" s="137"/>
    </row>
    <row r="475" spans="1:25" s="20" customFormat="1" ht="31.1" x14ac:dyDescent="0.35">
      <c r="A475" s="166">
        <v>407</v>
      </c>
      <c r="B475" s="152" t="s">
        <v>807</v>
      </c>
      <c r="C475" s="174" t="s">
        <v>808</v>
      </c>
      <c r="D475" s="192">
        <v>2.3877359999999999</v>
      </c>
      <c r="E475" s="153">
        <v>2.1199479999999959</v>
      </c>
      <c r="F475" s="153">
        <v>0.484568534</v>
      </c>
      <c r="G475" s="192">
        <v>4.1534184000000002E-2</v>
      </c>
      <c r="H475" s="192">
        <v>4.1534184000000002E-2</v>
      </c>
      <c r="I475" s="192">
        <v>2.0784138159999959</v>
      </c>
      <c r="J475" s="192">
        <v>0.44303435000000002</v>
      </c>
      <c r="K475" s="192">
        <v>0</v>
      </c>
      <c r="L475" s="192"/>
      <c r="M475" s="192">
        <v>0</v>
      </c>
      <c r="N475" s="192"/>
      <c r="O475" s="196">
        <v>8.6640419999999996E-2</v>
      </c>
      <c r="P475" s="192">
        <v>5.2028599999999994E-2</v>
      </c>
      <c r="Q475" s="192">
        <v>1.8810235400000002</v>
      </c>
      <c r="R475" s="192">
        <v>1.8810235400000002</v>
      </c>
      <c r="S475" s="192">
        <v>1.6353794659999958</v>
      </c>
      <c r="T475" s="192"/>
      <c r="U475" s="192"/>
      <c r="V475" s="192"/>
      <c r="W475" s="192"/>
      <c r="X475" s="192"/>
      <c r="Y475" s="137"/>
    </row>
    <row r="476" spans="1:25" s="20" customFormat="1" ht="46.65" x14ac:dyDescent="0.35">
      <c r="A476" s="166">
        <v>408</v>
      </c>
      <c r="B476" s="152" t="s">
        <v>809</v>
      </c>
      <c r="C476" s="174" t="s">
        <v>810</v>
      </c>
      <c r="D476" s="192">
        <v>7.6540232733559321</v>
      </c>
      <c r="E476" s="153">
        <v>3.9128159999999994</v>
      </c>
      <c r="F476" s="153">
        <v>0.17414006400000001</v>
      </c>
      <c r="G476" s="192">
        <v>7.666017600000001E-2</v>
      </c>
      <c r="H476" s="192">
        <v>7.666017600000001E-2</v>
      </c>
      <c r="I476" s="192">
        <v>0</v>
      </c>
      <c r="J476" s="192">
        <v>9.7479888000000001E-2</v>
      </c>
      <c r="K476" s="192">
        <v>0</v>
      </c>
      <c r="L476" s="192"/>
      <c r="M476" s="192">
        <v>3.8361558239999995</v>
      </c>
      <c r="N476" s="192"/>
      <c r="O476" s="196">
        <v>0.19048446999999999</v>
      </c>
      <c r="P476" s="192">
        <v>0.12660098999999997</v>
      </c>
      <c r="Q476" s="192">
        <v>0</v>
      </c>
      <c r="R476" s="192">
        <v>0</v>
      </c>
      <c r="S476" s="192">
        <v>3.7386759359999995</v>
      </c>
      <c r="T476" s="192"/>
      <c r="U476" s="192"/>
      <c r="V476" s="192"/>
      <c r="W476" s="192"/>
      <c r="X476" s="192"/>
      <c r="Y476" s="137"/>
    </row>
    <row r="477" spans="1:25" s="20" customFormat="1" ht="62.2" x14ac:dyDescent="0.35">
      <c r="A477" s="166">
        <v>409</v>
      </c>
      <c r="B477" s="152" t="s">
        <v>811</v>
      </c>
      <c r="C477" s="174" t="s">
        <v>812</v>
      </c>
      <c r="D477" s="192">
        <v>10.753103999999999</v>
      </c>
      <c r="E477" s="153">
        <v>10.036788</v>
      </c>
      <c r="F477" s="153">
        <v>0.44668777199999998</v>
      </c>
      <c r="G477" s="192">
        <v>0.196641492</v>
      </c>
      <c r="H477" s="192">
        <v>0.196641492</v>
      </c>
      <c r="I477" s="192">
        <v>2.5091969999999995</v>
      </c>
      <c r="J477" s="192">
        <v>0.25004627999999995</v>
      </c>
      <c r="K477" s="192">
        <v>2.5091969999999995</v>
      </c>
      <c r="L477" s="192"/>
      <c r="M477" s="192">
        <v>4.8217525079999994</v>
      </c>
      <c r="N477" s="192"/>
      <c r="O477" s="196">
        <v>0.37223981</v>
      </c>
      <c r="P477" s="192">
        <v>0.2083719</v>
      </c>
      <c r="Q477" s="192">
        <v>0</v>
      </c>
      <c r="R477" s="192">
        <v>0</v>
      </c>
      <c r="S477" s="192">
        <v>9.5901002279999989</v>
      </c>
      <c r="T477" s="192"/>
      <c r="U477" s="192"/>
      <c r="V477" s="192"/>
      <c r="W477" s="192"/>
      <c r="X477" s="192"/>
      <c r="Y477" s="137"/>
    </row>
    <row r="478" spans="1:25" s="20" customFormat="1" ht="31.1" x14ac:dyDescent="0.35">
      <c r="A478" s="166">
        <v>410</v>
      </c>
      <c r="B478" s="152" t="s">
        <v>813</v>
      </c>
      <c r="C478" s="174" t="s">
        <v>814</v>
      </c>
      <c r="D478" s="192">
        <v>0</v>
      </c>
      <c r="E478" s="153">
        <v>0</v>
      </c>
      <c r="F478" s="153">
        <v>0.19426267000000005</v>
      </c>
      <c r="G478" s="192">
        <v>0</v>
      </c>
      <c r="H478" s="192">
        <v>0</v>
      </c>
      <c r="I478" s="192">
        <v>0</v>
      </c>
      <c r="J478" s="192">
        <v>0.19426267000000003</v>
      </c>
      <c r="K478" s="192">
        <v>0</v>
      </c>
      <c r="L478" s="192"/>
      <c r="M478" s="192">
        <v>0</v>
      </c>
      <c r="N478" s="192"/>
      <c r="O478" s="196">
        <v>0.16188556000000001</v>
      </c>
      <c r="P478" s="192">
        <v>3.6852890000000027E-2</v>
      </c>
      <c r="Q478" s="192">
        <v>0</v>
      </c>
      <c r="R478" s="192">
        <v>0</v>
      </c>
      <c r="S478" s="192">
        <v>-0.19426267000000005</v>
      </c>
      <c r="T478" s="192"/>
      <c r="U478" s="192"/>
      <c r="V478" s="192"/>
      <c r="W478" s="192"/>
      <c r="X478" s="192"/>
      <c r="Y478" s="137"/>
    </row>
    <row r="479" spans="1:25" s="20" customFormat="1" ht="15.55" x14ac:dyDescent="0.35">
      <c r="A479" s="172"/>
      <c r="B479" s="156" t="s">
        <v>229</v>
      </c>
      <c r="C479" s="173"/>
      <c r="D479" s="190">
        <f>SUM(D480:D483)</f>
        <v>34.546625759999998</v>
      </c>
      <c r="E479" s="190">
        <f t="shared" ref="E479:X479" si="54">SUM(E480:E483)</f>
        <v>8.099896799999998</v>
      </c>
      <c r="F479" s="190">
        <f t="shared" si="54"/>
        <v>3.2355124480000002</v>
      </c>
      <c r="G479" s="190">
        <f t="shared" si="54"/>
        <v>4.3805375039999994</v>
      </c>
      <c r="H479" s="190">
        <f t="shared" si="54"/>
        <v>1.048833474</v>
      </c>
      <c r="I479" s="190">
        <f t="shared" si="54"/>
        <v>0.95939099999999988</v>
      </c>
      <c r="J479" s="190">
        <f t="shared" si="54"/>
        <v>2.1866789740000003</v>
      </c>
      <c r="K479" s="190">
        <f t="shared" si="54"/>
        <v>0.95939099999999988</v>
      </c>
      <c r="L479" s="190">
        <f t="shared" si="54"/>
        <v>0</v>
      </c>
      <c r="M479" s="190">
        <f t="shared" si="54"/>
        <v>1.8005772959999997</v>
      </c>
      <c r="N479" s="190">
        <f t="shared" si="54"/>
        <v>0</v>
      </c>
      <c r="O479" s="190">
        <f t="shared" si="54"/>
        <v>2.3300827800000001</v>
      </c>
      <c r="P479" s="190">
        <f t="shared" si="54"/>
        <v>7.9670970000000021E-2</v>
      </c>
      <c r="Q479" s="190">
        <f t="shared" si="54"/>
        <v>4.5174618500000001</v>
      </c>
      <c r="R479" s="190">
        <f t="shared" si="54"/>
        <v>0</v>
      </c>
      <c r="S479" s="190">
        <f t="shared" si="54"/>
        <v>4.8643843519999992</v>
      </c>
      <c r="T479" s="190">
        <f t="shared" si="54"/>
        <v>0</v>
      </c>
      <c r="U479" s="190">
        <f t="shared" si="54"/>
        <v>0</v>
      </c>
      <c r="V479" s="190">
        <f t="shared" si="54"/>
        <v>0</v>
      </c>
      <c r="W479" s="190">
        <f t="shared" si="54"/>
        <v>0</v>
      </c>
      <c r="X479" s="190">
        <f t="shared" si="54"/>
        <v>0</v>
      </c>
      <c r="Y479" s="137"/>
    </row>
    <row r="480" spans="1:25" s="20" customFormat="1" ht="31.1" x14ac:dyDescent="0.35">
      <c r="A480" s="166">
        <v>411</v>
      </c>
      <c r="B480" s="152" t="s">
        <v>815</v>
      </c>
      <c r="C480" s="174" t="s">
        <v>816</v>
      </c>
      <c r="D480" s="192">
        <v>2.6416439999999999</v>
      </c>
      <c r="E480" s="153">
        <v>1.9933151999999998</v>
      </c>
      <c r="F480" s="153">
        <v>2.1315779739999998</v>
      </c>
      <c r="G480" s="192">
        <v>1.9933152000000001</v>
      </c>
      <c r="H480" s="192">
        <v>4.0504163999999995E-2</v>
      </c>
      <c r="I480" s="192">
        <v>0</v>
      </c>
      <c r="J480" s="192">
        <v>2.0910738100000001</v>
      </c>
      <c r="K480" s="192">
        <v>0</v>
      </c>
      <c r="L480" s="192"/>
      <c r="M480" s="192">
        <v>0</v>
      </c>
      <c r="N480" s="192"/>
      <c r="O480" s="196">
        <v>1.77631498</v>
      </c>
      <c r="P480" s="192">
        <v>0</v>
      </c>
      <c r="Q480" s="192">
        <v>1.9564497099999998</v>
      </c>
      <c r="R480" s="192">
        <v>0</v>
      </c>
      <c r="S480" s="192">
        <v>-0.13826277399999998</v>
      </c>
      <c r="T480" s="192"/>
      <c r="U480" s="192"/>
      <c r="V480" s="192"/>
      <c r="W480" s="192"/>
      <c r="X480" s="192"/>
      <c r="Y480" s="137"/>
    </row>
    <row r="481" spans="1:25" s="20" customFormat="1" ht="31.1" x14ac:dyDescent="0.35">
      <c r="A481" s="166">
        <v>412</v>
      </c>
      <c r="B481" s="152" t="s">
        <v>817</v>
      </c>
      <c r="C481" s="174" t="s">
        <v>818</v>
      </c>
      <c r="D481" s="192">
        <v>3.3824639999999997</v>
      </c>
      <c r="E481" s="153">
        <v>2.2690175999999997</v>
      </c>
      <c r="F481" s="153">
        <v>0.89012460599999998</v>
      </c>
      <c r="G481" s="192">
        <v>2.2690175999999997</v>
      </c>
      <c r="H481" s="192">
        <v>0.89012460599999998</v>
      </c>
      <c r="I481" s="192">
        <v>0</v>
      </c>
      <c r="J481" s="192">
        <v>0</v>
      </c>
      <c r="K481" s="192">
        <v>0</v>
      </c>
      <c r="L481" s="192"/>
      <c r="M481" s="192">
        <v>0</v>
      </c>
      <c r="N481" s="192"/>
      <c r="O481" s="196">
        <v>0.37559290999999995</v>
      </c>
      <c r="P481" s="192">
        <v>0</v>
      </c>
      <c r="Q481" s="192">
        <v>2.5610121400000003</v>
      </c>
      <c r="R481" s="192">
        <v>0</v>
      </c>
      <c r="S481" s="192">
        <v>1.3788929939999996</v>
      </c>
      <c r="T481" s="192"/>
      <c r="U481" s="192"/>
      <c r="V481" s="192"/>
      <c r="W481" s="192"/>
      <c r="X481" s="192"/>
      <c r="Y481" s="137"/>
    </row>
    <row r="482" spans="1:25" s="20" customFormat="1" ht="46.65" x14ac:dyDescent="0.35">
      <c r="A482" s="166">
        <v>413</v>
      </c>
      <c r="B482" s="152" t="s">
        <v>819</v>
      </c>
      <c r="C482" s="174" t="s">
        <v>820</v>
      </c>
      <c r="D482" s="192">
        <v>4.9800000000000004</v>
      </c>
      <c r="E482" s="153">
        <v>3.3701159999999999</v>
      </c>
      <c r="F482" s="153">
        <v>0.19300609200000002</v>
      </c>
      <c r="G482" s="192">
        <v>0.10904646</v>
      </c>
      <c r="H482" s="192">
        <v>0.10904646</v>
      </c>
      <c r="I482" s="192">
        <v>0.84252899999999986</v>
      </c>
      <c r="J482" s="192">
        <v>8.3959631999999992E-2</v>
      </c>
      <c r="K482" s="192">
        <v>0.84252899999999986</v>
      </c>
      <c r="L482" s="192"/>
      <c r="M482" s="192">
        <v>1.5760115399999997</v>
      </c>
      <c r="N482" s="192"/>
      <c r="O482" s="196">
        <v>0.16083841000000001</v>
      </c>
      <c r="P482" s="192">
        <v>6.9966360000000019E-2</v>
      </c>
      <c r="Q482" s="192">
        <v>0</v>
      </c>
      <c r="R482" s="192">
        <v>0</v>
      </c>
      <c r="S482" s="192">
        <v>3.1771099079999998</v>
      </c>
      <c r="T482" s="192"/>
      <c r="U482" s="192"/>
      <c r="V482" s="192"/>
      <c r="W482" s="192"/>
      <c r="X482" s="192"/>
      <c r="Y482" s="137"/>
    </row>
    <row r="483" spans="1:25" s="20" customFormat="1" ht="62.2" x14ac:dyDescent="0.35">
      <c r="A483" s="166">
        <v>414</v>
      </c>
      <c r="B483" s="152" t="s">
        <v>821</v>
      </c>
      <c r="C483" s="174" t="s">
        <v>822</v>
      </c>
      <c r="D483" s="192">
        <v>23.542517759999996</v>
      </c>
      <c r="E483" s="153">
        <v>0.46744799999999997</v>
      </c>
      <c r="F483" s="153">
        <v>2.0803776E-2</v>
      </c>
      <c r="G483" s="192">
        <v>9.1582440000000011E-3</v>
      </c>
      <c r="H483" s="192">
        <v>9.1582440000000011E-3</v>
      </c>
      <c r="I483" s="192">
        <v>0.11686199999999999</v>
      </c>
      <c r="J483" s="192">
        <v>1.1645531999999998E-2</v>
      </c>
      <c r="K483" s="192">
        <v>0.11686199999999999</v>
      </c>
      <c r="L483" s="192"/>
      <c r="M483" s="192">
        <v>0.22456575600000006</v>
      </c>
      <c r="N483" s="192"/>
      <c r="O483" s="196">
        <v>1.7336479999999998E-2</v>
      </c>
      <c r="P483" s="192">
        <v>9.7046099999999989E-3</v>
      </c>
      <c r="Q483" s="192">
        <v>0</v>
      </c>
      <c r="R483" s="192">
        <v>0</v>
      </c>
      <c r="S483" s="192">
        <v>0.44664422399999998</v>
      </c>
      <c r="T483" s="192"/>
      <c r="U483" s="192"/>
      <c r="V483" s="192"/>
      <c r="W483" s="192"/>
      <c r="X483" s="192"/>
      <c r="Y483" s="137"/>
    </row>
    <row r="484" spans="1:25" s="20" customFormat="1" ht="15.55" x14ac:dyDescent="0.35">
      <c r="A484" s="172"/>
      <c r="B484" s="156" t="s">
        <v>823</v>
      </c>
      <c r="C484" s="173"/>
      <c r="D484" s="190">
        <f>SUM(D485:D486)</f>
        <v>5.1989040000000006</v>
      </c>
      <c r="E484" s="190">
        <f t="shared" ref="E484:X484" si="55">SUM(E485:E486)</f>
        <v>4.2282239999999991</v>
      </c>
      <c r="F484" s="190">
        <f t="shared" si="55"/>
        <v>0.20622880999999998</v>
      </c>
      <c r="G484" s="190">
        <f t="shared" si="55"/>
        <v>0.100891154</v>
      </c>
      <c r="H484" s="190">
        <f t="shared" si="55"/>
        <v>0.100891154</v>
      </c>
      <c r="I484" s="190">
        <f t="shared" si="55"/>
        <v>1.0570559999999998</v>
      </c>
      <c r="J484" s="190">
        <f t="shared" si="55"/>
        <v>0.10533765599999999</v>
      </c>
      <c r="K484" s="190">
        <f t="shared" si="55"/>
        <v>1.0570559999999998</v>
      </c>
      <c r="L484" s="190">
        <f t="shared" si="55"/>
        <v>0</v>
      </c>
      <c r="M484" s="190">
        <f t="shared" si="55"/>
        <v>2.0132208459999998</v>
      </c>
      <c r="N484" s="190">
        <f t="shared" si="55"/>
        <v>0</v>
      </c>
      <c r="O484" s="190">
        <f t="shared" si="55"/>
        <v>0.68599284999999999</v>
      </c>
      <c r="P484" s="190">
        <f t="shared" si="55"/>
        <v>0.61695977999999996</v>
      </c>
      <c r="Q484" s="190">
        <f t="shared" si="55"/>
        <v>0</v>
      </c>
      <c r="R484" s="190">
        <f t="shared" si="55"/>
        <v>0</v>
      </c>
      <c r="S484" s="190">
        <f t="shared" si="55"/>
        <v>4.0219951899999993</v>
      </c>
      <c r="T484" s="190">
        <f t="shared" si="55"/>
        <v>0</v>
      </c>
      <c r="U484" s="190">
        <f t="shared" si="55"/>
        <v>0</v>
      </c>
      <c r="V484" s="190">
        <f t="shared" si="55"/>
        <v>0</v>
      </c>
      <c r="W484" s="190">
        <f t="shared" si="55"/>
        <v>0</v>
      </c>
      <c r="X484" s="190">
        <f t="shared" si="55"/>
        <v>0</v>
      </c>
      <c r="Y484" s="137"/>
    </row>
    <row r="485" spans="1:25" s="20" customFormat="1" ht="46.65" x14ac:dyDescent="0.35">
      <c r="A485" s="166">
        <v>415</v>
      </c>
      <c r="B485" s="152" t="s">
        <v>824</v>
      </c>
      <c r="C485" s="174" t="s">
        <v>825</v>
      </c>
      <c r="D485" s="192">
        <v>2.3467439999999997</v>
      </c>
      <c r="E485" s="153">
        <v>2.0849039999999994</v>
      </c>
      <c r="F485" s="153">
        <v>0.110840222</v>
      </c>
      <c r="G485" s="192">
        <v>5.8899062000000002E-2</v>
      </c>
      <c r="H485" s="192">
        <v>5.8899062000000002E-2</v>
      </c>
      <c r="I485" s="192">
        <v>0.52122599999999986</v>
      </c>
      <c r="J485" s="192">
        <v>5.1941159999999986E-2</v>
      </c>
      <c r="K485" s="192">
        <v>0.52122599999999986</v>
      </c>
      <c r="L485" s="192"/>
      <c r="M485" s="192">
        <v>0.98355293799999977</v>
      </c>
      <c r="N485" s="192"/>
      <c r="O485" s="196">
        <v>7.7323959999999997E-2</v>
      </c>
      <c r="P485" s="192">
        <v>4.3284299999999991E-2</v>
      </c>
      <c r="Q485" s="192">
        <v>0</v>
      </c>
      <c r="R485" s="192">
        <v>0</v>
      </c>
      <c r="S485" s="192">
        <v>1.9740637779999994</v>
      </c>
      <c r="T485" s="192"/>
      <c r="U485" s="192"/>
      <c r="V485" s="192"/>
      <c r="W485" s="192"/>
      <c r="X485" s="192"/>
      <c r="Y485" s="137"/>
    </row>
    <row r="486" spans="1:25" s="20" customFormat="1" ht="62.2" x14ac:dyDescent="0.35">
      <c r="A486" s="166">
        <v>416</v>
      </c>
      <c r="B486" s="152" t="s">
        <v>826</v>
      </c>
      <c r="C486" s="174" t="s">
        <v>827</v>
      </c>
      <c r="D486" s="192">
        <v>2.8521600000000009</v>
      </c>
      <c r="E486" s="153">
        <v>2.1433200000000001</v>
      </c>
      <c r="F486" s="153">
        <v>9.5388587999999996E-2</v>
      </c>
      <c r="G486" s="192">
        <v>4.1992091999999995E-2</v>
      </c>
      <c r="H486" s="192">
        <v>4.1992091999999995E-2</v>
      </c>
      <c r="I486" s="192">
        <v>0.53583000000000003</v>
      </c>
      <c r="J486" s="192">
        <v>5.3396496000000002E-2</v>
      </c>
      <c r="K486" s="192">
        <v>0.53583000000000003</v>
      </c>
      <c r="L486" s="192"/>
      <c r="M486" s="192">
        <v>1.029667908</v>
      </c>
      <c r="N486" s="192"/>
      <c r="O486" s="196">
        <v>0.60866889000000002</v>
      </c>
      <c r="P486" s="192">
        <v>0.57367548000000002</v>
      </c>
      <c r="Q486" s="192">
        <v>0</v>
      </c>
      <c r="R486" s="192">
        <v>0</v>
      </c>
      <c r="S486" s="192">
        <v>2.0479314120000001</v>
      </c>
      <c r="T486" s="192"/>
      <c r="U486" s="192"/>
      <c r="V486" s="192"/>
      <c r="W486" s="192"/>
      <c r="X486" s="192"/>
      <c r="Y486" s="137"/>
    </row>
    <row r="487" spans="1:25" s="20" customFormat="1" ht="15.55" x14ac:dyDescent="0.35">
      <c r="A487" s="172"/>
      <c r="B487" s="156" t="s">
        <v>1766</v>
      </c>
      <c r="C487" s="173"/>
      <c r="D487" s="190">
        <f>SUM(D488)</f>
        <v>0</v>
      </c>
      <c r="E487" s="190">
        <f t="shared" ref="E487:X487" si="56">SUM(E488)</f>
        <v>0</v>
      </c>
      <c r="F487" s="190">
        <f t="shared" si="56"/>
        <v>8.6188910000000007E-2</v>
      </c>
      <c r="G487" s="190">
        <f t="shared" si="56"/>
        <v>0</v>
      </c>
      <c r="H487" s="190">
        <f t="shared" si="56"/>
        <v>0</v>
      </c>
      <c r="I487" s="190">
        <f t="shared" si="56"/>
        <v>0</v>
      </c>
      <c r="J487" s="190">
        <f t="shared" si="56"/>
        <v>8.6188910000000007E-2</v>
      </c>
      <c r="K487" s="190">
        <f t="shared" si="56"/>
        <v>0</v>
      </c>
      <c r="L487" s="190">
        <f t="shared" si="56"/>
        <v>0</v>
      </c>
      <c r="M487" s="190">
        <f t="shared" si="56"/>
        <v>0</v>
      </c>
      <c r="N487" s="190">
        <f t="shared" si="56"/>
        <v>0</v>
      </c>
      <c r="O487" s="190">
        <f t="shared" si="56"/>
        <v>7.1824089999999993E-2</v>
      </c>
      <c r="P487" s="190">
        <f t="shared" si="56"/>
        <v>7.1824089999999993E-2</v>
      </c>
      <c r="Q487" s="190">
        <f t="shared" si="56"/>
        <v>0</v>
      </c>
      <c r="R487" s="190">
        <f t="shared" si="56"/>
        <v>0</v>
      </c>
      <c r="S487" s="190">
        <f t="shared" si="56"/>
        <v>-8.6188910000000007E-2</v>
      </c>
      <c r="T487" s="190">
        <f t="shared" si="56"/>
        <v>0</v>
      </c>
      <c r="U487" s="190">
        <f t="shared" si="56"/>
        <v>0</v>
      </c>
      <c r="V487" s="190">
        <f t="shared" si="56"/>
        <v>0</v>
      </c>
      <c r="W487" s="190">
        <f t="shared" si="56"/>
        <v>0</v>
      </c>
      <c r="X487" s="190">
        <f t="shared" si="56"/>
        <v>0</v>
      </c>
      <c r="Y487" s="137"/>
    </row>
    <row r="488" spans="1:25" s="20" customFormat="1" ht="62.2" x14ac:dyDescent="0.35">
      <c r="A488" s="166">
        <v>417</v>
      </c>
      <c r="B488" s="152" t="s">
        <v>1767</v>
      </c>
      <c r="C488" s="174" t="s">
        <v>1768</v>
      </c>
      <c r="D488" s="192"/>
      <c r="E488" s="153">
        <v>0</v>
      </c>
      <c r="F488" s="153">
        <v>8.6188910000000007E-2</v>
      </c>
      <c r="G488" s="192"/>
      <c r="H488" s="192"/>
      <c r="I488" s="192"/>
      <c r="J488" s="192">
        <v>8.6188910000000007E-2</v>
      </c>
      <c r="K488" s="192"/>
      <c r="L488" s="192"/>
      <c r="M488" s="192"/>
      <c r="N488" s="192"/>
      <c r="O488" s="196">
        <v>7.1824089999999993E-2</v>
      </c>
      <c r="P488" s="192">
        <v>7.1824089999999993E-2</v>
      </c>
      <c r="Q488" s="192">
        <v>0</v>
      </c>
      <c r="R488" s="192">
        <v>0</v>
      </c>
      <c r="S488" s="192">
        <v>-8.6188910000000007E-2</v>
      </c>
      <c r="T488" s="192"/>
      <c r="U488" s="192"/>
      <c r="V488" s="192"/>
      <c r="W488" s="192"/>
      <c r="X488" s="192"/>
      <c r="Y488" s="137"/>
    </row>
    <row r="489" spans="1:25" s="20" customFormat="1" ht="15.55" x14ac:dyDescent="0.35">
      <c r="A489" s="172"/>
      <c r="B489" s="156" t="s">
        <v>232</v>
      </c>
      <c r="C489" s="173"/>
      <c r="D489" s="190">
        <f>SUM(D490:D492)</f>
        <v>17.271024000000001</v>
      </c>
      <c r="E489" s="190">
        <f t="shared" ref="E489:X489" si="57">SUM(E490:E492)</f>
        <v>11.817959999999999</v>
      </c>
      <c r="F489" s="190">
        <f t="shared" si="57"/>
        <v>7.1991549080000006</v>
      </c>
      <c r="G489" s="190">
        <f t="shared" si="57"/>
        <v>0.23153833199999999</v>
      </c>
      <c r="H489" s="190">
        <f t="shared" si="57"/>
        <v>0.23153833199999999</v>
      </c>
      <c r="I489" s="190">
        <f t="shared" si="57"/>
        <v>2.9544899999999998</v>
      </c>
      <c r="J489" s="190">
        <f t="shared" si="57"/>
        <v>6.9676165760000002</v>
      </c>
      <c r="K489" s="190">
        <f t="shared" si="57"/>
        <v>2.9544899999999998</v>
      </c>
      <c r="L489" s="190">
        <f t="shared" si="57"/>
        <v>0</v>
      </c>
      <c r="M489" s="190">
        <f t="shared" si="57"/>
        <v>5.6774416680000002</v>
      </c>
      <c r="N489" s="190">
        <f t="shared" si="57"/>
        <v>0</v>
      </c>
      <c r="O489" s="190">
        <f t="shared" si="57"/>
        <v>8.9119658699999995</v>
      </c>
      <c r="P489" s="190">
        <f t="shared" si="57"/>
        <v>8.0004878700000006</v>
      </c>
      <c r="Q489" s="190">
        <f t="shared" si="57"/>
        <v>5.9049127099999996</v>
      </c>
      <c r="R489" s="190">
        <f t="shared" si="57"/>
        <v>5.9049127099999996</v>
      </c>
      <c r="S489" s="190">
        <f t="shared" si="57"/>
        <v>4.6188050919999988</v>
      </c>
      <c r="T489" s="190">
        <f t="shared" si="57"/>
        <v>0</v>
      </c>
      <c r="U489" s="190">
        <f t="shared" si="57"/>
        <v>0</v>
      </c>
      <c r="V489" s="190">
        <f t="shared" si="57"/>
        <v>0</v>
      </c>
      <c r="W489" s="190">
        <f t="shared" si="57"/>
        <v>0</v>
      </c>
      <c r="X489" s="190">
        <f t="shared" si="57"/>
        <v>0</v>
      </c>
      <c r="Y489" s="137"/>
    </row>
    <row r="490" spans="1:25" s="20" customFormat="1" ht="46.65" x14ac:dyDescent="0.35">
      <c r="A490" s="166">
        <v>418</v>
      </c>
      <c r="B490" s="152" t="s">
        <v>828</v>
      </c>
      <c r="C490" s="174" t="s">
        <v>829</v>
      </c>
      <c r="D490" s="192">
        <v>9.7997400000000017</v>
      </c>
      <c r="E490" s="153">
        <v>6.7771679999999996</v>
      </c>
      <c r="F490" s="153">
        <v>0.86758526999999996</v>
      </c>
      <c r="G490" s="192">
        <v>0.13277876399999999</v>
      </c>
      <c r="H490" s="192">
        <v>0.13277876399999999</v>
      </c>
      <c r="I490" s="192">
        <v>1.6942920000000001</v>
      </c>
      <c r="J490" s="192">
        <v>0.73480650599999986</v>
      </c>
      <c r="K490" s="192">
        <v>1.6942920000000001</v>
      </c>
      <c r="L490" s="192"/>
      <c r="M490" s="192">
        <v>3.2558052360000005</v>
      </c>
      <c r="N490" s="192"/>
      <c r="O490" s="196">
        <v>0.72298772</v>
      </c>
      <c r="P490" s="192">
        <v>0.61233875000000004</v>
      </c>
      <c r="Q490" s="192">
        <v>0</v>
      </c>
      <c r="R490" s="192">
        <v>0</v>
      </c>
      <c r="S490" s="192">
        <v>5.9095827299999995</v>
      </c>
      <c r="T490" s="192"/>
      <c r="U490" s="192"/>
      <c r="V490" s="192"/>
      <c r="W490" s="192"/>
      <c r="X490" s="192"/>
      <c r="Y490" s="137"/>
    </row>
    <row r="491" spans="1:25" s="20" customFormat="1" ht="46.65" x14ac:dyDescent="0.35">
      <c r="A491" s="166">
        <v>419</v>
      </c>
      <c r="B491" s="152" t="s">
        <v>830</v>
      </c>
      <c r="C491" s="174" t="s">
        <v>831</v>
      </c>
      <c r="D491" s="192">
        <v>7.4712839999999998</v>
      </c>
      <c r="E491" s="153">
        <v>5.0407919999999997</v>
      </c>
      <c r="F491" s="153">
        <v>6.3315696380000004</v>
      </c>
      <c r="G491" s="192">
        <v>9.8759567999999992E-2</v>
      </c>
      <c r="H491" s="192">
        <v>9.8759567999999992E-2</v>
      </c>
      <c r="I491" s="192">
        <v>1.2601979999999999</v>
      </c>
      <c r="J491" s="192">
        <v>6.2328100700000002</v>
      </c>
      <c r="K491" s="192">
        <v>1.2601979999999999</v>
      </c>
      <c r="L491" s="192"/>
      <c r="M491" s="192">
        <v>2.4216364319999997</v>
      </c>
      <c r="N491" s="192"/>
      <c r="O491" s="196">
        <v>5.27630803</v>
      </c>
      <c r="P491" s="192">
        <v>5.1940083900000005</v>
      </c>
      <c r="Q491" s="192">
        <v>5.9049127099999996</v>
      </c>
      <c r="R491" s="192">
        <v>5.9049127099999996</v>
      </c>
      <c r="S491" s="192">
        <v>-1.2907776380000007</v>
      </c>
      <c r="T491" s="192"/>
      <c r="U491" s="192"/>
      <c r="V491" s="192"/>
      <c r="W491" s="192"/>
      <c r="X491" s="192"/>
      <c r="Y491" s="137"/>
    </row>
    <row r="492" spans="1:25" s="20" customFormat="1" ht="46.65" x14ac:dyDescent="0.35">
      <c r="A492" s="166">
        <v>420</v>
      </c>
      <c r="B492" s="152" t="s">
        <v>252</v>
      </c>
      <c r="C492" s="174" t="s">
        <v>253</v>
      </c>
      <c r="D492" s="192">
        <v>0</v>
      </c>
      <c r="E492" s="153">
        <v>0</v>
      </c>
      <c r="F492" s="153">
        <v>0</v>
      </c>
      <c r="G492" s="192">
        <v>0</v>
      </c>
      <c r="H492" s="192">
        <v>0</v>
      </c>
      <c r="I492" s="192">
        <v>0</v>
      </c>
      <c r="J492" s="192">
        <v>0</v>
      </c>
      <c r="K492" s="192">
        <v>0</v>
      </c>
      <c r="L492" s="192"/>
      <c r="M492" s="192">
        <v>0</v>
      </c>
      <c r="N492" s="192"/>
      <c r="O492" s="196">
        <v>2.91267012</v>
      </c>
      <c r="P492" s="192">
        <v>2.19414073</v>
      </c>
      <c r="Q492" s="192">
        <v>0</v>
      </c>
      <c r="R492" s="192">
        <v>0</v>
      </c>
      <c r="S492" s="192">
        <v>0</v>
      </c>
      <c r="T492" s="192"/>
      <c r="U492" s="192"/>
      <c r="V492" s="192"/>
      <c r="W492" s="192"/>
      <c r="X492" s="192"/>
      <c r="Y492" s="137"/>
    </row>
    <row r="493" spans="1:25" s="20" customFormat="1" ht="15.55" x14ac:dyDescent="0.35">
      <c r="A493" s="172"/>
      <c r="B493" s="156" t="s">
        <v>256</v>
      </c>
      <c r="C493" s="173"/>
      <c r="D493" s="190">
        <f>SUM(D494:D515)</f>
        <v>15.167795999999999</v>
      </c>
      <c r="E493" s="190">
        <f t="shared" ref="E493:X493" si="58">SUM(E494:E515)</f>
        <v>14.290011583679798</v>
      </c>
      <c r="F493" s="190">
        <f t="shared" si="58"/>
        <v>1.1954265120000001</v>
      </c>
      <c r="G493" s="190">
        <f t="shared" si="58"/>
        <v>0.27997092000000001</v>
      </c>
      <c r="H493" s="190">
        <f t="shared" si="58"/>
        <v>0.27997092000000001</v>
      </c>
      <c r="I493" s="190">
        <f t="shared" si="58"/>
        <v>3.5725028959199494</v>
      </c>
      <c r="J493" s="190">
        <f t="shared" si="58"/>
        <v>0.91545559199999982</v>
      </c>
      <c r="K493" s="190">
        <f t="shared" si="58"/>
        <v>3.5725028959199494</v>
      </c>
      <c r="L493" s="190">
        <f t="shared" si="58"/>
        <v>0</v>
      </c>
      <c r="M493" s="190">
        <f t="shared" si="58"/>
        <v>6.8650348718398986</v>
      </c>
      <c r="N493" s="190">
        <f t="shared" si="58"/>
        <v>0</v>
      </c>
      <c r="O493" s="190">
        <f t="shared" si="58"/>
        <v>1.2843680099999999</v>
      </c>
      <c r="P493" s="190">
        <f t="shared" si="58"/>
        <v>0.58485147999999998</v>
      </c>
      <c r="Q493" s="190">
        <f t="shared" si="58"/>
        <v>0</v>
      </c>
      <c r="R493" s="190">
        <f t="shared" si="58"/>
        <v>0</v>
      </c>
      <c r="S493" s="190">
        <f t="shared" si="58"/>
        <v>13.094585071679795</v>
      </c>
      <c r="T493" s="190">
        <f t="shared" si="58"/>
        <v>0</v>
      </c>
      <c r="U493" s="190">
        <f t="shared" si="58"/>
        <v>0</v>
      </c>
      <c r="V493" s="190">
        <f t="shared" si="58"/>
        <v>0</v>
      </c>
      <c r="W493" s="190">
        <f t="shared" si="58"/>
        <v>0</v>
      </c>
      <c r="X493" s="190">
        <f t="shared" si="58"/>
        <v>0</v>
      </c>
      <c r="Y493" s="137"/>
    </row>
    <row r="494" spans="1:25" s="20" customFormat="1" ht="101.3" customHeight="1" x14ac:dyDescent="0.35">
      <c r="A494" s="166">
        <v>421</v>
      </c>
      <c r="B494" s="152" t="s">
        <v>832</v>
      </c>
      <c r="C494" s="174" t="s">
        <v>833</v>
      </c>
      <c r="D494" s="192">
        <v>0.769764</v>
      </c>
      <c r="E494" s="153">
        <v>0.75776399999999999</v>
      </c>
      <c r="F494" s="153">
        <v>3.3724344000000003E-2</v>
      </c>
      <c r="G494" s="192">
        <v>1.4846183999999998E-2</v>
      </c>
      <c r="H494" s="192">
        <v>1.4846183999999998E-2</v>
      </c>
      <c r="I494" s="192">
        <v>0.189441</v>
      </c>
      <c r="J494" s="192">
        <v>1.8878160000000005E-2</v>
      </c>
      <c r="K494" s="192">
        <v>0.189441</v>
      </c>
      <c r="L494" s="192"/>
      <c r="M494" s="192">
        <v>0.36403581600000007</v>
      </c>
      <c r="N494" s="192"/>
      <c r="O494" s="196">
        <v>2.8103619999999999E-2</v>
      </c>
      <c r="P494" s="192">
        <v>1.5731799999999997E-2</v>
      </c>
      <c r="Q494" s="192">
        <v>0</v>
      </c>
      <c r="R494" s="192">
        <v>0</v>
      </c>
      <c r="S494" s="192">
        <v>0.72403965599999998</v>
      </c>
      <c r="T494" s="192"/>
      <c r="U494" s="192"/>
      <c r="V494" s="192"/>
      <c r="W494" s="192"/>
      <c r="X494" s="192"/>
      <c r="Y494" s="137"/>
    </row>
    <row r="495" spans="1:25" s="20" customFormat="1" ht="46.65" x14ac:dyDescent="0.35">
      <c r="A495" s="166">
        <v>422</v>
      </c>
      <c r="B495" s="152" t="s">
        <v>834</v>
      </c>
      <c r="C495" s="174" t="s">
        <v>835</v>
      </c>
      <c r="D495" s="192">
        <v>0.44620799999999999</v>
      </c>
      <c r="E495" s="153">
        <v>0.43420799999999998</v>
      </c>
      <c r="F495" s="153">
        <v>1.9324416000000001E-2</v>
      </c>
      <c r="G495" s="192">
        <v>8.5070160000000009E-3</v>
      </c>
      <c r="H495" s="192">
        <v>8.5070160000000009E-3</v>
      </c>
      <c r="I495" s="192">
        <v>0.108552</v>
      </c>
      <c r="J495" s="192">
        <v>1.08174E-2</v>
      </c>
      <c r="K495" s="192">
        <v>0.108552</v>
      </c>
      <c r="L495" s="192"/>
      <c r="M495" s="192">
        <v>0.20859698400000001</v>
      </c>
      <c r="N495" s="192"/>
      <c r="O495" s="196">
        <v>1.6103680000000002E-2</v>
      </c>
      <c r="P495" s="192">
        <v>9.0145000000000017E-3</v>
      </c>
      <c r="Q495" s="192">
        <v>0</v>
      </c>
      <c r="R495" s="192">
        <v>0</v>
      </c>
      <c r="S495" s="192">
        <v>0.41488358399999997</v>
      </c>
      <c r="T495" s="192"/>
      <c r="U495" s="192"/>
      <c r="V495" s="192"/>
      <c r="W495" s="192"/>
      <c r="X495" s="192"/>
      <c r="Y495" s="137"/>
    </row>
    <row r="496" spans="1:25" s="20" customFormat="1" ht="46.65" x14ac:dyDescent="0.35">
      <c r="A496" s="166">
        <v>423</v>
      </c>
      <c r="B496" s="152" t="s">
        <v>836</v>
      </c>
      <c r="C496" s="174" t="s">
        <v>837</v>
      </c>
      <c r="D496" s="192">
        <v>0.44620799999999999</v>
      </c>
      <c r="E496" s="153">
        <v>0.43420799999999998</v>
      </c>
      <c r="F496" s="153">
        <v>1.9324416000000001E-2</v>
      </c>
      <c r="G496" s="192">
        <v>8.5070160000000009E-3</v>
      </c>
      <c r="H496" s="192">
        <v>8.5070160000000009E-3</v>
      </c>
      <c r="I496" s="192">
        <v>0.108552</v>
      </c>
      <c r="J496" s="192">
        <v>1.08174E-2</v>
      </c>
      <c r="K496" s="192">
        <v>0.108552</v>
      </c>
      <c r="L496" s="192"/>
      <c r="M496" s="192">
        <v>0.20859698400000001</v>
      </c>
      <c r="N496" s="192"/>
      <c r="O496" s="196">
        <v>1.6103680000000002E-2</v>
      </c>
      <c r="P496" s="192">
        <v>9.0145000000000017E-3</v>
      </c>
      <c r="Q496" s="192">
        <v>0</v>
      </c>
      <c r="R496" s="192">
        <v>0</v>
      </c>
      <c r="S496" s="192">
        <v>0.41488358399999997</v>
      </c>
      <c r="T496" s="192"/>
      <c r="U496" s="192"/>
      <c r="V496" s="192"/>
      <c r="W496" s="192"/>
      <c r="X496" s="192"/>
      <c r="Y496" s="137"/>
    </row>
    <row r="497" spans="1:25" s="20" customFormat="1" ht="46.65" x14ac:dyDescent="0.35">
      <c r="A497" s="166">
        <v>424</v>
      </c>
      <c r="B497" s="152" t="s">
        <v>838</v>
      </c>
      <c r="C497" s="174" t="s">
        <v>839</v>
      </c>
      <c r="D497" s="192">
        <v>0.81840000000000002</v>
      </c>
      <c r="E497" s="153">
        <v>0.80640000000000001</v>
      </c>
      <c r="F497" s="153">
        <v>3.5888891999999999E-2</v>
      </c>
      <c r="G497" s="192">
        <v>1.5799043999999998E-2</v>
      </c>
      <c r="H497" s="192">
        <v>1.5799043999999998E-2</v>
      </c>
      <c r="I497" s="192">
        <v>0.2016</v>
      </c>
      <c r="J497" s="192">
        <v>2.0089848E-2</v>
      </c>
      <c r="K497" s="192">
        <v>0.2016</v>
      </c>
      <c r="L497" s="192"/>
      <c r="M497" s="192">
        <v>0.38740095599999996</v>
      </c>
      <c r="N497" s="192"/>
      <c r="O497" s="196">
        <v>2.9907409999999999E-2</v>
      </c>
      <c r="P497" s="192">
        <v>1.6741539999999999E-2</v>
      </c>
      <c r="Q497" s="192">
        <v>0</v>
      </c>
      <c r="R497" s="192">
        <v>0</v>
      </c>
      <c r="S497" s="192">
        <v>0.770511108</v>
      </c>
      <c r="T497" s="192"/>
      <c r="U497" s="192"/>
      <c r="V497" s="192"/>
      <c r="W497" s="192"/>
      <c r="X497" s="192"/>
      <c r="Y497" s="137"/>
    </row>
    <row r="498" spans="1:25" s="20" customFormat="1" ht="46.65" x14ac:dyDescent="0.35">
      <c r="A498" s="166">
        <v>425</v>
      </c>
      <c r="B498" s="152" t="s">
        <v>840</v>
      </c>
      <c r="C498" s="174" t="s">
        <v>841</v>
      </c>
      <c r="D498" s="192">
        <v>0.91565999999999992</v>
      </c>
      <c r="E498" s="153">
        <v>0.8238621599999999</v>
      </c>
      <c r="F498" s="153">
        <v>3.6666035999999992E-2</v>
      </c>
      <c r="G498" s="192">
        <v>1.6141164E-2</v>
      </c>
      <c r="H498" s="192">
        <v>1.6141164E-2</v>
      </c>
      <c r="I498" s="192">
        <v>0.20596553999999997</v>
      </c>
      <c r="J498" s="192">
        <v>2.0524871999999993E-2</v>
      </c>
      <c r="K498" s="192">
        <v>0.20596553999999997</v>
      </c>
      <c r="L498" s="192"/>
      <c r="M498" s="192">
        <v>0.39578991600000002</v>
      </c>
      <c r="N498" s="192"/>
      <c r="O498" s="196">
        <v>3.0555029999999997E-2</v>
      </c>
      <c r="P498" s="192">
        <v>1.7104059999999997E-2</v>
      </c>
      <c r="Q498" s="192">
        <v>0</v>
      </c>
      <c r="R498" s="192">
        <v>0</v>
      </c>
      <c r="S498" s="192">
        <v>0.78719612399999994</v>
      </c>
      <c r="T498" s="192"/>
      <c r="U498" s="192"/>
      <c r="V498" s="192"/>
      <c r="W498" s="192"/>
      <c r="X498" s="192"/>
      <c r="Y498" s="137"/>
    </row>
    <row r="499" spans="1:25" s="20" customFormat="1" ht="46.65" x14ac:dyDescent="0.35">
      <c r="A499" s="166">
        <v>426</v>
      </c>
      <c r="B499" s="152" t="s">
        <v>842</v>
      </c>
      <c r="C499" s="174" t="s">
        <v>843</v>
      </c>
      <c r="D499" s="192">
        <v>0.49201199999999995</v>
      </c>
      <c r="E499" s="153">
        <v>0.42332040000000004</v>
      </c>
      <c r="F499" s="153">
        <v>1.883988E-2</v>
      </c>
      <c r="G499" s="192">
        <v>8.2937159999999996E-3</v>
      </c>
      <c r="H499" s="192">
        <v>8.2937159999999996E-3</v>
      </c>
      <c r="I499" s="192">
        <v>0.10583010000000001</v>
      </c>
      <c r="J499" s="192">
        <v>1.0546164E-2</v>
      </c>
      <c r="K499" s="192">
        <v>0.10583010000000001</v>
      </c>
      <c r="L499" s="192"/>
      <c r="M499" s="192">
        <v>0.20336648400000004</v>
      </c>
      <c r="N499" s="192"/>
      <c r="O499" s="196">
        <v>1.5699899999999999E-2</v>
      </c>
      <c r="P499" s="192">
        <v>8.7884699999999996E-3</v>
      </c>
      <c r="Q499" s="192">
        <v>0</v>
      </c>
      <c r="R499" s="192">
        <v>0</v>
      </c>
      <c r="S499" s="192">
        <v>0.40448052000000007</v>
      </c>
      <c r="T499" s="192"/>
      <c r="U499" s="192"/>
      <c r="V499" s="192"/>
      <c r="W499" s="192"/>
      <c r="X499" s="192"/>
      <c r="Y499" s="137"/>
    </row>
    <row r="500" spans="1:25" s="20" customFormat="1" ht="46.65" x14ac:dyDescent="0.35">
      <c r="A500" s="166">
        <v>427</v>
      </c>
      <c r="B500" s="152" t="s">
        <v>844</v>
      </c>
      <c r="C500" s="174" t="s">
        <v>845</v>
      </c>
      <c r="D500" s="192">
        <v>0.81840000000000002</v>
      </c>
      <c r="E500" s="153">
        <v>0.73251504000000001</v>
      </c>
      <c r="F500" s="153">
        <v>3.2600603999999998E-2</v>
      </c>
      <c r="G500" s="192">
        <v>1.435146E-2</v>
      </c>
      <c r="H500" s="192">
        <v>1.435146E-2</v>
      </c>
      <c r="I500" s="192">
        <v>0.18312876</v>
      </c>
      <c r="J500" s="192">
        <v>1.8249143999999998E-2</v>
      </c>
      <c r="K500" s="192">
        <v>0.18312876</v>
      </c>
      <c r="L500" s="192"/>
      <c r="M500" s="192">
        <v>0.35190605999999997</v>
      </c>
      <c r="N500" s="192"/>
      <c r="O500" s="196">
        <v>2.7167169999999997E-2</v>
      </c>
      <c r="P500" s="192">
        <v>1.5207619999999998E-2</v>
      </c>
      <c r="Q500" s="192">
        <v>0</v>
      </c>
      <c r="R500" s="192">
        <v>0</v>
      </c>
      <c r="S500" s="192">
        <v>0.69991443600000003</v>
      </c>
      <c r="T500" s="192"/>
      <c r="U500" s="192"/>
      <c r="V500" s="192"/>
      <c r="W500" s="192"/>
      <c r="X500" s="192"/>
      <c r="Y500" s="137"/>
    </row>
    <row r="501" spans="1:25" s="20" customFormat="1" ht="81.2" customHeight="1" x14ac:dyDescent="0.35">
      <c r="A501" s="166">
        <v>428</v>
      </c>
      <c r="B501" s="152" t="s">
        <v>846</v>
      </c>
      <c r="C501" s="174" t="s">
        <v>847</v>
      </c>
      <c r="D501" s="192">
        <v>1.2561720000000001</v>
      </c>
      <c r="E501" s="153">
        <v>1.13766072</v>
      </c>
      <c r="F501" s="153">
        <v>5.0631648000000001E-2</v>
      </c>
      <c r="G501" s="192">
        <v>2.2289123999999997E-2</v>
      </c>
      <c r="H501" s="192">
        <v>2.2289123999999997E-2</v>
      </c>
      <c r="I501" s="192">
        <v>0.28441517999999999</v>
      </c>
      <c r="J501" s="192">
        <v>2.8342524000000004E-2</v>
      </c>
      <c r="K501" s="192">
        <v>0.28441517999999999</v>
      </c>
      <c r="L501" s="192"/>
      <c r="M501" s="192">
        <v>0.54654123599999993</v>
      </c>
      <c r="N501" s="192"/>
      <c r="O501" s="196">
        <v>4.2193040000000001E-2</v>
      </c>
      <c r="P501" s="192">
        <v>2.3618770000000001E-2</v>
      </c>
      <c r="Q501" s="192">
        <v>0</v>
      </c>
      <c r="R501" s="192">
        <v>0</v>
      </c>
      <c r="S501" s="192">
        <v>1.087029072</v>
      </c>
      <c r="T501" s="192"/>
      <c r="U501" s="192"/>
      <c r="V501" s="192"/>
      <c r="W501" s="192"/>
      <c r="X501" s="192"/>
      <c r="Y501" s="137"/>
    </row>
    <row r="502" spans="1:25" s="20" customFormat="1" ht="46.65" x14ac:dyDescent="0.35">
      <c r="A502" s="166">
        <v>429</v>
      </c>
      <c r="B502" s="152" t="s">
        <v>848</v>
      </c>
      <c r="C502" s="174" t="s">
        <v>849</v>
      </c>
      <c r="D502" s="192">
        <v>0.96433199999999997</v>
      </c>
      <c r="E502" s="153">
        <v>0.86955408000000001</v>
      </c>
      <c r="F502" s="153">
        <v>3.8699555999999989E-2</v>
      </c>
      <c r="G502" s="192">
        <v>1.7036363999999998E-2</v>
      </c>
      <c r="H502" s="192">
        <v>1.7036363999999998E-2</v>
      </c>
      <c r="I502" s="192">
        <v>0.21738852</v>
      </c>
      <c r="J502" s="192">
        <v>2.1663191999999991E-2</v>
      </c>
      <c r="K502" s="192">
        <v>0.21738852</v>
      </c>
      <c r="L502" s="192"/>
      <c r="M502" s="192">
        <v>0.41774067600000009</v>
      </c>
      <c r="N502" s="192"/>
      <c r="O502" s="196">
        <v>3.2249630000000001E-2</v>
      </c>
      <c r="P502" s="192">
        <v>1.8052660000000005E-2</v>
      </c>
      <c r="Q502" s="192">
        <v>0</v>
      </c>
      <c r="R502" s="192">
        <v>0</v>
      </c>
      <c r="S502" s="192">
        <v>0.83085452400000004</v>
      </c>
      <c r="T502" s="192"/>
      <c r="U502" s="192"/>
      <c r="V502" s="192"/>
      <c r="W502" s="192"/>
      <c r="X502" s="192"/>
      <c r="Y502" s="137"/>
    </row>
    <row r="503" spans="1:25" s="20" customFormat="1" ht="81.2" customHeight="1" x14ac:dyDescent="0.35">
      <c r="A503" s="166">
        <v>430</v>
      </c>
      <c r="B503" s="152" t="s">
        <v>850</v>
      </c>
      <c r="C503" s="174" t="s">
        <v>851</v>
      </c>
      <c r="D503" s="192">
        <v>0.769764</v>
      </c>
      <c r="E503" s="153">
        <v>0.6868476</v>
      </c>
      <c r="F503" s="153">
        <v>3.0568199999999993E-2</v>
      </c>
      <c r="G503" s="192">
        <v>1.3456776E-2</v>
      </c>
      <c r="H503" s="192">
        <v>1.3456776E-2</v>
      </c>
      <c r="I503" s="192">
        <v>0.1717119</v>
      </c>
      <c r="J503" s="192">
        <v>1.7111423999999993E-2</v>
      </c>
      <c r="K503" s="192">
        <v>0.1717119</v>
      </c>
      <c r="L503" s="192"/>
      <c r="M503" s="192">
        <v>0.32996702400000005</v>
      </c>
      <c r="N503" s="192"/>
      <c r="O503" s="196">
        <v>2.5473500000000003E-2</v>
      </c>
      <c r="P503" s="192">
        <v>1.4259520000000003E-2</v>
      </c>
      <c r="Q503" s="192">
        <v>0</v>
      </c>
      <c r="R503" s="192">
        <v>0</v>
      </c>
      <c r="S503" s="192">
        <v>0.65627939999999996</v>
      </c>
      <c r="T503" s="192"/>
      <c r="U503" s="192"/>
      <c r="V503" s="192"/>
      <c r="W503" s="192"/>
      <c r="X503" s="192"/>
      <c r="Y503" s="137"/>
    </row>
    <row r="504" spans="1:25" s="20" customFormat="1" ht="46.65" x14ac:dyDescent="0.35">
      <c r="A504" s="166">
        <v>431</v>
      </c>
      <c r="B504" s="152" t="s">
        <v>852</v>
      </c>
      <c r="C504" s="174" t="s">
        <v>853</v>
      </c>
      <c r="D504" s="192">
        <v>0.58364400000000005</v>
      </c>
      <c r="E504" s="153">
        <v>0.51045695999999996</v>
      </c>
      <c r="F504" s="153">
        <v>2.2717919999999996E-2</v>
      </c>
      <c r="G504" s="192">
        <v>1.0000907999999999E-2</v>
      </c>
      <c r="H504" s="192">
        <v>1.0000907999999999E-2</v>
      </c>
      <c r="I504" s="192">
        <v>0.12761423999999999</v>
      </c>
      <c r="J504" s="192">
        <v>1.2717011999999996E-2</v>
      </c>
      <c r="K504" s="192">
        <v>0.12761423999999999</v>
      </c>
      <c r="L504" s="192"/>
      <c r="M504" s="192">
        <v>0.24522757199999995</v>
      </c>
      <c r="N504" s="192"/>
      <c r="O504" s="196">
        <v>1.89316E-2</v>
      </c>
      <c r="P504" s="192">
        <v>1.0597509999999999E-2</v>
      </c>
      <c r="Q504" s="192">
        <v>0</v>
      </c>
      <c r="R504" s="192">
        <v>0</v>
      </c>
      <c r="S504" s="192">
        <v>0.48773903999999996</v>
      </c>
      <c r="T504" s="192"/>
      <c r="U504" s="192"/>
      <c r="V504" s="192"/>
      <c r="W504" s="192"/>
      <c r="X504" s="192"/>
      <c r="Y504" s="137"/>
    </row>
    <row r="505" spans="1:25" s="20" customFormat="1" ht="46.65" x14ac:dyDescent="0.35">
      <c r="A505" s="166">
        <v>432</v>
      </c>
      <c r="B505" s="152" t="s">
        <v>854</v>
      </c>
      <c r="C505" s="174" t="s">
        <v>855</v>
      </c>
      <c r="D505" s="192">
        <v>0.72109199999999996</v>
      </c>
      <c r="E505" s="153">
        <v>0.64115568000000012</v>
      </c>
      <c r="F505" s="153">
        <v>2.8534679999999996E-2</v>
      </c>
      <c r="G505" s="192">
        <v>1.2561588E-2</v>
      </c>
      <c r="H505" s="192">
        <v>1.2561588E-2</v>
      </c>
      <c r="I505" s="192">
        <v>0.16028892000000003</v>
      </c>
      <c r="J505" s="192">
        <v>1.5973091999999994E-2</v>
      </c>
      <c r="K505" s="192">
        <v>0.16028892000000003</v>
      </c>
      <c r="L505" s="192"/>
      <c r="M505" s="192">
        <v>0.30801625199999993</v>
      </c>
      <c r="N505" s="192"/>
      <c r="O505" s="196">
        <v>2.3778899999999999E-2</v>
      </c>
      <c r="P505" s="192">
        <v>1.3310909999999999E-2</v>
      </c>
      <c r="Q505" s="192">
        <v>0</v>
      </c>
      <c r="R505" s="192">
        <v>0</v>
      </c>
      <c r="S505" s="192">
        <v>0.61262100000000008</v>
      </c>
      <c r="T505" s="192"/>
      <c r="U505" s="192"/>
      <c r="V505" s="192"/>
      <c r="W505" s="192"/>
      <c r="X505" s="192"/>
      <c r="Y505" s="137"/>
    </row>
    <row r="506" spans="1:25" s="20" customFormat="1" ht="46.65" x14ac:dyDescent="0.35">
      <c r="A506" s="166">
        <v>433</v>
      </c>
      <c r="B506" s="152" t="s">
        <v>856</v>
      </c>
      <c r="C506" s="174" t="s">
        <v>857</v>
      </c>
      <c r="D506" s="192">
        <v>0.40038000000000001</v>
      </c>
      <c r="E506" s="153">
        <v>0.33619607999999995</v>
      </c>
      <c r="F506" s="153">
        <v>1.4962403999999999E-2</v>
      </c>
      <c r="G506" s="192">
        <v>6.5867639999999993E-3</v>
      </c>
      <c r="H506" s="192">
        <v>6.5867639999999993E-3</v>
      </c>
      <c r="I506" s="192">
        <v>8.4049019999999988E-2</v>
      </c>
      <c r="J506" s="192">
        <v>8.3756400000000002E-3</v>
      </c>
      <c r="K506" s="192">
        <v>8.4049019999999988E-2</v>
      </c>
      <c r="L506" s="192"/>
      <c r="M506" s="192">
        <v>0.16151127600000001</v>
      </c>
      <c r="N506" s="192"/>
      <c r="O506" s="196">
        <v>1.2468669999999999E-2</v>
      </c>
      <c r="P506" s="192">
        <v>6.9796999999999993E-3</v>
      </c>
      <c r="Q506" s="192">
        <v>0</v>
      </c>
      <c r="R506" s="192">
        <v>0</v>
      </c>
      <c r="S506" s="192">
        <v>0.32123367599999997</v>
      </c>
      <c r="T506" s="192"/>
      <c r="U506" s="192"/>
      <c r="V506" s="192"/>
      <c r="W506" s="192"/>
      <c r="X506" s="192"/>
      <c r="Y506" s="137"/>
    </row>
    <row r="507" spans="1:25" s="20" customFormat="1" ht="46.65" x14ac:dyDescent="0.35">
      <c r="A507" s="166">
        <v>434</v>
      </c>
      <c r="B507" s="152" t="s">
        <v>858</v>
      </c>
      <c r="C507" s="174" t="s">
        <v>859</v>
      </c>
      <c r="D507" s="192">
        <v>0.71838000000000002</v>
      </c>
      <c r="E507" s="153">
        <v>0.64848744000000003</v>
      </c>
      <c r="F507" s="153">
        <v>2.8860936E-2</v>
      </c>
      <c r="G507" s="192">
        <v>1.2705216E-2</v>
      </c>
      <c r="H507" s="192">
        <v>1.2705216E-2</v>
      </c>
      <c r="I507" s="192">
        <v>0.16212186000000001</v>
      </c>
      <c r="J507" s="192">
        <v>1.6155719999999998E-2</v>
      </c>
      <c r="K507" s="192">
        <v>0.16212186000000001</v>
      </c>
      <c r="L507" s="192"/>
      <c r="M507" s="192">
        <v>0.3115385040000001</v>
      </c>
      <c r="N507" s="192"/>
      <c r="O507" s="196">
        <v>2.4050780000000001E-2</v>
      </c>
      <c r="P507" s="192">
        <v>1.34631E-2</v>
      </c>
      <c r="Q507" s="192">
        <v>0</v>
      </c>
      <c r="R507" s="192">
        <v>0</v>
      </c>
      <c r="S507" s="192">
        <v>0.61962650400000008</v>
      </c>
      <c r="T507" s="192"/>
      <c r="U507" s="192"/>
      <c r="V507" s="192"/>
      <c r="W507" s="192"/>
      <c r="X507" s="192"/>
      <c r="Y507" s="137"/>
    </row>
    <row r="508" spans="1:25" s="20" customFormat="1" ht="46.65" x14ac:dyDescent="0.35">
      <c r="A508" s="166">
        <v>435</v>
      </c>
      <c r="B508" s="152" t="s">
        <v>860</v>
      </c>
      <c r="C508" s="174" t="s">
        <v>861</v>
      </c>
      <c r="D508" s="192">
        <v>0.55094399999999999</v>
      </c>
      <c r="E508" s="153">
        <v>0.55094399999999999</v>
      </c>
      <c r="F508" s="153">
        <v>9.2878764000000016E-2</v>
      </c>
      <c r="G508" s="192">
        <v>1.0794143999999999E-2</v>
      </c>
      <c r="H508" s="192">
        <v>1.0794143999999999E-2</v>
      </c>
      <c r="I508" s="192">
        <v>0.137736</v>
      </c>
      <c r="J508" s="192">
        <v>8.2084619999999997E-2</v>
      </c>
      <c r="K508" s="192">
        <v>0.137736</v>
      </c>
      <c r="L508" s="192"/>
      <c r="M508" s="192">
        <v>0.26467785599999999</v>
      </c>
      <c r="N508" s="192"/>
      <c r="O508" s="196">
        <v>0.10658127999999999</v>
      </c>
      <c r="P508" s="192">
        <v>4.0620339999999977E-2</v>
      </c>
      <c r="Q508" s="192">
        <v>0</v>
      </c>
      <c r="R508" s="192">
        <v>0</v>
      </c>
      <c r="S508" s="192">
        <v>0.45806523599999999</v>
      </c>
      <c r="T508" s="192"/>
      <c r="U508" s="192"/>
      <c r="V508" s="192"/>
      <c r="W508" s="192"/>
      <c r="X508" s="192"/>
      <c r="Y508" s="137"/>
    </row>
    <row r="509" spans="1:25" s="20" customFormat="1" ht="46.65" x14ac:dyDescent="0.35">
      <c r="A509" s="166">
        <v>436</v>
      </c>
      <c r="B509" s="152" t="s">
        <v>862</v>
      </c>
      <c r="C509" s="174" t="s">
        <v>863</v>
      </c>
      <c r="D509" s="192">
        <v>0.55094399999999999</v>
      </c>
      <c r="E509" s="153">
        <v>0.55094399999999999</v>
      </c>
      <c r="F509" s="153">
        <v>9.2878764000000016E-2</v>
      </c>
      <c r="G509" s="192">
        <v>1.0794143999999999E-2</v>
      </c>
      <c r="H509" s="192">
        <v>1.0794143999999999E-2</v>
      </c>
      <c r="I509" s="192">
        <v>0.137736</v>
      </c>
      <c r="J509" s="192">
        <v>8.2084619999999997E-2</v>
      </c>
      <c r="K509" s="192">
        <v>0.137736</v>
      </c>
      <c r="L509" s="192"/>
      <c r="M509" s="192">
        <v>0.26467785599999999</v>
      </c>
      <c r="N509" s="192"/>
      <c r="O509" s="196">
        <v>0.10658127999999999</v>
      </c>
      <c r="P509" s="192">
        <v>4.0620339999999977E-2</v>
      </c>
      <c r="Q509" s="192">
        <v>0</v>
      </c>
      <c r="R509" s="192">
        <v>0</v>
      </c>
      <c r="S509" s="192">
        <v>0.45806523599999999</v>
      </c>
      <c r="T509" s="192"/>
      <c r="U509" s="192"/>
      <c r="V509" s="192"/>
      <c r="W509" s="192"/>
      <c r="X509" s="192"/>
      <c r="Y509" s="137"/>
    </row>
    <row r="510" spans="1:25" s="20" customFormat="1" ht="46.65" x14ac:dyDescent="0.35">
      <c r="A510" s="166">
        <v>437</v>
      </c>
      <c r="B510" s="152" t="s">
        <v>864</v>
      </c>
      <c r="C510" s="174" t="s">
        <v>865</v>
      </c>
      <c r="D510" s="192">
        <v>0.38637600000000005</v>
      </c>
      <c r="E510" s="153">
        <v>0.38637600000000005</v>
      </c>
      <c r="F510" s="153">
        <v>7.1049336000000005E-2</v>
      </c>
      <c r="G510" s="192">
        <v>7.5699120000000007E-3</v>
      </c>
      <c r="H510" s="192">
        <v>7.5699120000000007E-3</v>
      </c>
      <c r="I510" s="192">
        <v>9.6594000000000013E-2</v>
      </c>
      <c r="J510" s="192">
        <v>6.3479424000000007E-2</v>
      </c>
      <c r="K510" s="192">
        <v>9.6594000000000013E-2</v>
      </c>
      <c r="L510" s="192"/>
      <c r="M510" s="192">
        <v>0.18561808799999996</v>
      </c>
      <c r="N510" s="192"/>
      <c r="O510" s="196">
        <v>8.838878E-2</v>
      </c>
      <c r="P510" s="192">
        <v>3.7202479999999996E-2</v>
      </c>
      <c r="Q510" s="192">
        <v>0</v>
      </c>
      <c r="R510" s="192">
        <v>0</v>
      </c>
      <c r="S510" s="192">
        <v>0.31532666400000003</v>
      </c>
      <c r="T510" s="192"/>
      <c r="U510" s="192"/>
      <c r="V510" s="192"/>
      <c r="W510" s="192"/>
      <c r="X510" s="192"/>
      <c r="Y510" s="137"/>
    </row>
    <row r="511" spans="1:25" s="20" customFormat="1" ht="81.2" customHeight="1" x14ac:dyDescent="0.35">
      <c r="A511" s="166">
        <v>438</v>
      </c>
      <c r="B511" s="152" t="s">
        <v>866</v>
      </c>
      <c r="C511" s="174" t="s">
        <v>867</v>
      </c>
      <c r="D511" s="192">
        <v>0.63322800000000001</v>
      </c>
      <c r="E511" s="153">
        <v>0.63322800000000012</v>
      </c>
      <c r="F511" s="153">
        <v>0.10741968</v>
      </c>
      <c r="G511" s="192">
        <v>1.2406259999999999E-2</v>
      </c>
      <c r="H511" s="192">
        <v>1.2406259999999999E-2</v>
      </c>
      <c r="I511" s="192">
        <v>0.158307</v>
      </c>
      <c r="J511" s="192">
        <v>9.5013420000000001E-2</v>
      </c>
      <c r="K511" s="192">
        <v>0.158307</v>
      </c>
      <c r="L511" s="192"/>
      <c r="M511" s="192">
        <v>0.30420773999999995</v>
      </c>
      <c r="N511" s="192"/>
      <c r="O511" s="196">
        <v>0.11869981</v>
      </c>
      <c r="P511" s="192">
        <v>4.2329739999999991E-2</v>
      </c>
      <c r="Q511" s="192">
        <v>0</v>
      </c>
      <c r="R511" s="192">
        <v>0</v>
      </c>
      <c r="S511" s="192">
        <v>0.52580832000000011</v>
      </c>
      <c r="T511" s="192"/>
      <c r="U511" s="192"/>
      <c r="V511" s="192"/>
      <c r="W511" s="192"/>
      <c r="X511" s="192"/>
      <c r="Y511" s="137"/>
    </row>
    <row r="512" spans="1:25" s="20" customFormat="1" ht="46.65" x14ac:dyDescent="0.35">
      <c r="A512" s="166">
        <v>439</v>
      </c>
      <c r="B512" s="152" t="s">
        <v>868</v>
      </c>
      <c r="C512" s="174" t="s">
        <v>869</v>
      </c>
      <c r="D512" s="192">
        <v>0.55094399999999999</v>
      </c>
      <c r="E512" s="153">
        <v>0.55094399999999999</v>
      </c>
      <c r="F512" s="153">
        <v>2.4519780000000001E-2</v>
      </c>
      <c r="G512" s="192">
        <v>1.0794143999999999E-2</v>
      </c>
      <c r="H512" s="192">
        <v>1.0794143999999999E-2</v>
      </c>
      <c r="I512" s="192">
        <v>0.137736</v>
      </c>
      <c r="J512" s="192">
        <v>1.3725636000000003E-2</v>
      </c>
      <c r="K512" s="192">
        <v>0.137736</v>
      </c>
      <c r="L512" s="192"/>
      <c r="M512" s="192">
        <v>0.26467785599999999</v>
      </c>
      <c r="N512" s="192"/>
      <c r="O512" s="196">
        <v>0.10432704</v>
      </c>
      <c r="P512" s="192">
        <v>9.5331920000000001E-2</v>
      </c>
      <c r="Q512" s="192">
        <v>0</v>
      </c>
      <c r="R512" s="192">
        <v>0</v>
      </c>
      <c r="S512" s="192">
        <v>0.52642422</v>
      </c>
      <c r="T512" s="192"/>
      <c r="U512" s="192"/>
      <c r="V512" s="192"/>
      <c r="W512" s="192"/>
      <c r="X512" s="192"/>
      <c r="Y512" s="137"/>
    </row>
    <row r="513" spans="1:25" s="20" customFormat="1" ht="46.65" x14ac:dyDescent="0.35">
      <c r="A513" s="166">
        <v>440</v>
      </c>
      <c r="B513" s="152" t="s">
        <v>870</v>
      </c>
      <c r="C513" s="174" t="s">
        <v>871</v>
      </c>
      <c r="D513" s="192">
        <v>0.67437599999999998</v>
      </c>
      <c r="E513" s="153">
        <v>0.67437599999999998</v>
      </c>
      <c r="F513" s="153">
        <v>0.112877352</v>
      </c>
      <c r="G513" s="192">
        <v>1.3212419999999997E-2</v>
      </c>
      <c r="H513" s="192">
        <v>1.3212419999999997E-2</v>
      </c>
      <c r="I513" s="192">
        <v>0.16859399999999999</v>
      </c>
      <c r="J513" s="192">
        <v>9.9664931999999984E-2</v>
      </c>
      <c r="K513" s="192">
        <v>0.16859399999999999</v>
      </c>
      <c r="L513" s="192"/>
      <c r="M513" s="192">
        <v>0.32397557999999999</v>
      </c>
      <c r="N513" s="192"/>
      <c r="O513" s="196">
        <v>0.12324831</v>
      </c>
      <c r="P513" s="192">
        <v>4.3184449999999999E-2</v>
      </c>
      <c r="Q513" s="192">
        <v>0</v>
      </c>
      <c r="R513" s="192">
        <v>0</v>
      </c>
      <c r="S513" s="192">
        <v>0.56149864799999993</v>
      </c>
      <c r="T513" s="192"/>
      <c r="U513" s="192"/>
      <c r="V513" s="192"/>
      <c r="W513" s="192"/>
      <c r="X513" s="192"/>
      <c r="Y513" s="137"/>
    </row>
    <row r="514" spans="1:25" s="20" customFormat="1" ht="81.2" customHeight="1" x14ac:dyDescent="0.35">
      <c r="A514" s="166">
        <v>441</v>
      </c>
      <c r="B514" s="152" t="s">
        <v>872</v>
      </c>
      <c r="C514" s="174" t="s">
        <v>873</v>
      </c>
      <c r="D514" s="192">
        <v>0.93822000000000005</v>
      </c>
      <c r="E514" s="153">
        <v>0.93821999999999983</v>
      </c>
      <c r="F514" s="153">
        <v>0.145143156</v>
      </c>
      <c r="G514" s="192">
        <v>1.8381683999999999E-2</v>
      </c>
      <c r="H514" s="192">
        <v>1.8381683999999999E-2</v>
      </c>
      <c r="I514" s="192">
        <v>0.23455499999999996</v>
      </c>
      <c r="J514" s="192">
        <v>0.12676147199999999</v>
      </c>
      <c r="K514" s="192">
        <v>0.23455499999999996</v>
      </c>
      <c r="L514" s="192"/>
      <c r="M514" s="192">
        <v>0.45072831599999991</v>
      </c>
      <c r="N514" s="192"/>
      <c r="O514" s="196">
        <v>0.15013887000000001</v>
      </c>
      <c r="P514" s="192">
        <v>4.8664440000000003E-2</v>
      </c>
      <c r="Q514" s="192">
        <v>0</v>
      </c>
      <c r="R514" s="192">
        <v>0</v>
      </c>
      <c r="S514" s="192">
        <v>0.79307684399999978</v>
      </c>
      <c r="T514" s="192"/>
      <c r="U514" s="192"/>
      <c r="V514" s="192"/>
      <c r="W514" s="192"/>
      <c r="X514" s="192"/>
      <c r="Y514" s="137"/>
    </row>
    <row r="515" spans="1:25" s="20" customFormat="1" ht="81.2" customHeight="1" x14ac:dyDescent="0.35">
      <c r="A515" s="166">
        <v>442</v>
      </c>
      <c r="B515" s="152" t="s">
        <v>874</v>
      </c>
      <c r="C515" s="174" t="s">
        <v>875</v>
      </c>
      <c r="D515" s="192">
        <v>0.76234799999999991</v>
      </c>
      <c r="E515" s="153">
        <v>0.76234342367979846</v>
      </c>
      <c r="F515" s="153">
        <v>0.13731574800000002</v>
      </c>
      <c r="G515" s="192">
        <v>1.4935872000000001E-2</v>
      </c>
      <c r="H515" s="192">
        <v>1.4935872000000001E-2</v>
      </c>
      <c r="I515" s="192">
        <v>0.19058585591994959</v>
      </c>
      <c r="J515" s="192">
        <v>0.12237987600000001</v>
      </c>
      <c r="K515" s="192">
        <v>0.19058585591994959</v>
      </c>
      <c r="L515" s="192"/>
      <c r="M515" s="192">
        <v>0.36623583983989927</v>
      </c>
      <c r="N515" s="192"/>
      <c r="O515" s="196">
        <v>0.14361603000000001</v>
      </c>
      <c r="P515" s="192">
        <v>4.5013110000000009E-2</v>
      </c>
      <c r="Q515" s="192">
        <v>0</v>
      </c>
      <c r="R515" s="192">
        <v>0</v>
      </c>
      <c r="S515" s="192">
        <v>0.62502767567979844</v>
      </c>
      <c r="T515" s="192"/>
      <c r="U515" s="192"/>
      <c r="V515" s="192"/>
      <c r="W515" s="192"/>
      <c r="X515" s="192"/>
      <c r="Y515" s="137"/>
    </row>
    <row r="516" spans="1:25" s="20" customFormat="1" ht="15.55" x14ac:dyDescent="0.35">
      <c r="A516" s="172"/>
      <c r="B516" s="156" t="s">
        <v>261</v>
      </c>
      <c r="C516" s="173"/>
      <c r="D516" s="190">
        <f>SUM(D517:D522)</f>
        <v>33.334611342305088</v>
      </c>
      <c r="E516" s="190">
        <f t="shared" ref="E516:X516" si="59">SUM(E517:E522)</f>
        <v>27.641032541999998</v>
      </c>
      <c r="F516" s="190">
        <f t="shared" si="59"/>
        <v>7.7389601819999996</v>
      </c>
      <c r="G516" s="190">
        <f t="shared" si="59"/>
        <v>11.287859123999999</v>
      </c>
      <c r="H516" s="190">
        <f t="shared" si="59"/>
        <v>1.7312889779999996</v>
      </c>
      <c r="I516" s="190">
        <f t="shared" si="59"/>
        <v>4.6748139119999994</v>
      </c>
      <c r="J516" s="190">
        <f t="shared" si="59"/>
        <v>6.0076712040000011</v>
      </c>
      <c r="K516" s="190">
        <f t="shared" si="59"/>
        <v>8.3472186300000004</v>
      </c>
      <c r="L516" s="190">
        <f t="shared" si="59"/>
        <v>0</v>
      </c>
      <c r="M516" s="190">
        <f t="shared" si="59"/>
        <v>3.3311408759999996</v>
      </c>
      <c r="N516" s="190">
        <f t="shared" si="59"/>
        <v>0</v>
      </c>
      <c r="O516" s="190">
        <f t="shared" si="59"/>
        <v>8.3021315300000005</v>
      </c>
      <c r="P516" s="190">
        <f t="shared" si="59"/>
        <v>7.9409146400000008</v>
      </c>
      <c r="Q516" s="190">
        <f t="shared" si="59"/>
        <v>13.559163039999998</v>
      </c>
      <c r="R516" s="190">
        <f t="shared" si="59"/>
        <v>6.6410696599999994</v>
      </c>
      <c r="S516" s="190">
        <f t="shared" si="59"/>
        <v>19.902072359999998</v>
      </c>
      <c r="T516" s="190">
        <f t="shared" si="59"/>
        <v>0</v>
      </c>
      <c r="U516" s="190">
        <f t="shared" si="59"/>
        <v>0</v>
      </c>
      <c r="V516" s="190">
        <f t="shared" si="59"/>
        <v>0</v>
      </c>
      <c r="W516" s="190">
        <f t="shared" si="59"/>
        <v>0</v>
      </c>
      <c r="X516" s="190">
        <f t="shared" si="59"/>
        <v>0</v>
      </c>
      <c r="Y516" s="137"/>
    </row>
    <row r="517" spans="1:25" s="20" customFormat="1" ht="46.65" x14ac:dyDescent="0.35">
      <c r="A517" s="166">
        <v>443</v>
      </c>
      <c r="B517" s="152" t="s">
        <v>876</v>
      </c>
      <c r="C517" s="174" t="s">
        <v>877</v>
      </c>
      <c r="D517" s="192">
        <v>3.7882799999999994</v>
      </c>
      <c r="E517" s="153">
        <v>3.0000960000000001</v>
      </c>
      <c r="F517" s="153">
        <v>2.4464775440000004</v>
      </c>
      <c r="G517" s="192">
        <v>5.8778087999999999E-2</v>
      </c>
      <c r="H517" s="192">
        <v>5.8778087999999999E-2</v>
      </c>
      <c r="I517" s="192">
        <v>2.9413179119999997</v>
      </c>
      <c r="J517" s="192">
        <v>2.387699456</v>
      </c>
      <c r="K517" s="192">
        <v>0</v>
      </c>
      <c r="L517" s="192"/>
      <c r="M517" s="192">
        <v>0</v>
      </c>
      <c r="N517" s="192"/>
      <c r="O517" s="196">
        <v>2.5205975600000001</v>
      </c>
      <c r="P517" s="192">
        <v>2.4716158200000002</v>
      </c>
      <c r="Q517" s="192">
        <v>0</v>
      </c>
      <c r="R517" s="192">
        <v>0</v>
      </c>
      <c r="S517" s="192">
        <v>0.5536184559999997</v>
      </c>
      <c r="T517" s="192"/>
      <c r="U517" s="192"/>
      <c r="V517" s="192"/>
      <c r="W517" s="192"/>
      <c r="X517" s="192"/>
      <c r="Y517" s="137"/>
    </row>
    <row r="518" spans="1:25" s="20" customFormat="1" ht="46.65" x14ac:dyDescent="0.35">
      <c r="A518" s="166">
        <v>444</v>
      </c>
      <c r="B518" s="152" t="s">
        <v>878</v>
      </c>
      <c r="C518" s="174" t="s">
        <v>879</v>
      </c>
      <c r="D518" s="192">
        <v>5.3736240000000004</v>
      </c>
      <c r="E518" s="153">
        <v>4.6573320000000002</v>
      </c>
      <c r="F518" s="153">
        <v>0.55344960399999998</v>
      </c>
      <c r="G518" s="192">
        <v>4.6573320000000002</v>
      </c>
      <c r="H518" s="192">
        <v>0.55344960399999998</v>
      </c>
      <c r="I518" s="192">
        <v>0</v>
      </c>
      <c r="J518" s="192">
        <v>0</v>
      </c>
      <c r="K518" s="192">
        <v>0</v>
      </c>
      <c r="L518" s="192"/>
      <c r="M518" s="192">
        <v>0</v>
      </c>
      <c r="N518" s="192"/>
      <c r="O518" s="196">
        <v>3.0523619999999998E-2</v>
      </c>
      <c r="P518" s="192">
        <v>-1.1449174941446927E-16</v>
      </c>
      <c r="Q518" s="192">
        <v>2.4495740699999997</v>
      </c>
      <c r="R518" s="192">
        <v>0</v>
      </c>
      <c r="S518" s="192">
        <v>4.1038823960000004</v>
      </c>
      <c r="T518" s="192"/>
      <c r="U518" s="192"/>
      <c r="V518" s="192"/>
      <c r="W518" s="192"/>
      <c r="X518" s="192"/>
      <c r="Y518" s="137"/>
    </row>
    <row r="519" spans="1:25" s="20" customFormat="1" ht="31.1" x14ac:dyDescent="0.35">
      <c r="A519" s="166">
        <v>445</v>
      </c>
      <c r="B519" s="152" t="s">
        <v>880</v>
      </c>
      <c r="C519" s="174" t="s">
        <v>881</v>
      </c>
      <c r="D519" s="192">
        <v>9.304056000000001</v>
      </c>
      <c r="E519" s="153">
        <v>6.9339839999999997</v>
      </c>
      <c r="F519" s="153">
        <v>0.30859732799999989</v>
      </c>
      <c r="G519" s="192">
        <v>0.13585112399999996</v>
      </c>
      <c r="H519" s="192">
        <v>0.13585112399999996</v>
      </c>
      <c r="I519" s="192">
        <v>1.7334959999999999</v>
      </c>
      <c r="J519" s="192">
        <v>0.17274620399999993</v>
      </c>
      <c r="K519" s="192">
        <v>1.7334959999999999</v>
      </c>
      <c r="L519" s="192"/>
      <c r="M519" s="192">
        <v>3.3311408759999996</v>
      </c>
      <c r="N519" s="192"/>
      <c r="O519" s="196">
        <v>0.25716443999999999</v>
      </c>
      <c r="P519" s="192">
        <v>0.14395516999999999</v>
      </c>
      <c r="Q519" s="192">
        <v>0</v>
      </c>
      <c r="R519" s="192">
        <v>0</v>
      </c>
      <c r="S519" s="192">
        <v>6.6253866719999994</v>
      </c>
      <c r="T519" s="192"/>
      <c r="U519" s="192"/>
      <c r="V519" s="192"/>
      <c r="W519" s="192"/>
      <c r="X519" s="192"/>
      <c r="Y519" s="137"/>
    </row>
    <row r="520" spans="1:25" s="20" customFormat="1" ht="46.65" x14ac:dyDescent="0.35">
      <c r="A520" s="166">
        <v>446</v>
      </c>
      <c r="B520" s="152" t="s">
        <v>882</v>
      </c>
      <c r="C520" s="174" t="s">
        <v>883</v>
      </c>
      <c r="D520" s="192">
        <v>6.9658593423050839</v>
      </c>
      <c r="E520" s="153">
        <v>6.3037319999999992</v>
      </c>
      <c r="F520" s="153">
        <v>0.85104424999999995</v>
      </c>
      <c r="G520" s="192">
        <v>6.3037319999999992</v>
      </c>
      <c r="H520" s="192">
        <v>0.85104424999999995</v>
      </c>
      <c r="I520" s="192">
        <v>0</v>
      </c>
      <c r="J520" s="192">
        <v>0</v>
      </c>
      <c r="K520" s="192">
        <v>0</v>
      </c>
      <c r="L520" s="192"/>
      <c r="M520" s="192">
        <v>0</v>
      </c>
      <c r="N520" s="192"/>
      <c r="O520" s="196">
        <v>5.8363999999999999E-2</v>
      </c>
      <c r="P520" s="192">
        <v>0</v>
      </c>
      <c r="Q520" s="192">
        <v>4.4685193099999996</v>
      </c>
      <c r="R520" s="192">
        <v>0</v>
      </c>
      <c r="S520" s="192">
        <v>5.4526877499999991</v>
      </c>
      <c r="T520" s="192"/>
      <c r="U520" s="192"/>
      <c r="V520" s="192"/>
      <c r="W520" s="192"/>
      <c r="X520" s="192"/>
      <c r="Y520" s="137"/>
    </row>
    <row r="521" spans="1:25" s="20" customFormat="1" ht="46.65" x14ac:dyDescent="0.35">
      <c r="A521" s="166">
        <v>447</v>
      </c>
      <c r="B521" s="152" t="s">
        <v>884</v>
      </c>
      <c r="C521" s="174" t="s">
        <v>885</v>
      </c>
      <c r="D521" s="192">
        <v>4.1668919999999998</v>
      </c>
      <c r="E521" s="153">
        <v>3.0159885419999997</v>
      </c>
      <c r="F521" s="153">
        <v>0.19256854800000001</v>
      </c>
      <c r="G521" s="192">
        <v>5.9089463999999994E-2</v>
      </c>
      <c r="H521" s="192">
        <v>5.9089463999999994E-2</v>
      </c>
      <c r="I521" s="192">
        <v>0</v>
      </c>
      <c r="J521" s="192">
        <v>0.13347908400000003</v>
      </c>
      <c r="K521" s="192">
        <v>2.9568990779999997</v>
      </c>
      <c r="L521" s="192"/>
      <c r="M521" s="192">
        <v>0</v>
      </c>
      <c r="N521" s="192"/>
      <c r="O521" s="196">
        <v>2.6131294900000004</v>
      </c>
      <c r="P521" s="192">
        <v>2.5638882700000005</v>
      </c>
      <c r="Q521" s="192">
        <v>3.6762761099999999</v>
      </c>
      <c r="R521" s="192">
        <v>3.6762761099999999</v>
      </c>
      <c r="S521" s="192">
        <v>2.8234199939999995</v>
      </c>
      <c r="T521" s="192"/>
      <c r="U521" s="192"/>
      <c r="V521" s="192"/>
      <c r="W521" s="192"/>
      <c r="X521" s="192"/>
      <c r="Y521" s="137"/>
    </row>
    <row r="522" spans="1:25" s="20" customFormat="1" ht="62.2" x14ac:dyDescent="0.35">
      <c r="A522" s="166">
        <v>448</v>
      </c>
      <c r="B522" s="152" t="s">
        <v>886</v>
      </c>
      <c r="C522" s="174" t="s">
        <v>1769</v>
      </c>
      <c r="D522" s="192">
        <v>3.7358999999999996</v>
      </c>
      <c r="E522" s="153">
        <v>3.7298999999999998</v>
      </c>
      <c r="F522" s="153">
        <v>3.3868229079999996</v>
      </c>
      <c r="G522" s="192">
        <v>7.3076448000000002E-2</v>
      </c>
      <c r="H522" s="192">
        <v>7.3076448000000002E-2</v>
      </c>
      <c r="I522" s="192">
        <v>0</v>
      </c>
      <c r="J522" s="192">
        <v>3.3137464600000008</v>
      </c>
      <c r="K522" s="192">
        <v>3.6568235520000001</v>
      </c>
      <c r="L522" s="192"/>
      <c r="M522" s="192">
        <v>0</v>
      </c>
      <c r="N522" s="192"/>
      <c r="O522" s="196">
        <v>2.8223524199999996</v>
      </c>
      <c r="P522" s="192">
        <v>2.7614553799999997</v>
      </c>
      <c r="Q522" s="192">
        <v>2.96479355</v>
      </c>
      <c r="R522" s="192">
        <v>2.96479355</v>
      </c>
      <c r="S522" s="192">
        <v>0.34307709200000014</v>
      </c>
      <c r="T522" s="192"/>
      <c r="U522" s="192"/>
      <c r="V522" s="192"/>
      <c r="W522" s="192"/>
      <c r="X522" s="192"/>
      <c r="Y522" s="137"/>
    </row>
    <row r="523" spans="1:25" s="20" customFormat="1" ht="15.55" x14ac:dyDescent="0.35">
      <c r="A523" s="172"/>
      <c r="B523" s="156" t="s">
        <v>490</v>
      </c>
      <c r="C523" s="173"/>
      <c r="D523" s="190">
        <f>SUM(D524)</f>
        <v>1.3895999999999999</v>
      </c>
      <c r="E523" s="190">
        <f t="shared" ref="E523:X523" si="60">SUM(E524)</f>
        <v>1.1443679999999998</v>
      </c>
      <c r="F523" s="190">
        <f t="shared" si="60"/>
        <v>5.0930183999999996E-2</v>
      </c>
      <c r="G523" s="190">
        <f t="shared" si="60"/>
        <v>2.2420547999999995E-2</v>
      </c>
      <c r="H523" s="190">
        <f t="shared" si="60"/>
        <v>2.2420547999999995E-2</v>
      </c>
      <c r="I523" s="190">
        <f t="shared" si="60"/>
        <v>0</v>
      </c>
      <c r="J523" s="190">
        <f t="shared" si="60"/>
        <v>2.8509636000000001E-2</v>
      </c>
      <c r="K523" s="190">
        <f t="shared" si="60"/>
        <v>1.1219474519999999</v>
      </c>
      <c r="L523" s="190">
        <f t="shared" si="60"/>
        <v>0</v>
      </c>
      <c r="M523" s="190">
        <f t="shared" si="60"/>
        <v>0</v>
      </c>
      <c r="N523" s="190">
        <f t="shared" si="60"/>
        <v>0</v>
      </c>
      <c r="O523" s="190">
        <f t="shared" si="60"/>
        <v>4.2441819999999998E-2</v>
      </c>
      <c r="P523" s="190">
        <f t="shared" si="60"/>
        <v>2.3758029999999996E-2</v>
      </c>
      <c r="Q523" s="190">
        <f t="shared" si="60"/>
        <v>0</v>
      </c>
      <c r="R523" s="190">
        <f t="shared" si="60"/>
        <v>0</v>
      </c>
      <c r="S523" s="190">
        <f t="shared" si="60"/>
        <v>1.0934378159999998</v>
      </c>
      <c r="T523" s="190">
        <f t="shared" si="60"/>
        <v>0</v>
      </c>
      <c r="U523" s="190">
        <f t="shared" si="60"/>
        <v>0</v>
      </c>
      <c r="V523" s="190">
        <f t="shared" si="60"/>
        <v>0</v>
      </c>
      <c r="W523" s="190">
        <f t="shared" si="60"/>
        <v>0</v>
      </c>
      <c r="X523" s="190">
        <f t="shared" si="60"/>
        <v>0</v>
      </c>
      <c r="Y523" s="137"/>
    </row>
    <row r="524" spans="1:25" s="20" customFormat="1" ht="62.2" x14ac:dyDescent="0.35">
      <c r="A524" s="166">
        <v>449</v>
      </c>
      <c r="B524" s="152" t="s">
        <v>887</v>
      </c>
      <c r="C524" s="174" t="s">
        <v>888</v>
      </c>
      <c r="D524" s="192">
        <v>1.3895999999999999</v>
      </c>
      <c r="E524" s="153">
        <v>1.1443679999999998</v>
      </c>
      <c r="F524" s="153">
        <v>5.0930183999999996E-2</v>
      </c>
      <c r="G524" s="192">
        <v>2.2420547999999995E-2</v>
      </c>
      <c r="H524" s="192">
        <v>2.2420547999999995E-2</v>
      </c>
      <c r="I524" s="192">
        <v>0</v>
      </c>
      <c r="J524" s="192">
        <v>2.8509636000000001E-2</v>
      </c>
      <c r="K524" s="192">
        <v>1.1219474519999999</v>
      </c>
      <c r="L524" s="192"/>
      <c r="M524" s="192">
        <v>0</v>
      </c>
      <c r="N524" s="192"/>
      <c r="O524" s="196">
        <v>4.2441819999999998E-2</v>
      </c>
      <c r="P524" s="192">
        <v>2.3758029999999996E-2</v>
      </c>
      <c r="Q524" s="192">
        <v>0</v>
      </c>
      <c r="R524" s="192">
        <v>0</v>
      </c>
      <c r="S524" s="192">
        <v>1.0934378159999998</v>
      </c>
      <c r="T524" s="192"/>
      <c r="U524" s="192"/>
      <c r="V524" s="192"/>
      <c r="W524" s="192"/>
      <c r="X524" s="192"/>
      <c r="Y524" s="137"/>
    </row>
    <row r="525" spans="1:25" s="20" customFormat="1" ht="15.55" x14ac:dyDescent="0.35">
      <c r="A525" s="172"/>
      <c r="B525" s="156" t="s">
        <v>274</v>
      </c>
      <c r="C525" s="173"/>
      <c r="D525" s="190">
        <f>SUM(D526:D530)</f>
        <v>78.258394499389823</v>
      </c>
      <c r="E525" s="190">
        <f t="shared" ref="E525:X525" si="61">SUM(E526:E530)</f>
        <v>3.3669479999999998</v>
      </c>
      <c r="F525" s="190">
        <f t="shared" si="61"/>
        <v>4.9273379899999998</v>
      </c>
      <c r="G525" s="190">
        <f t="shared" si="61"/>
        <v>0.19679389800000002</v>
      </c>
      <c r="H525" s="190">
        <f t="shared" si="61"/>
        <v>3.4348440139999994</v>
      </c>
      <c r="I525" s="190">
        <f t="shared" si="61"/>
        <v>3.1613892180000001</v>
      </c>
      <c r="J525" s="190">
        <f t="shared" si="61"/>
        <v>1.492493976</v>
      </c>
      <c r="K525" s="190">
        <f t="shared" si="61"/>
        <v>3.0000000000000001E-3</v>
      </c>
      <c r="L525" s="190">
        <f t="shared" si="61"/>
        <v>0</v>
      </c>
      <c r="M525" s="190">
        <f t="shared" si="61"/>
        <v>5.7648839999999996E-3</v>
      </c>
      <c r="N525" s="190">
        <f t="shared" si="61"/>
        <v>0</v>
      </c>
      <c r="O525" s="190">
        <f t="shared" si="61"/>
        <v>2.2219328799999993</v>
      </c>
      <c r="P525" s="190">
        <f t="shared" si="61"/>
        <v>2.0677420399999993</v>
      </c>
      <c r="Q525" s="190">
        <f t="shared" si="61"/>
        <v>2.3910049899999999</v>
      </c>
      <c r="R525" s="190">
        <f t="shared" si="61"/>
        <v>2.3910049899999999</v>
      </c>
      <c r="S525" s="190">
        <f t="shared" si="61"/>
        <v>-1.5603899900000002</v>
      </c>
      <c r="T525" s="190">
        <f t="shared" si="61"/>
        <v>0</v>
      </c>
      <c r="U525" s="190">
        <f t="shared" si="61"/>
        <v>0</v>
      </c>
      <c r="V525" s="190">
        <f t="shared" si="61"/>
        <v>0</v>
      </c>
      <c r="W525" s="190">
        <f t="shared" si="61"/>
        <v>0</v>
      </c>
      <c r="X525" s="190">
        <f t="shared" si="61"/>
        <v>0</v>
      </c>
      <c r="Y525" s="137"/>
    </row>
    <row r="526" spans="1:25" s="20" customFormat="1" ht="46.65" x14ac:dyDescent="0.35">
      <c r="A526" s="166">
        <v>450</v>
      </c>
      <c r="B526" s="152" t="s">
        <v>889</v>
      </c>
      <c r="C526" s="174" t="s">
        <v>890</v>
      </c>
      <c r="D526" s="192">
        <v>3.4634760000000004</v>
      </c>
      <c r="E526" s="153">
        <v>1.2E-2</v>
      </c>
      <c r="F526" s="153">
        <v>0</v>
      </c>
      <c r="G526" s="192">
        <v>2.35116E-4</v>
      </c>
      <c r="H526" s="192">
        <v>2.35116E-4</v>
      </c>
      <c r="I526" s="192">
        <v>3.0000000000000001E-3</v>
      </c>
      <c r="J526" s="192">
        <v>-2.35116E-4</v>
      </c>
      <c r="K526" s="192">
        <v>3.0000000000000001E-3</v>
      </c>
      <c r="L526" s="192"/>
      <c r="M526" s="192">
        <v>5.7648839999999996E-3</v>
      </c>
      <c r="N526" s="192"/>
      <c r="O526" s="196">
        <v>0</v>
      </c>
      <c r="P526" s="192">
        <v>-1.9593E-4</v>
      </c>
      <c r="Q526" s="192">
        <v>0</v>
      </c>
      <c r="R526" s="192">
        <v>0</v>
      </c>
      <c r="S526" s="192">
        <v>1.2E-2</v>
      </c>
      <c r="T526" s="192"/>
      <c r="U526" s="192"/>
      <c r="V526" s="192"/>
      <c r="W526" s="192"/>
      <c r="X526" s="192"/>
      <c r="Y526" s="137"/>
    </row>
    <row r="527" spans="1:25" s="20" customFormat="1" ht="46.65" x14ac:dyDescent="0.35">
      <c r="A527" s="166">
        <v>451</v>
      </c>
      <c r="B527" s="152" t="s">
        <v>891</v>
      </c>
      <c r="C527" s="174" t="s">
        <v>892</v>
      </c>
      <c r="D527" s="192">
        <v>71.146390499389824</v>
      </c>
      <c r="E527" s="153">
        <v>1.2E-2</v>
      </c>
      <c r="F527" s="153">
        <v>3.2503490479999999</v>
      </c>
      <c r="G527" s="192">
        <v>1.2E-2</v>
      </c>
      <c r="H527" s="192">
        <v>3.2500501159999997</v>
      </c>
      <c r="I527" s="192">
        <v>0</v>
      </c>
      <c r="J527" s="192">
        <v>2.9893200000019604E-4</v>
      </c>
      <c r="K527" s="192">
        <v>0</v>
      </c>
      <c r="L527" s="192"/>
      <c r="M527" s="192">
        <v>0</v>
      </c>
      <c r="N527" s="192"/>
      <c r="O527" s="196">
        <v>4.4504000000000006E-4</v>
      </c>
      <c r="P527" s="192">
        <v>2.4911000000000009E-4</v>
      </c>
      <c r="Q527" s="192">
        <v>0</v>
      </c>
      <c r="R527" s="192">
        <v>0</v>
      </c>
      <c r="S527" s="192">
        <v>-3.2383490479999999</v>
      </c>
      <c r="T527" s="192"/>
      <c r="U527" s="192"/>
      <c r="V527" s="192"/>
      <c r="W527" s="192"/>
      <c r="X527" s="192"/>
      <c r="Y527" s="137"/>
    </row>
    <row r="528" spans="1:25" s="20" customFormat="1" ht="46.65" x14ac:dyDescent="0.35">
      <c r="A528" s="166">
        <v>452</v>
      </c>
      <c r="B528" s="152" t="s">
        <v>1770</v>
      </c>
      <c r="C528" s="174" t="s">
        <v>893</v>
      </c>
      <c r="D528" s="192">
        <v>1.8631919999999997</v>
      </c>
      <c r="E528" s="153">
        <v>1.5696119999999998</v>
      </c>
      <c r="F528" s="153">
        <v>1.2011696359999999</v>
      </c>
      <c r="G528" s="192">
        <v>3.0751955999999997E-2</v>
      </c>
      <c r="H528" s="192">
        <v>3.0751955999999997E-2</v>
      </c>
      <c r="I528" s="192">
        <v>1.538860044</v>
      </c>
      <c r="J528" s="192">
        <v>1.1704176799999999</v>
      </c>
      <c r="K528" s="192">
        <v>0</v>
      </c>
      <c r="L528" s="192"/>
      <c r="M528" s="192">
        <v>0</v>
      </c>
      <c r="N528" s="192"/>
      <c r="O528" s="196">
        <v>1.0009746899999998</v>
      </c>
      <c r="P528" s="192">
        <v>0.97534805999999985</v>
      </c>
      <c r="Q528" s="192">
        <v>1.1704461000000002</v>
      </c>
      <c r="R528" s="192">
        <v>1.1704461000000002</v>
      </c>
      <c r="S528" s="192">
        <v>0.36844236399999986</v>
      </c>
      <c r="T528" s="192"/>
      <c r="U528" s="192"/>
      <c r="V528" s="192"/>
      <c r="W528" s="192"/>
      <c r="X528" s="192"/>
      <c r="Y528" s="137"/>
    </row>
    <row r="529" spans="1:25" s="20" customFormat="1" ht="81.2" customHeight="1" x14ac:dyDescent="0.35">
      <c r="A529" s="166">
        <v>453</v>
      </c>
      <c r="B529" s="152" t="s">
        <v>1771</v>
      </c>
      <c r="C529" s="174" t="s">
        <v>1772</v>
      </c>
      <c r="D529" s="192">
        <v>1.785336</v>
      </c>
      <c r="E529" s="153">
        <v>1.7733359999999998</v>
      </c>
      <c r="F529" s="153">
        <v>0.47558419000000007</v>
      </c>
      <c r="G529" s="192">
        <v>0.15380682600000001</v>
      </c>
      <c r="H529" s="192">
        <v>0.15380682600000001</v>
      </c>
      <c r="I529" s="192">
        <v>1.619529174</v>
      </c>
      <c r="J529" s="192">
        <v>0.32177736399999995</v>
      </c>
      <c r="K529" s="192">
        <v>0</v>
      </c>
      <c r="L529" s="192"/>
      <c r="M529" s="192">
        <v>0</v>
      </c>
      <c r="N529" s="192"/>
      <c r="O529" s="196">
        <v>1.2203172199999999</v>
      </c>
      <c r="P529" s="192">
        <v>1.0921448699999998</v>
      </c>
      <c r="Q529" s="192">
        <v>1.2205588899999997</v>
      </c>
      <c r="R529" s="192">
        <v>1.2205588899999997</v>
      </c>
      <c r="S529" s="192">
        <v>1.2977518099999998</v>
      </c>
      <c r="T529" s="192"/>
      <c r="U529" s="192"/>
      <c r="V529" s="192"/>
      <c r="W529" s="192"/>
      <c r="X529" s="192"/>
      <c r="Y529" s="137"/>
    </row>
    <row r="530" spans="1:25" s="20" customFormat="1" ht="46.65" x14ac:dyDescent="0.35">
      <c r="A530" s="166">
        <v>454</v>
      </c>
      <c r="B530" s="152" t="s">
        <v>1773</v>
      </c>
      <c r="C530" s="174" t="s">
        <v>1774</v>
      </c>
      <c r="D530" s="192"/>
      <c r="E530" s="153">
        <v>0</v>
      </c>
      <c r="F530" s="153">
        <v>2.35116E-4</v>
      </c>
      <c r="G530" s="192"/>
      <c r="H530" s="192"/>
      <c r="I530" s="192"/>
      <c r="J530" s="192">
        <v>2.35116E-4</v>
      </c>
      <c r="K530" s="192"/>
      <c r="L530" s="192"/>
      <c r="M530" s="192"/>
      <c r="N530" s="192"/>
      <c r="O530" s="196">
        <v>1.9592999999999304E-4</v>
      </c>
      <c r="P530" s="192">
        <v>1.9592999999999304E-4</v>
      </c>
      <c r="Q530" s="192">
        <v>0</v>
      </c>
      <c r="R530" s="192">
        <v>0</v>
      </c>
      <c r="S530" s="192">
        <v>-2.35116E-4</v>
      </c>
      <c r="T530" s="192"/>
      <c r="U530" s="192"/>
      <c r="V530" s="192"/>
      <c r="W530" s="192"/>
      <c r="X530" s="192"/>
      <c r="Y530" s="137"/>
    </row>
    <row r="531" spans="1:25" s="20" customFormat="1" ht="15.55" x14ac:dyDescent="0.35">
      <c r="A531" s="172"/>
      <c r="B531" s="156" t="s">
        <v>297</v>
      </c>
      <c r="C531" s="173"/>
      <c r="D531" s="190">
        <f>SUM(D532:D548)</f>
        <v>33.539063298400002</v>
      </c>
      <c r="E531" s="190">
        <f t="shared" ref="E531:X531" si="62">SUM(E532:E548)</f>
        <v>29.922120000000003</v>
      </c>
      <c r="F531" s="190">
        <f t="shared" si="62"/>
        <v>1.8570151300000002</v>
      </c>
      <c r="G531" s="190">
        <f t="shared" si="62"/>
        <v>6.0934842239999982</v>
      </c>
      <c r="H531" s="190">
        <f t="shared" si="62"/>
        <v>1.5641126499999998</v>
      </c>
      <c r="I531" s="190">
        <f t="shared" si="62"/>
        <v>7.8461008920000008</v>
      </c>
      <c r="J531" s="190">
        <f t="shared" si="62"/>
        <v>0.29290248000000008</v>
      </c>
      <c r="K531" s="190">
        <f t="shared" si="62"/>
        <v>8.0877047640000015</v>
      </c>
      <c r="L531" s="190">
        <f t="shared" si="62"/>
        <v>0</v>
      </c>
      <c r="M531" s="190">
        <f t="shared" si="62"/>
        <v>7.8948301199999991</v>
      </c>
      <c r="N531" s="190">
        <f t="shared" si="62"/>
        <v>0</v>
      </c>
      <c r="O531" s="190">
        <f t="shared" si="62"/>
        <v>3.9886296500000005</v>
      </c>
      <c r="P531" s="190">
        <f t="shared" si="62"/>
        <v>3.4773646999999994</v>
      </c>
      <c r="Q531" s="190">
        <f t="shared" si="62"/>
        <v>6.0886987000000001</v>
      </c>
      <c r="R531" s="190">
        <f t="shared" si="62"/>
        <v>1.14753164</v>
      </c>
      <c r="S531" s="190">
        <f t="shared" si="62"/>
        <v>28.065104869999999</v>
      </c>
      <c r="T531" s="190">
        <f t="shared" si="62"/>
        <v>0</v>
      </c>
      <c r="U531" s="190">
        <f t="shared" si="62"/>
        <v>0</v>
      </c>
      <c r="V531" s="190">
        <f t="shared" si="62"/>
        <v>0</v>
      </c>
      <c r="W531" s="190">
        <f t="shared" si="62"/>
        <v>0</v>
      </c>
      <c r="X531" s="190">
        <f t="shared" si="62"/>
        <v>0</v>
      </c>
      <c r="Y531" s="137"/>
    </row>
    <row r="532" spans="1:25" s="20" customFormat="1" ht="46.65" x14ac:dyDescent="0.35">
      <c r="A532" s="166">
        <v>455</v>
      </c>
      <c r="B532" s="152" t="s">
        <v>894</v>
      </c>
      <c r="C532" s="174" t="s">
        <v>895</v>
      </c>
      <c r="D532" s="192">
        <v>6.0429599999999999</v>
      </c>
      <c r="E532" s="153">
        <v>5.6748839999999996</v>
      </c>
      <c r="F532" s="153">
        <v>1.1455124259999998</v>
      </c>
      <c r="G532" s="192">
        <v>5.6748839999999987</v>
      </c>
      <c r="H532" s="192">
        <v>1.1455124259999998</v>
      </c>
      <c r="I532" s="192">
        <v>0</v>
      </c>
      <c r="J532" s="192">
        <v>0</v>
      </c>
      <c r="K532" s="192">
        <v>0</v>
      </c>
      <c r="L532" s="192"/>
      <c r="M532" s="192">
        <v>0</v>
      </c>
      <c r="N532" s="192"/>
      <c r="O532" s="196">
        <v>0.16243143000000002</v>
      </c>
      <c r="P532" s="192">
        <v>-6.106226635438361E-16</v>
      </c>
      <c r="Q532" s="192">
        <v>4.9411670599999997</v>
      </c>
      <c r="R532" s="192">
        <v>0</v>
      </c>
      <c r="S532" s="192">
        <v>4.5293715739999998</v>
      </c>
      <c r="T532" s="192"/>
      <c r="U532" s="192"/>
      <c r="V532" s="192"/>
      <c r="W532" s="192"/>
      <c r="X532" s="192"/>
      <c r="Y532" s="137"/>
    </row>
    <row r="533" spans="1:25" s="20" customFormat="1" ht="46.65" x14ac:dyDescent="0.35">
      <c r="A533" s="166">
        <v>456</v>
      </c>
      <c r="B533" s="152" t="s">
        <v>896</v>
      </c>
      <c r="C533" s="174" t="s">
        <v>897</v>
      </c>
      <c r="D533" s="192">
        <v>1.0583279999999999</v>
      </c>
      <c r="E533" s="153">
        <v>1.0583279999999999</v>
      </c>
      <c r="F533" s="153">
        <v>4.7100935999999996E-2</v>
      </c>
      <c r="G533" s="192">
        <v>2.0734823999999999E-2</v>
      </c>
      <c r="H533" s="192">
        <v>2.0734823999999999E-2</v>
      </c>
      <c r="I533" s="192">
        <v>1.0375931760000001</v>
      </c>
      <c r="J533" s="192">
        <v>2.6366111999999997E-2</v>
      </c>
      <c r="K533" s="192">
        <v>0</v>
      </c>
      <c r="L533" s="192"/>
      <c r="M533" s="192">
        <v>0</v>
      </c>
      <c r="N533" s="192"/>
      <c r="O533" s="196">
        <v>0.10469254</v>
      </c>
      <c r="P533" s="192">
        <v>8.7413519999999995E-2</v>
      </c>
      <c r="Q533" s="192">
        <v>0</v>
      </c>
      <c r="R533" s="192">
        <v>0</v>
      </c>
      <c r="S533" s="192">
        <v>1.0112270639999998</v>
      </c>
      <c r="T533" s="192"/>
      <c r="U533" s="192"/>
      <c r="V533" s="192"/>
      <c r="W533" s="192"/>
      <c r="X533" s="192"/>
      <c r="Y533" s="137"/>
    </row>
    <row r="534" spans="1:25" s="20" customFormat="1" ht="46.65" x14ac:dyDescent="0.35">
      <c r="A534" s="166">
        <v>457</v>
      </c>
      <c r="B534" s="152" t="s">
        <v>898</v>
      </c>
      <c r="C534" s="174" t="s">
        <v>899</v>
      </c>
      <c r="D534" s="192">
        <v>4.1707799999999997</v>
      </c>
      <c r="E534" s="153">
        <v>3.6721559999999998</v>
      </c>
      <c r="F534" s="153">
        <v>0.16342947599999999</v>
      </c>
      <c r="G534" s="192">
        <v>7.1945148E-2</v>
      </c>
      <c r="H534" s="192">
        <v>7.1945148E-2</v>
      </c>
      <c r="I534" s="192">
        <v>0.91803899999999994</v>
      </c>
      <c r="J534" s="192">
        <v>9.148432799999999E-2</v>
      </c>
      <c r="K534" s="192">
        <v>0.91803899999999994</v>
      </c>
      <c r="L534" s="192"/>
      <c r="M534" s="192">
        <v>1.7641328520000001</v>
      </c>
      <c r="N534" s="192"/>
      <c r="O534" s="196">
        <v>0.53677949000000003</v>
      </c>
      <c r="P534" s="192">
        <v>0.4768252</v>
      </c>
      <c r="Q534" s="192">
        <v>0</v>
      </c>
      <c r="R534" s="192">
        <v>0</v>
      </c>
      <c r="S534" s="192">
        <v>3.5087265239999996</v>
      </c>
      <c r="T534" s="192"/>
      <c r="U534" s="192"/>
      <c r="V534" s="192"/>
      <c r="W534" s="192"/>
      <c r="X534" s="192"/>
      <c r="Y534" s="137"/>
    </row>
    <row r="535" spans="1:25" s="20" customFormat="1" ht="46.65" x14ac:dyDescent="0.35">
      <c r="A535" s="166">
        <v>458</v>
      </c>
      <c r="B535" s="152" t="s">
        <v>900</v>
      </c>
      <c r="C535" s="174" t="s">
        <v>901</v>
      </c>
      <c r="D535" s="192">
        <v>2.9556719999999999</v>
      </c>
      <c r="E535" s="153">
        <v>2.790276</v>
      </c>
      <c r="F535" s="153">
        <v>0.13141006800000002</v>
      </c>
      <c r="G535" s="192">
        <v>5.4667284000000003E-2</v>
      </c>
      <c r="H535" s="192">
        <v>5.4667284000000003E-2</v>
      </c>
      <c r="I535" s="192">
        <v>2.7356087159999998</v>
      </c>
      <c r="J535" s="192">
        <v>7.6742784000000008E-2</v>
      </c>
      <c r="K535" s="192">
        <v>0</v>
      </c>
      <c r="L535" s="192"/>
      <c r="M535" s="192">
        <v>0</v>
      </c>
      <c r="N535" s="192"/>
      <c r="O535" s="196">
        <v>1.1472899700000001</v>
      </c>
      <c r="P535" s="192">
        <v>1.1017339000000002</v>
      </c>
      <c r="Q535" s="192">
        <v>1.14753164</v>
      </c>
      <c r="R535" s="192">
        <v>1.14753164</v>
      </c>
      <c r="S535" s="192">
        <v>2.6588659319999999</v>
      </c>
      <c r="T535" s="192"/>
      <c r="U535" s="192"/>
      <c r="V535" s="192"/>
      <c r="W535" s="192"/>
      <c r="X535" s="192"/>
      <c r="Y535" s="137"/>
    </row>
    <row r="536" spans="1:25" s="20" customFormat="1" ht="46.65" x14ac:dyDescent="0.35">
      <c r="A536" s="166">
        <v>459</v>
      </c>
      <c r="B536" s="152" t="s">
        <v>902</v>
      </c>
      <c r="C536" s="174" t="s">
        <v>903</v>
      </c>
      <c r="D536" s="192">
        <v>1.4921520000000001</v>
      </c>
      <c r="E536" s="153">
        <v>1.4801519999999999</v>
      </c>
      <c r="F536" s="153">
        <v>0</v>
      </c>
      <c r="G536" s="192">
        <v>2.8999235999999998E-2</v>
      </c>
      <c r="H536" s="192">
        <v>2.8999235999999998E-2</v>
      </c>
      <c r="I536" s="192">
        <v>0.37003800000000003</v>
      </c>
      <c r="J536" s="192">
        <v>-2.8999235999999998E-2</v>
      </c>
      <c r="K536" s="192">
        <v>0.37003800000000003</v>
      </c>
      <c r="L536" s="192"/>
      <c r="M536" s="192">
        <v>0.71107676399999986</v>
      </c>
      <c r="N536" s="192"/>
      <c r="O536" s="196">
        <v>0</v>
      </c>
      <c r="P536" s="192">
        <v>-2.4166029999999998E-2</v>
      </c>
      <c r="Q536" s="192">
        <v>0</v>
      </c>
      <c r="R536" s="192">
        <v>0</v>
      </c>
      <c r="S536" s="192">
        <v>1.4801519999999999</v>
      </c>
      <c r="T536" s="192"/>
      <c r="U536" s="192"/>
      <c r="V536" s="192"/>
      <c r="W536" s="192"/>
      <c r="X536" s="192"/>
      <c r="Y536" s="137"/>
    </row>
    <row r="537" spans="1:25" s="20" customFormat="1" ht="46.65" x14ac:dyDescent="0.35">
      <c r="A537" s="166">
        <v>460</v>
      </c>
      <c r="B537" s="152" t="s">
        <v>904</v>
      </c>
      <c r="C537" s="174" t="s">
        <v>905</v>
      </c>
      <c r="D537" s="192">
        <v>1.7098920000000002</v>
      </c>
      <c r="E537" s="153">
        <v>1.6978920000000002</v>
      </c>
      <c r="F537" s="153">
        <v>0</v>
      </c>
      <c r="G537" s="192">
        <v>0</v>
      </c>
      <c r="H537" s="192">
        <v>0</v>
      </c>
      <c r="I537" s="192">
        <v>0.42447299999999999</v>
      </c>
      <c r="J537" s="192">
        <v>0</v>
      </c>
      <c r="K537" s="192">
        <v>0.42447299999999999</v>
      </c>
      <c r="L537" s="192"/>
      <c r="M537" s="192">
        <v>0.84894600000000009</v>
      </c>
      <c r="N537" s="192"/>
      <c r="O537" s="196">
        <v>0</v>
      </c>
      <c r="P537" s="192">
        <v>0</v>
      </c>
      <c r="Q537" s="192">
        <v>0</v>
      </c>
      <c r="R537" s="192">
        <v>0</v>
      </c>
      <c r="S537" s="192">
        <v>1.6978920000000002</v>
      </c>
      <c r="T537" s="192"/>
      <c r="U537" s="192"/>
      <c r="V537" s="192"/>
      <c r="W537" s="192"/>
      <c r="X537" s="192"/>
      <c r="Y537" s="137"/>
    </row>
    <row r="538" spans="1:25" s="20" customFormat="1" ht="46.65" x14ac:dyDescent="0.35">
      <c r="A538" s="166">
        <v>461</v>
      </c>
      <c r="B538" s="152" t="s">
        <v>906</v>
      </c>
      <c r="C538" s="174" t="s">
        <v>907</v>
      </c>
      <c r="D538" s="192">
        <v>1.0206719999999998</v>
      </c>
      <c r="E538" s="153">
        <v>1.020672</v>
      </c>
      <c r="F538" s="153">
        <v>0</v>
      </c>
      <c r="G538" s="192">
        <v>1.99971E-2</v>
      </c>
      <c r="H538" s="192">
        <v>1.99971E-2</v>
      </c>
      <c r="I538" s="192">
        <v>0.25516799999999995</v>
      </c>
      <c r="J538" s="192">
        <v>-1.99971E-2</v>
      </c>
      <c r="K538" s="192">
        <v>0.25516799999999995</v>
      </c>
      <c r="L538" s="192"/>
      <c r="M538" s="192">
        <v>0.49033889999999991</v>
      </c>
      <c r="N538" s="192"/>
      <c r="O538" s="196">
        <v>0</v>
      </c>
      <c r="P538" s="192">
        <v>-1.6664249999999999E-2</v>
      </c>
      <c r="Q538" s="192">
        <v>0</v>
      </c>
      <c r="R538" s="192">
        <v>0</v>
      </c>
      <c r="S538" s="192">
        <v>1.020672</v>
      </c>
      <c r="T538" s="192"/>
      <c r="U538" s="192"/>
      <c r="V538" s="192"/>
      <c r="W538" s="192"/>
      <c r="X538" s="192"/>
      <c r="Y538" s="137"/>
    </row>
    <row r="539" spans="1:25" s="20" customFormat="1" ht="62.2" x14ac:dyDescent="0.35">
      <c r="A539" s="166">
        <v>462</v>
      </c>
      <c r="B539" s="152" t="s">
        <v>908</v>
      </c>
      <c r="C539" s="174" t="s">
        <v>909</v>
      </c>
      <c r="D539" s="192">
        <v>2.4891479999999997</v>
      </c>
      <c r="E539" s="153">
        <v>2.4771480000000001</v>
      </c>
      <c r="F539" s="153">
        <v>0</v>
      </c>
      <c r="G539" s="192">
        <v>4.8532476000000005E-2</v>
      </c>
      <c r="H539" s="192">
        <v>4.8532476000000005E-2</v>
      </c>
      <c r="I539" s="192">
        <v>0.61928699999999992</v>
      </c>
      <c r="J539" s="192">
        <v>-4.8532476000000005E-2</v>
      </c>
      <c r="K539" s="192">
        <v>0.61928699999999992</v>
      </c>
      <c r="L539" s="192"/>
      <c r="M539" s="192">
        <v>1.190041524</v>
      </c>
      <c r="N539" s="192"/>
      <c r="O539" s="196">
        <v>0</v>
      </c>
      <c r="P539" s="192">
        <v>-4.0443730000000004E-2</v>
      </c>
      <c r="Q539" s="192">
        <v>0</v>
      </c>
      <c r="R539" s="192">
        <v>0</v>
      </c>
      <c r="S539" s="192">
        <v>2.4771480000000001</v>
      </c>
      <c r="T539" s="192"/>
      <c r="U539" s="192"/>
      <c r="V539" s="192"/>
      <c r="W539" s="192"/>
      <c r="X539" s="192"/>
      <c r="Y539" s="137"/>
    </row>
    <row r="540" spans="1:25" s="20" customFormat="1" ht="31.1" x14ac:dyDescent="0.35">
      <c r="A540" s="166">
        <v>463</v>
      </c>
      <c r="B540" s="152" t="s">
        <v>910</v>
      </c>
      <c r="C540" s="174" t="s">
        <v>911</v>
      </c>
      <c r="D540" s="192">
        <v>0.56324399999999997</v>
      </c>
      <c r="E540" s="153">
        <v>0.56324399999999997</v>
      </c>
      <c r="F540" s="153">
        <v>0</v>
      </c>
      <c r="G540" s="192">
        <v>1.1035572E-2</v>
      </c>
      <c r="H540" s="192">
        <v>1.1035572E-2</v>
      </c>
      <c r="I540" s="192">
        <v>0.14081100000000002</v>
      </c>
      <c r="J540" s="192">
        <v>-1.1035572E-2</v>
      </c>
      <c r="K540" s="192">
        <v>0.14081100000000002</v>
      </c>
      <c r="L540" s="192"/>
      <c r="M540" s="192">
        <v>0.27058642799999993</v>
      </c>
      <c r="N540" s="192"/>
      <c r="O540" s="196">
        <v>0</v>
      </c>
      <c r="P540" s="192">
        <v>-9.1963099999999992E-3</v>
      </c>
      <c r="Q540" s="192">
        <v>0</v>
      </c>
      <c r="R540" s="192">
        <v>0</v>
      </c>
      <c r="S540" s="192">
        <v>0.56324399999999997</v>
      </c>
      <c r="T540" s="192"/>
      <c r="U540" s="192"/>
      <c r="V540" s="192"/>
      <c r="W540" s="192"/>
      <c r="X540" s="192"/>
      <c r="Y540" s="137"/>
    </row>
    <row r="541" spans="1:25" s="20" customFormat="1" ht="31.1" x14ac:dyDescent="0.35">
      <c r="A541" s="166">
        <v>464</v>
      </c>
      <c r="B541" s="152" t="s">
        <v>912</v>
      </c>
      <c r="C541" s="174" t="s">
        <v>913</v>
      </c>
      <c r="D541" s="192">
        <v>0.88018576560000017</v>
      </c>
      <c r="E541" s="153">
        <v>0.67212000000000016</v>
      </c>
      <c r="F541" s="153">
        <v>2.9912712000000001E-2</v>
      </c>
      <c r="G541" s="192">
        <v>1.3168224000000001E-2</v>
      </c>
      <c r="H541" s="192">
        <v>1.3168224000000001E-2</v>
      </c>
      <c r="I541" s="192">
        <v>0</v>
      </c>
      <c r="J541" s="192">
        <v>1.6744488000000002E-2</v>
      </c>
      <c r="K541" s="192">
        <v>0.6589517760000001</v>
      </c>
      <c r="L541" s="192"/>
      <c r="M541" s="192">
        <v>0</v>
      </c>
      <c r="N541" s="192"/>
      <c r="O541" s="196">
        <v>0.11324747</v>
      </c>
      <c r="P541" s="192">
        <v>0.10227395</v>
      </c>
      <c r="Q541" s="192">
        <v>0</v>
      </c>
      <c r="R541" s="192">
        <v>0</v>
      </c>
      <c r="S541" s="192">
        <v>0.64220728800000015</v>
      </c>
      <c r="T541" s="192"/>
      <c r="U541" s="192"/>
      <c r="V541" s="192"/>
      <c r="W541" s="192"/>
      <c r="X541" s="192"/>
      <c r="Y541" s="137"/>
    </row>
    <row r="542" spans="1:25" s="20" customFormat="1" ht="46.65" x14ac:dyDescent="0.35">
      <c r="A542" s="166">
        <v>465</v>
      </c>
      <c r="B542" s="152" t="s">
        <v>914</v>
      </c>
      <c r="C542" s="174" t="s">
        <v>915</v>
      </c>
      <c r="D542" s="192">
        <v>2.4202865270000005</v>
      </c>
      <c r="E542" s="153">
        <v>2.3848319999999998</v>
      </c>
      <c r="F542" s="153">
        <v>0.10613707200000001</v>
      </c>
      <c r="G542" s="192">
        <v>4.6723800000000003E-2</v>
      </c>
      <c r="H542" s="192">
        <v>4.6723800000000003E-2</v>
      </c>
      <c r="I542" s="192">
        <v>0.59620799999999996</v>
      </c>
      <c r="J542" s="192">
        <v>5.941327200000001E-2</v>
      </c>
      <c r="K542" s="192">
        <v>0.59620799999999996</v>
      </c>
      <c r="L542" s="192"/>
      <c r="M542" s="192">
        <v>1.1456922</v>
      </c>
      <c r="N542" s="192"/>
      <c r="O542" s="196">
        <v>8.8447559999999995E-2</v>
      </c>
      <c r="P542" s="192">
        <v>4.9511059999999996E-2</v>
      </c>
      <c r="Q542" s="192">
        <v>0</v>
      </c>
      <c r="R542" s="192">
        <v>0</v>
      </c>
      <c r="S542" s="192">
        <v>2.2786949279999997</v>
      </c>
      <c r="T542" s="192"/>
      <c r="U542" s="192"/>
      <c r="V542" s="192"/>
      <c r="W542" s="192"/>
      <c r="X542" s="192"/>
      <c r="Y542" s="137"/>
    </row>
    <row r="543" spans="1:25" s="20" customFormat="1" ht="46.65" x14ac:dyDescent="0.35">
      <c r="A543" s="166">
        <v>466</v>
      </c>
      <c r="B543" s="152" t="s">
        <v>916</v>
      </c>
      <c r="C543" s="174" t="s">
        <v>917</v>
      </c>
      <c r="D543" s="192">
        <v>1.1838358196000001</v>
      </c>
      <c r="E543" s="153">
        <v>1.1835720000000001</v>
      </c>
      <c r="F543" s="153">
        <v>0</v>
      </c>
      <c r="G543" s="192">
        <v>0</v>
      </c>
      <c r="H543" s="192">
        <v>0</v>
      </c>
      <c r="I543" s="192">
        <v>0.29589300000000002</v>
      </c>
      <c r="J543" s="192">
        <v>0</v>
      </c>
      <c r="K543" s="192">
        <v>0.29589300000000002</v>
      </c>
      <c r="L543" s="192"/>
      <c r="M543" s="192">
        <v>0.59178600000000003</v>
      </c>
      <c r="N543" s="192"/>
      <c r="O543" s="196">
        <v>0</v>
      </c>
      <c r="P543" s="192">
        <v>0</v>
      </c>
      <c r="Q543" s="192">
        <v>0</v>
      </c>
      <c r="R543" s="192">
        <v>0</v>
      </c>
      <c r="S543" s="192">
        <v>1.1835720000000001</v>
      </c>
      <c r="T543" s="192"/>
      <c r="U543" s="192"/>
      <c r="V543" s="192"/>
      <c r="W543" s="192"/>
      <c r="X543" s="192"/>
      <c r="Y543" s="137"/>
    </row>
    <row r="544" spans="1:25" s="20" customFormat="1" ht="46.65" x14ac:dyDescent="0.35">
      <c r="A544" s="166">
        <v>467</v>
      </c>
      <c r="B544" s="152" t="s">
        <v>1775</v>
      </c>
      <c r="C544" s="174" t="s">
        <v>918</v>
      </c>
      <c r="D544" s="192">
        <v>2.2203719999999998</v>
      </c>
      <c r="E544" s="153">
        <v>1.2E-2</v>
      </c>
      <c r="F544" s="153">
        <v>5.3404799999999997E-4</v>
      </c>
      <c r="G544" s="192">
        <v>2.35116E-4</v>
      </c>
      <c r="H544" s="192">
        <v>2.35116E-4</v>
      </c>
      <c r="I544" s="192">
        <v>0</v>
      </c>
      <c r="J544" s="192">
        <v>2.9893199999999996E-4</v>
      </c>
      <c r="K544" s="192">
        <v>0</v>
      </c>
      <c r="L544" s="192"/>
      <c r="M544" s="192">
        <v>1.1764883999999998E-2</v>
      </c>
      <c r="N544" s="192"/>
      <c r="O544" s="196">
        <v>1.3926250400000002</v>
      </c>
      <c r="P544" s="192">
        <v>1.3924291100000001</v>
      </c>
      <c r="Q544" s="192">
        <v>0</v>
      </c>
      <c r="R544" s="192">
        <v>0</v>
      </c>
      <c r="S544" s="192">
        <v>1.1465952E-2</v>
      </c>
      <c r="T544" s="192"/>
      <c r="U544" s="192"/>
      <c r="V544" s="192"/>
      <c r="W544" s="192"/>
      <c r="X544" s="192"/>
      <c r="Y544" s="137"/>
    </row>
    <row r="545" spans="1:25" s="20" customFormat="1" ht="46.65" x14ac:dyDescent="0.35">
      <c r="A545" s="166">
        <v>468</v>
      </c>
      <c r="B545" s="152" t="s">
        <v>919</v>
      </c>
      <c r="C545" s="174" t="s">
        <v>920</v>
      </c>
      <c r="D545" s="192">
        <v>1.3762493116000003</v>
      </c>
      <c r="E545" s="153">
        <v>1.3561560000000001</v>
      </c>
      <c r="F545" s="153">
        <v>6.0355787999999994E-2</v>
      </c>
      <c r="G545" s="192">
        <v>2.6569908000000003E-2</v>
      </c>
      <c r="H545" s="192">
        <v>2.6569908000000003E-2</v>
      </c>
      <c r="I545" s="192">
        <v>0</v>
      </c>
      <c r="J545" s="192">
        <v>3.378587999999999E-2</v>
      </c>
      <c r="K545" s="192">
        <v>1.3295860920000002</v>
      </c>
      <c r="L545" s="192"/>
      <c r="M545" s="192">
        <v>0</v>
      </c>
      <c r="N545" s="192"/>
      <c r="O545" s="196">
        <v>5.0296489999999999E-2</v>
      </c>
      <c r="P545" s="192">
        <v>2.81549E-2</v>
      </c>
      <c r="Q545" s="192">
        <v>0</v>
      </c>
      <c r="R545" s="192">
        <v>0</v>
      </c>
      <c r="S545" s="192">
        <v>1.2958002120000001</v>
      </c>
      <c r="T545" s="192"/>
      <c r="U545" s="192"/>
      <c r="V545" s="192"/>
      <c r="W545" s="192"/>
      <c r="X545" s="192"/>
      <c r="Y545" s="137"/>
    </row>
    <row r="546" spans="1:25" s="20" customFormat="1" ht="46.65" x14ac:dyDescent="0.35">
      <c r="A546" s="166">
        <v>469</v>
      </c>
      <c r="B546" s="152" t="s">
        <v>921</v>
      </c>
      <c r="C546" s="174" t="s">
        <v>922</v>
      </c>
      <c r="D546" s="192">
        <v>1.8755058746</v>
      </c>
      <c r="E546" s="153">
        <v>1.811928</v>
      </c>
      <c r="F546" s="153">
        <v>8.0639952000000001E-2</v>
      </c>
      <c r="G546" s="192">
        <v>3.5499431999999997E-2</v>
      </c>
      <c r="H546" s="192">
        <v>3.5499431999999997E-2</v>
      </c>
      <c r="I546" s="192">
        <v>0.45298200000000005</v>
      </c>
      <c r="J546" s="192">
        <v>4.5140520000000003E-2</v>
      </c>
      <c r="K546" s="192">
        <v>0.45298200000000005</v>
      </c>
      <c r="L546" s="192"/>
      <c r="M546" s="192">
        <v>0.87046456799999983</v>
      </c>
      <c r="N546" s="192"/>
      <c r="O546" s="196">
        <v>6.7199960000000003E-2</v>
      </c>
      <c r="P546" s="192">
        <v>3.7617100000000001E-2</v>
      </c>
      <c r="Q546" s="192">
        <v>0</v>
      </c>
      <c r="R546" s="192">
        <v>0</v>
      </c>
      <c r="S546" s="192">
        <v>1.7312880479999999</v>
      </c>
      <c r="T546" s="192"/>
      <c r="U546" s="192"/>
      <c r="V546" s="192"/>
      <c r="W546" s="192"/>
      <c r="X546" s="192"/>
      <c r="Y546" s="137"/>
    </row>
    <row r="547" spans="1:25" s="20" customFormat="1" ht="46.65" x14ac:dyDescent="0.35">
      <c r="A547" s="166">
        <v>470</v>
      </c>
      <c r="B547" s="152" t="s">
        <v>923</v>
      </c>
      <c r="C547" s="174" t="s">
        <v>924</v>
      </c>
      <c r="D547" s="192">
        <v>0.85876799999999986</v>
      </c>
      <c r="E547" s="153">
        <v>0.84574799999999983</v>
      </c>
      <c r="F547" s="153">
        <v>3.7641431999999996E-2</v>
      </c>
      <c r="G547" s="192">
        <v>1.6569935999999997E-2</v>
      </c>
      <c r="H547" s="192">
        <v>1.6569935999999997E-2</v>
      </c>
      <c r="I547" s="192">
        <v>0</v>
      </c>
      <c r="J547" s="192">
        <v>2.1071495999999999E-2</v>
      </c>
      <c r="K547" s="192">
        <v>0.82917806399999994</v>
      </c>
      <c r="L547" s="192"/>
      <c r="M547" s="192">
        <v>0</v>
      </c>
      <c r="N547" s="192"/>
      <c r="O547" s="196">
        <v>9.9669499999999994E-2</v>
      </c>
      <c r="P547" s="192">
        <v>8.5861219999999988E-2</v>
      </c>
      <c r="Q547" s="192">
        <v>0</v>
      </c>
      <c r="R547" s="192">
        <v>0</v>
      </c>
      <c r="S547" s="192">
        <v>0.8081065679999998</v>
      </c>
      <c r="T547" s="192"/>
      <c r="U547" s="192"/>
      <c r="V547" s="192"/>
      <c r="W547" s="192"/>
      <c r="X547" s="192"/>
      <c r="Y547" s="137"/>
    </row>
    <row r="548" spans="1:25" s="20" customFormat="1" ht="46.65" x14ac:dyDescent="0.35">
      <c r="A548" s="166">
        <v>471</v>
      </c>
      <c r="B548" s="152" t="s">
        <v>925</v>
      </c>
      <c r="C548" s="174" t="s">
        <v>926</v>
      </c>
      <c r="D548" s="192">
        <v>1.2210120000000002</v>
      </c>
      <c r="E548" s="153">
        <v>1.2210119999999998</v>
      </c>
      <c r="F548" s="153">
        <v>5.4341219999999982E-2</v>
      </c>
      <c r="G548" s="192">
        <v>2.3922167999999997E-2</v>
      </c>
      <c r="H548" s="192">
        <v>2.3922167999999997E-2</v>
      </c>
      <c r="I548" s="192">
        <v>0</v>
      </c>
      <c r="J548" s="192">
        <v>3.0419051999999985E-2</v>
      </c>
      <c r="K548" s="192">
        <v>1.1970898319999999</v>
      </c>
      <c r="L548" s="192"/>
      <c r="M548" s="192">
        <v>0</v>
      </c>
      <c r="N548" s="192"/>
      <c r="O548" s="196">
        <v>0.22595020000000002</v>
      </c>
      <c r="P548" s="192">
        <v>0.20601506000000003</v>
      </c>
      <c r="Q548" s="192">
        <v>0</v>
      </c>
      <c r="R548" s="192">
        <v>0</v>
      </c>
      <c r="S548" s="192">
        <v>1.1666707799999998</v>
      </c>
      <c r="T548" s="192"/>
      <c r="U548" s="192"/>
      <c r="V548" s="192"/>
      <c r="W548" s="192"/>
      <c r="X548" s="192"/>
      <c r="Y548" s="137"/>
    </row>
    <row r="549" spans="1:25" s="20" customFormat="1" ht="15.55" x14ac:dyDescent="0.35">
      <c r="A549" s="172"/>
      <c r="B549" s="156" t="s">
        <v>307</v>
      </c>
      <c r="C549" s="173"/>
      <c r="D549" s="190">
        <f>SUM(D550:D558)</f>
        <v>43.153824</v>
      </c>
      <c r="E549" s="190">
        <f t="shared" ref="E549:X549" si="63">SUM(E550:E558)</f>
        <v>25.7244432</v>
      </c>
      <c r="F549" s="190">
        <f t="shared" si="63"/>
        <v>5.630378330000001</v>
      </c>
      <c r="G549" s="190">
        <f t="shared" si="63"/>
        <v>0.50399517599999988</v>
      </c>
      <c r="H549" s="190">
        <f t="shared" si="63"/>
        <v>3.9518723760000007</v>
      </c>
      <c r="I549" s="190">
        <f t="shared" si="63"/>
        <v>6.2432739960000001</v>
      </c>
      <c r="J549" s="190">
        <f t="shared" si="63"/>
        <v>1.678505954</v>
      </c>
      <c r="K549" s="190">
        <f t="shared" si="63"/>
        <v>7.3691391479999995</v>
      </c>
      <c r="L549" s="190">
        <f t="shared" si="63"/>
        <v>0</v>
      </c>
      <c r="M549" s="190">
        <f t="shared" si="63"/>
        <v>11.608034879999998</v>
      </c>
      <c r="N549" s="190">
        <f t="shared" si="63"/>
        <v>0</v>
      </c>
      <c r="O549" s="190">
        <f t="shared" si="63"/>
        <v>3.9912586800000001</v>
      </c>
      <c r="P549" s="190">
        <f t="shared" si="63"/>
        <v>3.5712627000000001</v>
      </c>
      <c r="Q549" s="190">
        <f t="shared" si="63"/>
        <v>2.1193705499999997</v>
      </c>
      <c r="R549" s="190">
        <f t="shared" si="63"/>
        <v>2.1193705499999997</v>
      </c>
      <c r="S549" s="190">
        <f t="shared" si="63"/>
        <v>20.094064869999997</v>
      </c>
      <c r="T549" s="190">
        <f t="shared" si="63"/>
        <v>0</v>
      </c>
      <c r="U549" s="190">
        <f t="shared" si="63"/>
        <v>0</v>
      </c>
      <c r="V549" s="190">
        <f t="shared" si="63"/>
        <v>0</v>
      </c>
      <c r="W549" s="190">
        <f t="shared" si="63"/>
        <v>0</v>
      </c>
      <c r="X549" s="190">
        <f t="shared" si="63"/>
        <v>0</v>
      </c>
      <c r="Y549" s="137"/>
    </row>
    <row r="550" spans="1:25" s="20" customFormat="1" ht="46.65" x14ac:dyDescent="0.35">
      <c r="A550" s="166">
        <v>472</v>
      </c>
      <c r="B550" s="152" t="s">
        <v>927</v>
      </c>
      <c r="C550" s="174" t="s">
        <v>928</v>
      </c>
      <c r="D550" s="192">
        <v>2.2840920000000002</v>
      </c>
      <c r="E550" s="153">
        <v>1.2E-2</v>
      </c>
      <c r="F550" s="153">
        <v>5.3404799999999997E-4</v>
      </c>
      <c r="G550" s="192">
        <v>2.35116E-4</v>
      </c>
      <c r="H550" s="192">
        <v>2.35116E-4</v>
      </c>
      <c r="I550" s="192">
        <v>3.0000000000000001E-3</v>
      </c>
      <c r="J550" s="192">
        <v>2.9893199999999996E-4</v>
      </c>
      <c r="K550" s="192">
        <v>3.0000000000000001E-3</v>
      </c>
      <c r="L550" s="192"/>
      <c r="M550" s="192">
        <v>5.7648839999999996E-3</v>
      </c>
      <c r="N550" s="192"/>
      <c r="O550" s="196">
        <v>4.4504000000000006E-4</v>
      </c>
      <c r="P550" s="192">
        <v>2.4911000000000009E-4</v>
      </c>
      <c r="Q550" s="192">
        <v>0</v>
      </c>
      <c r="R550" s="192">
        <v>0</v>
      </c>
      <c r="S550" s="192">
        <v>1.1465952E-2</v>
      </c>
      <c r="T550" s="192"/>
      <c r="U550" s="192"/>
      <c r="V550" s="192"/>
      <c r="W550" s="192"/>
      <c r="X550" s="192"/>
      <c r="Y550" s="137"/>
    </row>
    <row r="551" spans="1:25" s="20" customFormat="1" ht="46.65" x14ac:dyDescent="0.35">
      <c r="A551" s="166">
        <v>473</v>
      </c>
      <c r="B551" s="152" t="s">
        <v>929</v>
      </c>
      <c r="C551" s="174" t="s">
        <v>930</v>
      </c>
      <c r="D551" s="192">
        <v>5.237724</v>
      </c>
      <c r="E551" s="153">
        <v>1.2E-2</v>
      </c>
      <c r="F551" s="153">
        <v>5.3404799999999997E-4</v>
      </c>
      <c r="G551" s="192">
        <v>2.35116E-4</v>
      </c>
      <c r="H551" s="192">
        <v>2.35116E-4</v>
      </c>
      <c r="I551" s="192">
        <v>3.0000000000000001E-3</v>
      </c>
      <c r="J551" s="192">
        <v>2.9893199999999996E-4</v>
      </c>
      <c r="K551" s="192">
        <v>3.0000000000000001E-3</v>
      </c>
      <c r="L551" s="192"/>
      <c r="M551" s="192">
        <v>5.7648839999999996E-3</v>
      </c>
      <c r="N551" s="192"/>
      <c r="O551" s="196">
        <v>4.4504000000000006E-4</v>
      </c>
      <c r="P551" s="192">
        <v>2.4911000000000009E-4</v>
      </c>
      <c r="Q551" s="192">
        <v>0</v>
      </c>
      <c r="R551" s="192">
        <v>0</v>
      </c>
      <c r="S551" s="192">
        <v>1.1465952E-2</v>
      </c>
      <c r="T551" s="192"/>
      <c r="U551" s="192"/>
      <c r="V551" s="192"/>
      <c r="W551" s="192"/>
      <c r="X551" s="192"/>
      <c r="Y551" s="137"/>
    </row>
    <row r="552" spans="1:25" s="20" customFormat="1" ht="46.65" x14ac:dyDescent="0.35">
      <c r="A552" s="166">
        <v>474</v>
      </c>
      <c r="B552" s="152" t="s">
        <v>931</v>
      </c>
      <c r="C552" s="174" t="s">
        <v>932</v>
      </c>
      <c r="D552" s="192">
        <v>2.284116</v>
      </c>
      <c r="E552" s="153">
        <v>1.2E-2</v>
      </c>
      <c r="F552" s="153">
        <v>5.3404799999999997E-4</v>
      </c>
      <c r="G552" s="192">
        <v>2.35116E-4</v>
      </c>
      <c r="H552" s="192">
        <v>2.35116E-4</v>
      </c>
      <c r="I552" s="192">
        <v>3.0000000000000001E-3</v>
      </c>
      <c r="J552" s="192">
        <v>2.9893199999999996E-4</v>
      </c>
      <c r="K552" s="192">
        <v>3.0000000000000001E-3</v>
      </c>
      <c r="L552" s="192"/>
      <c r="M552" s="192">
        <v>5.7648839999999996E-3</v>
      </c>
      <c r="N552" s="192"/>
      <c r="O552" s="196">
        <v>4.4504000000000006E-4</v>
      </c>
      <c r="P552" s="192">
        <v>2.4911000000000009E-4</v>
      </c>
      <c r="Q552" s="192">
        <v>0</v>
      </c>
      <c r="R552" s="192">
        <v>0</v>
      </c>
      <c r="S552" s="192">
        <v>1.1465952E-2</v>
      </c>
      <c r="T552" s="192"/>
      <c r="U552" s="192"/>
      <c r="V552" s="192"/>
      <c r="W552" s="192"/>
      <c r="X552" s="192"/>
      <c r="Y552" s="137"/>
    </row>
    <row r="553" spans="1:25" s="20" customFormat="1" ht="46.65" x14ac:dyDescent="0.35">
      <c r="A553" s="166">
        <v>475</v>
      </c>
      <c r="B553" s="152" t="s">
        <v>933</v>
      </c>
      <c r="C553" s="174" t="s">
        <v>934</v>
      </c>
      <c r="D553" s="192">
        <v>2.8861080000000006</v>
      </c>
      <c r="E553" s="153">
        <v>0.20660400000000009</v>
      </c>
      <c r="F553" s="153">
        <v>2.5820447999999999E-2</v>
      </c>
      <c r="G553" s="192">
        <v>4.0478040000000003E-3</v>
      </c>
      <c r="H553" s="192">
        <v>4.0478040000000003E-3</v>
      </c>
      <c r="I553" s="192">
        <v>0.20255619600000008</v>
      </c>
      <c r="J553" s="192">
        <v>2.1772644000000001E-2</v>
      </c>
      <c r="K553" s="192">
        <v>0</v>
      </c>
      <c r="L553" s="192"/>
      <c r="M553" s="192">
        <v>0</v>
      </c>
      <c r="N553" s="192"/>
      <c r="O553" s="196">
        <v>2.0104185800000001</v>
      </c>
      <c r="P553" s="192">
        <v>2.0070454099999999</v>
      </c>
      <c r="Q553" s="192">
        <v>2.1193705499999997</v>
      </c>
      <c r="R553" s="192">
        <v>2.1193705499999997</v>
      </c>
      <c r="S553" s="192">
        <v>0.1807835520000001</v>
      </c>
      <c r="T553" s="192"/>
      <c r="U553" s="192"/>
      <c r="V553" s="192"/>
      <c r="W553" s="192"/>
      <c r="X553" s="192"/>
      <c r="Y553" s="137"/>
    </row>
    <row r="554" spans="1:25" s="20" customFormat="1" ht="46.65" x14ac:dyDescent="0.35">
      <c r="A554" s="166">
        <v>476</v>
      </c>
      <c r="B554" s="152" t="s">
        <v>935</v>
      </c>
      <c r="C554" s="174" t="s">
        <v>936</v>
      </c>
      <c r="D554" s="192">
        <v>2.8861080000000006</v>
      </c>
      <c r="E554" s="153">
        <v>2.0572416000000002</v>
      </c>
      <c r="F554" s="153">
        <v>9.1557659999999999E-2</v>
      </c>
      <c r="G554" s="192">
        <v>4.0305623999999998E-2</v>
      </c>
      <c r="H554" s="192">
        <v>4.0305623999999998E-2</v>
      </c>
      <c r="I554" s="192">
        <v>0.51431040000000006</v>
      </c>
      <c r="J554" s="192">
        <v>5.1252036000000001E-2</v>
      </c>
      <c r="K554" s="192">
        <v>0.51431040000000006</v>
      </c>
      <c r="L554" s="192"/>
      <c r="M554" s="192">
        <v>0.98831517600000007</v>
      </c>
      <c r="N554" s="192"/>
      <c r="O554" s="196">
        <v>7.6298050000000006E-2</v>
      </c>
      <c r="P554" s="192">
        <v>4.2710030000000003E-2</v>
      </c>
      <c r="Q554" s="192">
        <v>0</v>
      </c>
      <c r="R554" s="192">
        <v>0</v>
      </c>
      <c r="S554" s="192">
        <v>1.9656839400000001</v>
      </c>
      <c r="T554" s="192"/>
      <c r="U554" s="192"/>
      <c r="V554" s="192"/>
      <c r="W554" s="192"/>
      <c r="X554" s="192"/>
      <c r="Y554" s="137"/>
    </row>
    <row r="555" spans="1:25" s="20" customFormat="1" ht="62.2" x14ac:dyDescent="0.35">
      <c r="A555" s="166">
        <v>477</v>
      </c>
      <c r="B555" s="152" t="s">
        <v>937</v>
      </c>
      <c r="C555" s="174" t="s">
        <v>938</v>
      </c>
      <c r="D555" s="192">
        <v>18.432119999999998</v>
      </c>
      <c r="E555" s="153">
        <v>16.065011999999999</v>
      </c>
      <c r="F555" s="153">
        <v>0.71497417199999991</v>
      </c>
      <c r="G555" s="192">
        <v>0.31474685999999996</v>
      </c>
      <c r="H555" s="192">
        <v>0.31474685999999996</v>
      </c>
      <c r="I555" s="192">
        <v>4.0162529999999999</v>
      </c>
      <c r="J555" s="192">
        <v>0.40022731199999995</v>
      </c>
      <c r="K555" s="192">
        <v>4.0162529999999999</v>
      </c>
      <c r="L555" s="192"/>
      <c r="M555" s="192">
        <v>7.7177591399999992</v>
      </c>
      <c r="N555" s="192"/>
      <c r="O555" s="196">
        <v>0.59581181000000005</v>
      </c>
      <c r="P555" s="192">
        <v>0.33352276000000008</v>
      </c>
      <c r="Q555" s="192">
        <v>0</v>
      </c>
      <c r="R555" s="192">
        <v>0</v>
      </c>
      <c r="S555" s="192">
        <v>15.350037828</v>
      </c>
      <c r="T555" s="192"/>
      <c r="U555" s="192"/>
      <c r="V555" s="192"/>
      <c r="W555" s="192"/>
      <c r="X555" s="192"/>
      <c r="Y555" s="137"/>
    </row>
    <row r="556" spans="1:25" s="20" customFormat="1" ht="77.7" x14ac:dyDescent="0.35">
      <c r="A556" s="166">
        <v>478</v>
      </c>
      <c r="B556" s="152" t="s">
        <v>939</v>
      </c>
      <c r="C556" s="174" t="s">
        <v>1776</v>
      </c>
      <c r="D556" s="192">
        <v>1.6257839999999999</v>
      </c>
      <c r="E556" s="153">
        <v>1.354968</v>
      </c>
      <c r="F556" s="153">
        <v>1.081310894</v>
      </c>
      <c r="G556" s="192">
        <v>2.6546651999999997E-2</v>
      </c>
      <c r="H556" s="192">
        <v>2.6546651999999997E-2</v>
      </c>
      <c r="I556" s="192">
        <v>0</v>
      </c>
      <c r="J556" s="192">
        <v>1.0547642420000001</v>
      </c>
      <c r="K556" s="192">
        <v>1.328421348</v>
      </c>
      <c r="L556" s="192"/>
      <c r="M556" s="192">
        <v>0</v>
      </c>
      <c r="N556" s="192"/>
      <c r="O556" s="196">
        <v>1.0846986100000002</v>
      </c>
      <c r="P556" s="192">
        <v>1.0625764000000002</v>
      </c>
      <c r="Q556" s="192">
        <v>0</v>
      </c>
      <c r="R556" s="192">
        <v>0</v>
      </c>
      <c r="S556" s="192">
        <v>0.27365710599999993</v>
      </c>
      <c r="T556" s="192"/>
      <c r="U556" s="192"/>
      <c r="V556" s="192"/>
      <c r="W556" s="192"/>
      <c r="X556" s="192"/>
      <c r="Y556" s="137"/>
    </row>
    <row r="557" spans="1:25" s="20" customFormat="1" ht="62.2" x14ac:dyDescent="0.35">
      <c r="A557" s="166">
        <v>479</v>
      </c>
      <c r="B557" s="152" t="s">
        <v>1777</v>
      </c>
      <c r="C557" s="174" t="s">
        <v>940</v>
      </c>
      <c r="D557" s="192">
        <v>7.517771999999999</v>
      </c>
      <c r="E557" s="153">
        <v>6.0046176000000004</v>
      </c>
      <c r="F557" s="153">
        <v>0.26723581199999996</v>
      </c>
      <c r="G557" s="192">
        <v>0.117642888</v>
      </c>
      <c r="H557" s="192">
        <v>0.117642888</v>
      </c>
      <c r="I557" s="192">
        <v>1.5011544000000001</v>
      </c>
      <c r="J557" s="192">
        <v>0.14959292399999996</v>
      </c>
      <c r="K557" s="192">
        <v>1.5011544000000001</v>
      </c>
      <c r="L557" s="192"/>
      <c r="M557" s="192">
        <v>2.8846659119999996</v>
      </c>
      <c r="N557" s="192"/>
      <c r="O557" s="196">
        <v>0.22269651000000001</v>
      </c>
      <c r="P557" s="192">
        <v>0.12466077</v>
      </c>
      <c r="Q557" s="192">
        <v>0</v>
      </c>
      <c r="R557" s="192">
        <v>0</v>
      </c>
      <c r="S557" s="192">
        <v>5.7373817880000004</v>
      </c>
      <c r="T557" s="192"/>
      <c r="U557" s="192"/>
      <c r="V557" s="192"/>
      <c r="W557" s="192"/>
      <c r="X557" s="192"/>
      <c r="Y557" s="137"/>
    </row>
    <row r="558" spans="1:25" s="20" customFormat="1" ht="46.65" x14ac:dyDescent="0.35">
      <c r="A558" s="166">
        <v>480</v>
      </c>
      <c r="B558" s="152" t="s">
        <v>941</v>
      </c>
      <c r="C558" s="174" t="s">
        <v>942</v>
      </c>
      <c r="D558" s="192">
        <v>0</v>
      </c>
      <c r="E558" s="153">
        <v>0</v>
      </c>
      <c r="F558" s="153">
        <v>3.4478772000000006</v>
      </c>
      <c r="G558" s="192">
        <v>0</v>
      </c>
      <c r="H558" s="192">
        <v>3.4478772000000006</v>
      </c>
      <c r="I558" s="192">
        <v>0</v>
      </c>
      <c r="J558" s="192">
        <v>0</v>
      </c>
      <c r="K558" s="192">
        <v>0</v>
      </c>
      <c r="L558" s="192"/>
      <c r="M558" s="192">
        <v>0</v>
      </c>
      <c r="N558" s="192"/>
      <c r="O558" s="196">
        <v>0</v>
      </c>
      <c r="P558" s="192">
        <v>0</v>
      </c>
      <c r="Q558" s="192">
        <v>0</v>
      </c>
      <c r="R558" s="192">
        <v>0</v>
      </c>
      <c r="S558" s="192">
        <v>-3.4478772000000006</v>
      </c>
      <c r="T558" s="192"/>
      <c r="U558" s="192"/>
      <c r="V558" s="192"/>
      <c r="W558" s="192"/>
      <c r="X558" s="192"/>
      <c r="Y558" s="137"/>
    </row>
    <row r="559" spans="1:25" s="20" customFormat="1" ht="15.55" x14ac:dyDescent="0.35">
      <c r="A559" s="172"/>
      <c r="B559" s="156" t="s">
        <v>943</v>
      </c>
      <c r="C559" s="179"/>
      <c r="D559" s="190">
        <f>SUM(D560:D561)</f>
        <v>35.162411999999996</v>
      </c>
      <c r="E559" s="190">
        <f t="shared" ref="E559:X559" si="64">SUM(E560:E561)</f>
        <v>14.680643999999999</v>
      </c>
      <c r="F559" s="190">
        <f t="shared" si="64"/>
        <v>0.65336282400000012</v>
      </c>
      <c r="G559" s="190">
        <f t="shared" si="64"/>
        <v>0.28762426800000002</v>
      </c>
      <c r="H559" s="190">
        <f t="shared" si="64"/>
        <v>0.28762426800000002</v>
      </c>
      <c r="I559" s="190">
        <f t="shared" si="64"/>
        <v>3.6701609999999998</v>
      </c>
      <c r="J559" s="190">
        <f t="shared" si="64"/>
        <v>0.36573855600000005</v>
      </c>
      <c r="K559" s="190">
        <f t="shared" si="64"/>
        <v>3.6701609999999998</v>
      </c>
      <c r="L559" s="190">
        <f t="shared" si="64"/>
        <v>0</v>
      </c>
      <c r="M559" s="190">
        <f t="shared" si="64"/>
        <v>7.0526977320000013</v>
      </c>
      <c r="N559" s="190">
        <f t="shared" si="64"/>
        <v>0</v>
      </c>
      <c r="O559" s="190">
        <f t="shared" si="64"/>
        <v>12.76778109</v>
      </c>
      <c r="P559" s="190">
        <f t="shared" si="64"/>
        <v>12.528094199999998</v>
      </c>
      <c r="Q559" s="190">
        <f t="shared" si="64"/>
        <v>0</v>
      </c>
      <c r="R559" s="190">
        <f t="shared" si="64"/>
        <v>0</v>
      </c>
      <c r="S559" s="190">
        <f t="shared" si="64"/>
        <v>14.027281175999999</v>
      </c>
      <c r="T559" s="190">
        <f t="shared" si="64"/>
        <v>0</v>
      </c>
      <c r="U559" s="190">
        <f t="shared" si="64"/>
        <v>0</v>
      </c>
      <c r="V559" s="190">
        <f t="shared" si="64"/>
        <v>0</v>
      </c>
      <c r="W559" s="190">
        <f t="shared" si="64"/>
        <v>0</v>
      </c>
      <c r="X559" s="190">
        <f t="shared" si="64"/>
        <v>0</v>
      </c>
      <c r="Y559" s="137"/>
    </row>
    <row r="560" spans="1:25" s="20" customFormat="1" ht="46.65" x14ac:dyDescent="0.35">
      <c r="A560" s="166">
        <v>481</v>
      </c>
      <c r="B560" s="152" t="s">
        <v>1778</v>
      </c>
      <c r="C560" s="174" t="s">
        <v>944</v>
      </c>
      <c r="D560" s="192">
        <v>13.103459999999998</v>
      </c>
      <c r="E560" s="153">
        <v>1.2E-2</v>
      </c>
      <c r="F560" s="153">
        <v>5.3404799999999997E-4</v>
      </c>
      <c r="G560" s="192">
        <v>2.35116E-4</v>
      </c>
      <c r="H560" s="192">
        <v>2.35116E-4</v>
      </c>
      <c r="I560" s="192">
        <v>3.0000000000000001E-3</v>
      </c>
      <c r="J560" s="192">
        <v>2.9893199999999996E-4</v>
      </c>
      <c r="K560" s="192">
        <v>3.0000000000000001E-3</v>
      </c>
      <c r="L560" s="192"/>
      <c r="M560" s="192">
        <v>5.7648839999999996E-3</v>
      </c>
      <c r="N560" s="192"/>
      <c r="O560" s="196">
        <v>12.223757109999999</v>
      </c>
      <c r="P560" s="192">
        <v>12.223561179999999</v>
      </c>
      <c r="Q560" s="192">
        <v>0</v>
      </c>
      <c r="R560" s="192">
        <v>0</v>
      </c>
      <c r="S560" s="192">
        <v>1.1465952E-2</v>
      </c>
      <c r="T560" s="192"/>
      <c r="U560" s="192"/>
      <c r="V560" s="192"/>
      <c r="W560" s="192"/>
      <c r="X560" s="192"/>
      <c r="Y560" s="137"/>
    </row>
    <row r="561" spans="1:25" s="20" customFormat="1" ht="62.2" x14ac:dyDescent="0.35">
      <c r="A561" s="166">
        <v>482</v>
      </c>
      <c r="B561" s="152" t="s">
        <v>945</v>
      </c>
      <c r="C561" s="174" t="s">
        <v>946</v>
      </c>
      <c r="D561" s="192">
        <v>22.058951999999998</v>
      </c>
      <c r="E561" s="153">
        <v>14.668643999999999</v>
      </c>
      <c r="F561" s="153">
        <v>0.65282877600000011</v>
      </c>
      <c r="G561" s="192">
        <v>0.28738915200000004</v>
      </c>
      <c r="H561" s="192">
        <v>0.28738915200000004</v>
      </c>
      <c r="I561" s="192">
        <v>3.6671609999999997</v>
      </c>
      <c r="J561" s="192">
        <v>0.36543962400000007</v>
      </c>
      <c r="K561" s="192">
        <v>3.6671609999999997</v>
      </c>
      <c r="L561" s="192"/>
      <c r="M561" s="192">
        <v>7.0469328480000009</v>
      </c>
      <c r="N561" s="192"/>
      <c r="O561" s="196">
        <v>0.54402397999999996</v>
      </c>
      <c r="P561" s="192">
        <v>0.30453301999999993</v>
      </c>
      <c r="Q561" s="192">
        <v>0</v>
      </c>
      <c r="R561" s="192">
        <v>0</v>
      </c>
      <c r="S561" s="192">
        <v>14.015815223999999</v>
      </c>
      <c r="T561" s="192"/>
      <c r="U561" s="192"/>
      <c r="V561" s="192"/>
      <c r="W561" s="192"/>
      <c r="X561" s="192"/>
      <c r="Y561" s="137"/>
    </row>
    <row r="562" spans="1:25" s="20" customFormat="1" ht="15.55" x14ac:dyDescent="0.35">
      <c r="A562" s="172"/>
      <c r="B562" s="156" t="s">
        <v>316</v>
      </c>
      <c r="C562" s="173"/>
      <c r="D562" s="190">
        <f>SUM(D563:D566)</f>
        <v>51.962028943525418</v>
      </c>
      <c r="E562" s="190">
        <f t="shared" ref="E562:X562" si="65">SUM(E563:E566)</f>
        <v>13.274210399999998</v>
      </c>
      <c r="F562" s="190">
        <f t="shared" si="65"/>
        <v>2.7035812039999998</v>
      </c>
      <c r="G562" s="190">
        <f t="shared" si="65"/>
        <v>0.16991337599999998</v>
      </c>
      <c r="H562" s="190">
        <f t="shared" si="65"/>
        <v>0.16991337599999998</v>
      </c>
      <c r="I562" s="190">
        <f t="shared" si="65"/>
        <v>5.3587677599999992</v>
      </c>
      <c r="J562" s="190">
        <f t="shared" si="65"/>
        <v>2.533667828</v>
      </c>
      <c r="K562" s="190">
        <f t="shared" si="65"/>
        <v>2.6202389999999993</v>
      </c>
      <c r="L562" s="190">
        <f t="shared" si="65"/>
        <v>0</v>
      </c>
      <c r="M562" s="190">
        <f t="shared" si="65"/>
        <v>5.1252902639999984</v>
      </c>
      <c r="N562" s="190">
        <f t="shared" si="65"/>
        <v>0</v>
      </c>
      <c r="O562" s="190">
        <f t="shared" si="65"/>
        <v>2.3248084299999996</v>
      </c>
      <c r="P562" s="190">
        <f t="shared" si="65"/>
        <v>2.1832139499999994</v>
      </c>
      <c r="Q562" s="190">
        <f t="shared" si="65"/>
        <v>0</v>
      </c>
      <c r="R562" s="190">
        <f t="shared" si="65"/>
        <v>0</v>
      </c>
      <c r="S562" s="190">
        <f t="shared" si="65"/>
        <v>10.570629195999997</v>
      </c>
      <c r="T562" s="190">
        <f t="shared" si="65"/>
        <v>0</v>
      </c>
      <c r="U562" s="190">
        <f t="shared" si="65"/>
        <v>0</v>
      </c>
      <c r="V562" s="190">
        <f t="shared" si="65"/>
        <v>0</v>
      </c>
      <c r="W562" s="190">
        <f t="shared" si="65"/>
        <v>0</v>
      </c>
      <c r="X562" s="190">
        <f t="shared" si="65"/>
        <v>0</v>
      </c>
      <c r="Y562" s="137"/>
    </row>
    <row r="563" spans="1:25" s="20" customFormat="1" ht="46.65" x14ac:dyDescent="0.35">
      <c r="A563" s="166">
        <v>483</v>
      </c>
      <c r="B563" s="152" t="s">
        <v>947</v>
      </c>
      <c r="C563" s="174" t="s">
        <v>948</v>
      </c>
      <c r="D563" s="192">
        <v>4.1599200000000005</v>
      </c>
      <c r="E563" s="153">
        <v>2.7932543999999999</v>
      </c>
      <c r="F563" s="153">
        <v>2.4419224879999999</v>
      </c>
      <c r="G563" s="192">
        <v>5.4725639999999999E-2</v>
      </c>
      <c r="H563" s="192">
        <v>5.4725639999999999E-2</v>
      </c>
      <c r="I563" s="192">
        <v>2.7385287600000003</v>
      </c>
      <c r="J563" s="192">
        <v>2.3871968479999999</v>
      </c>
      <c r="K563" s="192">
        <v>0</v>
      </c>
      <c r="L563" s="192"/>
      <c r="M563" s="192">
        <v>0</v>
      </c>
      <c r="N563" s="192"/>
      <c r="O563" s="196">
        <v>2.0349354099999997</v>
      </c>
      <c r="P563" s="192">
        <v>1.9893307099999997</v>
      </c>
      <c r="Q563" s="192">
        <v>0</v>
      </c>
      <c r="R563" s="192">
        <v>0</v>
      </c>
      <c r="S563" s="192">
        <v>0.35133191200000002</v>
      </c>
      <c r="T563" s="192"/>
      <c r="U563" s="192"/>
      <c r="V563" s="192"/>
      <c r="W563" s="192"/>
      <c r="X563" s="192"/>
      <c r="Y563" s="137"/>
    </row>
    <row r="564" spans="1:25" s="20" customFormat="1" ht="46.65" x14ac:dyDescent="0.35">
      <c r="A564" s="166">
        <v>484</v>
      </c>
      <c r="B564" s="152" t="s">
        <v>949</v>
      </c>
      <c r="C564" s="174" t="s">
        <v>950</v>
      </c>
      <c r="D564" s="192">
        <v>5.2214879999999999</v>
      </c>
      <c r="E564" s="153">
        <v>4.6016519999999996</v>
      </c>
      <c r="F564" s="153">
        <v>0</v>
      </c>
      <c r="G564" s="192">
        <v>0</v>
      </c>
      <c r="H564" s="192">
        <v>0</v>
      </c>
      <c r="I564" s="192">
        <v>1.1504129999999999</v>
      </c>
      <c r="J564" s="192">
        <v>0</v>
      </c>
      <c r="K564" s="192">
        <v>1.1504129999999999</v>
      </c>
      <c r="L564" s="192"/>
      <c r="M564" s="192">
        <v>2.3008259999999998</v>
      </c>
      <c r="N564" s="192"/>
      <c r="O564" s="196">
        <v>0</v>
      </c>
      <c r="P564" s="192">
        <v>0</v>
      </c>
      <c r="Q564" s="192">
        <v>0</v>
      </c>
      <c r="R564" s="192">
        <v>0</v>
      </c>
      <c r="S564" s="192">
        <v>4.6016519999999996</v>
      </c>
      <c r="T564" s="192"/>
      <c r="U564" s="192"/>
      <c r="V564" s="192"/>
      <c r="W564" s="192"/>
      <c r="X564" s="192"/>
      <c r="Y564" s="137"/>
    </row>
    <row r="565" spans="1:25" s="20" customFormat="1" ht="31.1" x14ac:dyDescent="0.35">
      <c r="A565" s="166">
        <v>485</v>
      </c>
      <c r="B565" s="152" t="s">
        <v>951</v>
      </c>
      <c r="C565" s="174" t="s">
        <v>952</v>
      </c>
      <c r="D565" s="192">
        <v>42.580620943525417</v>
      </c>
      <c r="E565" s="153">
        <v>5.8793039999999976</v>
      </c>
      <c r="F565" s="153">
        <v>0.26165871599999996</v>
      </c>
      <c r="G565" s="192">
        <v>0.11518773599999999</v>
      </c>
      <c r="H565" s="192">
        <v>0.11518773599999999</v>
      </c>
      <c r="I565" s="192">
        <v>1.4698259999999994</v>
      </c>
      <c r="J565" s="192">
        <v>0.14647097999999997</v>
      </c>
      <c r="K565" s="192">
        <v>1.4698259999999994</v>
      </c>
      <c r="L565" s="192"/>
      <c r="M565" s="192">
        <v>2.8244642639999986</v>
      </c>
      <c r="N565" s="192"/>
      <c r="O565" s="196">
        <v>0.21804892999999997</v>
      </c>
      <c r="P565" s="192">
        <v>0.12205914999999998</v>
      </c>
      <c r="Q565" s="192">
        <v>0</v>
      </c>
      <c r="R565" s="192">
        <v>0</v>
      </c>
      <c r="S565" s="192">
        <v>5.6176452839999973</v>
      </c>
      <c r="T565" s="192"/>
      <c r="U565" s="192"/>
      <c r="V565" s="192"/>
      <c r="W565" s="192"/>
      <c r="X565" s="192"/>
      <c r="Y565" s="137"/>
    </row>
    <row r="566" spans="1:25" s="20" customFormat="1" ht="46.65" x14ac:dyDescent="0.35">
      <c r="A566" s="166">
        <v>486</v>
      </c>
      <c r="B566" s="152" t="s">
        <v>1779</v>
      </c>
      <c r="C566" s="174" t="s">
        <v>1780</v>
      </c>
      <c r="D566" s="192"/>
      <c r="E566" s="153">
        <v>0</v>
      </c>
      <c r="F566" s="153">
        <v>0</v>
      </c>
      <c r="G566" s="192"/>
      <c r="H566" s="192"/>
      <c r="I566" s="192"/>
      <c r="J566" s="192">
        <v>0</v>
      </c>
      <c r="K566" s="192"/>
      <c r="L566" s="192"/>
      <c r="M566" s="192"/>
      <c r="N566" s="192"/>
      <c r="O566" s="196">
        <v>7.1824089999999993E-2</v>
      </c>
      <c r="P566" s="192">
        <v>7.1824089999999993E-2</v>
      </c>
      <c r="Q566" s="192">
        <v>0</v>
      </c>
      <c r="R566" s="192">
        <v>0</v>
      </c>
      <c r="S566" s="192">
        <v>0</v>
      </c>
      <c r="T566" s="192"/>
      <c r="U566" s="192"/>
      <c r="V566" s="192"/>
      <c r="W566" s="192"/>
      <c r="X566" s="192"/>
      <c r="Y566" s="137"/>
    </row>
    <row r="567" spans="1:25" s="20" customFormat="1" ht="15.55" x14ac:dyDescent="0.35">
      <c r="A567" s="172"/>
      <c r="B567" s="156" t="s">
        <v>323</v>
      </c>
      <c r="C567" s="173"/>
      <c r="D567" s="190">
        <f>SUM(D568:D571)</f>
        <v>104.620932</v>
      </c>
      <c r="E567" s="190">
        <f t="shared" ref="E567:X567" si="66">SUM(E568:E571)</f>
        <v>88.363144799999986</v>
      </c>
      <c r="F567" s="190">
        <f t="shared" si="66"/>
        <v>11.364057119999998</v>
      </c>
      <c r="G567" s="190">
        <f t="shared" si="66"/>
        <v>1.7312171640000003</v>
      </c>
      <c r="H567" s="190">
        <f t="shared" si="66"/>
        <v>1.7312171640000003</v>
      </c>
      <c r="I567" s="190">
        <f t="shared" si="66"/>
        <v>28.991125175999997</v>
      </c>
      <c r="J567" s="190">
        <f t="shared" si="66"/>
        <v>9.6328399559999998</v>
      </c>
      <c r="K567" s="190">
        <f t="shared" si="66"/>
        <v>19.728976199999998</v>
      </c>
      <c r="L567" s="190">
        <f t="shared" si="66"/>
        <v>0</v>
      </c>
      <c r="M567" s="190">
        <f t="shared" si="66"/>
        <v>37.911826259999991</v>
      </c>
      <c r="N567" s="190">
        <f t="shared" si="66"/>
        <v>0</v>
      </c>
      <c r="O567" s="190">
        <f t="shared" si="66"/>
        <v>10.94301226</v>
      </c>
      <c r="P567" s="190">
        <f t="shared" si="66"/>
        <v>9.5003312900000001</v>
      </c>
      <c r="Q567" s="190">
        <f t="shared" si="66"/>
        <v>0</v>
      </c>
      <c r="R567" s="190">
        <f t="shared" si="66"/>
        <v>0</v>
      </c>
      <c r="S567" s="190">
        <f t="shared" si="66"/>
        <v>76.999087679999988</v>
      </c>
      <c r="T567" s="190">
        <f t="shared" si="66"/>
        <v>0</v>
      </c>
      <c r="U567" s="190">
        <f t="shared" si="66"/>
        <v>0</v>
      </c>
      <c r="V567" s="190">
        <f t="shared" si="66"/>
        <v>0</v>
      </c>
      <c r="W567" s="190">
        <f t="shared" si="66"/>
        <v>0</v>
      </c>
      <c r="X567" s="190">
        <f t="shared" si="66"/>
        <v>0</v>
      </c>
      <c r="Y567" s="137"/>
    </row>
    <row r="568" spans="1:25" s="20" customFormat="1" ht="46.65" x14ac:dyDescent="0.35">
      <c r="A568" s="166">
        <v>487</v>
      </c>
      <c r="B568" s="152" t="s">
        <v>953</v>
      </c>
      <c r="C568" s="174" t="s">
        <v>954</v>
      </c>
      <c r="D568" s="192">
        <v>4.1026439999999997</v>
      </c>
      <c r="E568" s="153">
        <v>1.9444127999999998</v>
      </c>
      <c r="F568" s="153">
        <v>8.6536175999999992E-2</v>
      </c>
      <c r="G568" s="192">
        <v>3.8095068000000003E-2</v>
      </c>
      <c r="H568" s="192">
        <v>3.8095068000000003E-2</v>
      </c>
      <c r="I568" s="192">
        <v>0.48610320000000001</v>
      </c>
      <c r="J568" s="192">
        <v>4.844110799999999E-2</v>
      </c>
      <c r="K568" s="192">
        <v>0.48610320000000001</v>
      </c>
      <c r="L568" s="192"/>
      <c r="M568" s="192">
        <v>0.93411133200000007</v>
      </c>
      <c r="N568" s="192"/>
      <c r="O568" s="196">
        <v>7.2113479999999994E-2</v>
      </c>
      <c r="P568" s="192">
        <v>4.0367589999999995E-2</v>
      </c>
      <c r="Q568" s="192">
        <v>0</v>
      </c>
      <c r="R568" s="192">
        <v>0</v>
      </c>
      <c r="S568" s="192">
        <v>1.8578766239999998</v>
      </c>
      <c r="T568" s="192"/>
      <c r="U568" s="192"/>
      <c r="V568" s="192"/>
      <c r="W568" s="192"/>
      <c r="X568" s="192"/>
      <c r="Y568" s="137"/>
    </row>
    <row r="569" spans="1:25" s="20" customFormat="1" ht="62.2" x14ac:dyDescent="0.35">
      <c r="A569" s="166">
        <v>488</v>
      </c>
      <c r="B569" s="152" t="s">
        <v>955</v>
      </c>
      <c r="C569" s="174" t="s">
        <v>956</v>
      </c>
      <c r="D569" s="192">
        <v>85.959491999999997</v>
      </c>
      <c r="E569" s="153">
        <v>76.959491999999997</v>
      </c>
      <c r="F569" s="153">
        <v>3.4250861279999998</v>
      </c>
      <c r="G569" s="192">
        <v>1.5077959560000003</v>
      </c>
      <c r="H569" s="192">
        <v>1.5077959560000003</v>
      </c>
      <c r="I569" s="192">
        <v>19.239872999999999</v>
      </c>
      <c r="J569" s="192">
        <v>1.9172901719999995</v>
      </c>
      <c r="K569" s="192">
        <v>19.239872999999999</v>
      </c>
      <c r="L569" s="192"/>
      <c r="M569" s="192">
        <v>36.971950043999989</v>
      </c>
      <c r="N569" s="192"/>
      <c r="O569" s="196">
        <v>2.85423844</v>
      </c>
      <c r="P569" s="192">
        <v>1.5977418100000003</v>
      </c>
      <c r="Q569" s="192">
        <v>0</v>
      </c>
      <c r="R569" s="192">
        <v>0</v>
      </c>
      <c r="S569" s="192">
        <v>73.534405871999994</v>
      </c>
      <c r="T569" s="192"/>
      <c r="U569" s="192"/>
      <c r="V569" s="192"/>
      <c r="W569" s="192"/>
      <c r="X569" s="192"/>
      <c r="Y569" s="137"/>
    </row>
    <row r="570" spans="1:25" s="20" customFormat="1" ht="46.65" x14ac:dyDescent="0.35">
      <c r="A570" s="166">
        <v>489</v>
      </c>
      <c r="B570" s="152" t="s">
        <v>957</v>
      </c>
      <c r="C570" s="174" t="s">
        <v>958</v>
      </c>
      <c r="D570" s="192">
        <v>4.1026439999999997</v>
      </c>
      <c r="E570" s="153">
        <v>1.2E-2</v>
      </c>
      <c r="F570" s="153">
        <v>5.3404799999999997E-4</v>
      </c>
      <c r="G570" s="192">
        <v>2.35116E-4</v>
      </c>
      <c r="H570" s="192">
        <v>2.35116E-4</v>
      </c>
      <c r="I570" s="192">
        <v>3.0000000000000001E-3</v>
      </c>
      <c r="J570" s="192">
        <v>2.9893199999999996E-4</v>
      </c>
      <c r="K570" s="192">
        <v>3.0000000000000001E-3</v>
      </c>
      <c r="L570" s="192"/>
      <c r="M570" s="192">
        <v>5.7648839999999996E-3</v>
      </c>
      <c r="N570" s="192"/>
      <c r="O570" s="196">
        <v>4.4504000000000006E-4</v>
      </c>
      <c r="P570" s="192">
        <v>2.4911000000000009E-4</v>
      </c>
      <c r="Q570" s="192">
        <v>0</v>
      </c>
      <c r="R570" s="192">
        <v>0</v>
      </c>
      <c r="S570" s="192">
        <v>1.1465952E-2</v>
      </c>
      <c r="T570" s="192"/>
      <c r="U570" s="192"/>
      <c r="V570" s="192"/>
      <c r="W570" s="192"/>
      <c r="X570" s="192"/>
      <c r="Y570" s="137"/>
    </row>
    <row r="571" spans="1:25" s="20" customFormat="1" ht="31.1" x14ac:dyDescent="0.35">
      <c r="A571" s="166">
        <v>490</v>
      </c>
      <c r="B571" s="152" t="s">
        <v>959</v>
      </c>
      <c r="C571" s="174" t="s">
        <v>960</v>
      </c>
      <c r="D571" s="192">
        <v>10.456151999999998</v>
      </c>
      <c r="E571" s="153">
        <v>9.4472400000000007</v>
      </c>
      <c r="F571" s="153">
        <v>7.8519007679999984</v>
      </c>
      <c r="G571" s="192">
        <v>0.18509102399999999</v>
      </c>
      <c r="H571" s="192">
        <v>0.18509102399999999</v>
      </c>
      <c r="I571" s="192">
        <v>9.2621489760000006</v>
      </c>
      <c r="J571" s="192">
        <v>7.666809744</v>
      </c>
      <c r="K571" s="192">
        <v>0</v>
      </c>
      <c r="L571" s="192"/>
      <c r="M571" s="192">
        <v>0</v>
      </c>
      <c r="N571" s="192"/>
      <c r="O571" s="196">
        <v>8.0162153000000007</v>
      </c>
      <c r="P571" s="192">
        <v>7.8619727800000003</v>
      </c>
      <c r="Q571" s="192">
        <v>0</v>
      </c>
      <c r="R571" s="192">
        <v>0</v>
      </c>
      <c r="S571" s="192">
        <v>1.5953392320000024</v>
      </c>
      <c r="T571" s="192"/>
      <c r="U571" s="192"/>
      <c r="V571" s="192"/>
      <c r="W571" s="192"/>
      <c r="X571" s="192"/>
      <c r="Y571" s="137"/>
    </row>
    <row r="572" spans="1:25" s="20" customFormat="1" ht="15.55" x14ac:dyDescent="0.35">
      <c r="A572" s="172"/>
      <c r="B572" s="156" t="s">
        <v>331</v>
      </c>
      <c r="C572" s="173"/>
      <c r="D572" s="190">
        <f>SUM(D573:D585)</f>
        <v>68.204076900200008</v>
      </c>
      <c r="E572" s="190">
        <f t="shared" ref="E572:X572" si="67">SUM(E573:E585)</f>
        <v>27.323643360000002</v>
      </c>
      <c r="F572" s="190">
        <f t="shared" si="67"/>
        <v>1.1615229059999999</v>
      </c>
      <c r="G572" s="190">
        <f t="shared" si="67"/>
        <v>0.513066142</v>
      </c>
      <c r="H572" s="190">
        <f t="shared" si="67"/>
        <v>0.64208901399999996</v>
      </c>
      <c r="I572" s="190">
        <f t="shared" si="67"/>
        <v>3.5526188400000001</v>
      </c>
      <c r="J572" s="190">
        <f t="shared" si="67"/>
        <v>0.5194338919999999</v>
      </c>
      <c r="K572" s="190">
        <f t="shared" si="67"/>
        <v>16.344976333999998</v>
      </c>
      <c r="L572" s="190">
        <f t="shared" si="67"/>
        <v>0</v>
      </c>
      <c r="M572" s="190">
        <f t="shared" si="67"/>
        <v>6.9129820439999996</v>
      </c>
      <c r="N572" s="190">
        <f t="shared" si="67"/>
        <v>0</v>
      </c>
      <c r="O572" s="190">
        <f t="shared" si="67"/>
        <v>2.0445671500000002</v>
      </c>
      <c r="P572" s="190">
        <f t="shared" si="67"/>
        <v>1.0812235400000001</v>
      </c>
      <c r="Q572" s="190">
        <f t="shared" si="67"/>
        <v>0.90996127000000004</v>
      </c>
      <c r="R572" s="190">
        <f t="shared" si="67"/>
        <v>0.90996127000000004</v>
      </c>
      <c r="S572" s="190">
        <f t="shared" si="67"/>
        <v>26.162120453999997</v>
      </c>
      <c r="T572" s="190">
        <f t="shared" si="67"/>
        <v>0</v>
      </c>
      <c r="U572" s="190">
        <f t="shared" si="67"/>
        <v>0</v>
      </c>
      <c r="V572" s="190">
        <f t="shared" si="67"/>
        <v>0</v>
      </c>
      <c r="W572" s="190">
        <f t="shared" si="67"/>
        <v>0</v>
      </c>
      <c r="X572" s="190">
        <f t="shared" si="67"/>
        <v>0</v>
      </c>
      <c r="Y572" s="137"/>
    </row>
    <row r="573" spans="1:25" s="20" customFormat="1" ht="46.65" x14ac:dyDescent="0.35">
      <c r="A573" s="166">
        <v>491</v>
      </c>
      <c r="B573" s="152" t="s">
        <v>1781</v>
      </c>
      <c r="C573" s="174" t="s">
        <v>961</v>
      </c>
      <c r="D573" s="192">
        <v>3.2488319999999997</v>
      </c>
      <c r="E573" s="153">
        <v>2.58945216</v>
      </c>
      <c r="F573" s="153">
        <v>0.11524369199999998</v>
      </c>
      <c r="G573" s="192">
        <v>5.0732748000000001E-2</v>
      </c>
      <c r="H573" s="192">
        <v>5.0732748000000001E-2</v>
      </c>
      <c r="I573" s="192">
        <v>0.64736304</v>
      </c>
      <c r="J573" s="192">
        <v>6.4510943999999987E-2</v>
      </c>
      <c r="K573" s="192">
        <v>0.64736304</v>
      </c>
      <c r="L573" s="192"/>
      <c r="M573" s="192">
        <v>1.2439933320000001</v>
      </c>
      <c r="N573" s="192"/>
      <c r="O573" s="196">
        <v>9.6036410000000003E-2</v>
      </c>
      <c r="P573" s="192">
        <v>5.3759120000000001E-2</v>
      </c>
      <c r="Q573" s="192">
        <v>0</v>
      </c>
      <c r="R573" s="192">
        <v>0</v>
      </c>
      <c r="S573" s="192">
        <v>2.474208468</v>
      </c>
      <c r="T573" s="192"/>
      <c r="U573" s="192"/>
      <c r="V573" s="192"/>
      <c r="W573" s="192"/>
      <c r="X573" s="192"/>
      <c r="Y573" s="137"/>
    </row>
    <row r="574" spans="1:25" s="20" customFormat="1" ht="46.65" x14ac:dyDescent="0.35">
      <c r="A574" s="166">
        <v>492</v>
      </c>
      <c r="B574" s="152" t="s">
        <v>962</v>
      </c>
      <c r="C574" s="174" t="s">
        <v>963</v>
      </c>
      <c r="D574" s="192">
        <v>0.28832742499999997</v>
      </c>
      <c r="E574" s="153">
        <v>0.27170399999999995</v>
      </c>
      <c r="F574" s="153">
        <v>1.2092184000000002E-2</v>
      </c>
      <c r="G574" s="192">
        <v>5.3232359999999994E-3</v>
      </c>
      <c r="H574" s="192">
        <v>5.3232359999999994E-3</v>
      </c>
      <c r="I574" s="192">
        <v>0</v>
      </c>
      <c r="J574" s="192">
        <v>6.7689480000000029E-3</v>
      </c>
      <c r="K574" s="192">
        <v>0.26638076399999999</v>
      </c>
      <c r="L574" s="192"/>
      <c r="M574" s="192">
        <v>0</v>
      </c>
      <c r="N574" s="192"/>
      <c r="O574" s="196">
        <v>1.007682E-2</v>
      </c>
      <c r="P574" s="192">
        <v>5.6407900000000006E-3</v>
      </c>
      <c r="Q574" s="192">
        <v>0</v>
      </c>
      <c r="R574" s="192">
        <v>0</v>
      </c>
      <c r="S574" s="192">
        <v>0.25961181599999994</v>
      </c>
      <c r="T574" s="192"/>
      <c r="U574" s="192"/>
      <c r="V574" s="192"/>
      <c r="W574" s="192"/>
      <c r="X574" s="192"/>
      <c r="Y574" s="137"/>
    </row>
    <row r="575" spans="1:25" s="20" customFormat="1" ht="46.65" x14ac:dyDescent="0.35">
      <c r="A575" s="166">
        <v>493</v>
      </c>
      <c r="B575" s="152" t="s">
        <v>964</v>
      </c>
      <c r="C575" s="174" t="s">
        <v>965</v>
      </c>
      <c r="D575" s="192">
        <v>1.3279887126000001</v>
      </c>
      <c r="E575" s="153">
        <v>1.3032360000000001</v>
      </c>
      <c r="F575" s="153">
        <v>5.8000559999999993E-2</v>
      </c>
      <c r="G575" s="192">
        <v>2.5533072E-2</v>
      </c>
      <c r="H575" s="192">
        <v>2.5533072E-2</v>
      </c>
      <c r="I575" s="192">
        <v>0.32580899999999996</v>
      </c>
      <c r="J575" s="192">
        <v>3.2467487999999989E-2</v>
      </c>
      <c r="K575" s="192">
        <v>0.32580899999999996</v>
      </c>
      <c r="L575" s="192"/>
      <c r="M575" s="192">
        <v>0.62608492800000015</v>
      </c>
      <c r="N575" s="192"/>
      <c r="O575" s="196">
        <v>4.8333800000000003E-2</v>
      </c>
      <c r="P575" s="192">
        <v>2.7056240000000002E-2</v>
      </c>
      <c r="Q575" s="192">
        <v>0</v>
      </c>
      <c r="R575" s="192">
        <v>0</v>
      </c>
      <c r="S575" s="192">
        <v>1.2452354400000001</v>
      </c>
      <c r="T575" s="192"/>
      <c r="U575" s="192"/>
      <c r="V575" s="192"/>
      <c r="W575" s="192"/>
      <c r="X575" s="192"/>
      <c r="Y575" s="137"/>
    </row>
    <row r="576" spans="1:25" s="20" customFormat="1" ht="46.65" x14ac:dyDescent="0.35">
      <c r="A576" s="166">
        <v>494</v>
      </c>
      <c r="B576" s="152" t="s">
        <v>966</v>
      </c>
      <c r="C576" s="174" t="s">
        <v>967</v>
      </c>
      <c r="D576" s="192">
        <v>1.1591255758000001</v>
      </c>
      <c r="E576" s="153">
        <v>1.1348639999999999</v>
      </c>
      <c r="F576" s="153">
        <v>5.0507171999999996E-2</v>
      </c>
      <c r="G576" s="192">
        <v>2.2234331999999999E-2</v>
      </c>
      <c r="H576" s="192">
        <v>2.2234331999999999E-2</v>
      </c>
      <c r="I576" s="192">
        <v>0</v>
      </c>
      <c r="J576" s="192">
        <v>2.8272839999999997E-2</v>
      </c>
      <c r="K576" s="192">
        <v>1.1126296680000001</v>
      </c>
      <c r="L576" s="192"/>
      <c r="M576" s="192">
        <v>0</v>
      </c>
      <c r="N576" s="192"/>
      <c r="O576" s="196">
        <v>4.2089309999999998E-2</v>
      </c>
      <c r="P576" s="192">
        <v>2.3560699999999997E-2</v>
      </c>
      <c r="Q576" s="192">
        <v>0</v>
      </c>
      <c r="R576" s="192">
        <v>0</v>
      </c>
      <c r="S576" s="192">
        <v>1.0843568279999998</v>
      </c>
      <c r="T576" s="192"/>
      <c r="U576" s="192"/>
      <c r="V576" s="192"/>
      <c r="W576" s="192"/>
      <c r="X576" s="192"/>
      <c r="Y576" s="137"/>
    </row>
    <row r="577" spans="1:25" s="20" customFormat="1" ht="46.65" x14ac:dyDescent="0.35">
      <c r="A577" s="166">
        <v>495</v>
      </c>
      <c r="B577" s="152" t="s">
        <v>968</v>
      </c>
      <c r="C577" s="174" t="s">
        <v>969</v>
      </c>
      <c r="D577" s="192">
        <v>1.7501343067999999</v>
      </c>
      <c r="E577" s="153">
        <v>1.721184</v>
      </c>
      <c r="F577" s="153">
        <v>7.6601399999999986E-2</v>
      </c>
      <c r="G577" s="192">
        <v>3.3721559999999998E-2</v>
      </c>
      <c r="H577" s="192">
        <v>3.3721559999999998E-2</v>
      </c>
      <c r="I577" s="192">
        <v>0.43029600000000001</v>
      </c>
      <c r="J577" s="192">
        <v>4.2879839999999989E-2</v>
      </c>
      <c r="K577" s="192">
        <v>0.43029600000000001</v>
      </c>
      <c r="L577" s="192"/>
      <c r="M577" s="192">
        <v>0.82687043999999998</v>
      </c>
      <c r="N577" s="192"/>
      <c r="O577" s="196">
        <v>6.3834500000000002E-2</v>
      </c>
      <c r="P577" s="192">
        <v>3.5733200000000007E-2</v>
      </c>
      <c r="Q577" s="192">
        <v>0</v>
      </c>
      <c r="R577" s="192">
        <v>0</v>
      </c>
      <c r="S577" s="192">
        <v>1.6445826000000001</v>
      </c>
      <c r="T577" s="192"/>
      <c r="U577" s="192"/>
      <c r="V577" s="192"/>
      <c r="W577" s="192"/>
      <c r="X577" s="192"/>
      <c r="Y577" s="137"/>
    </row>
    <row r="578" spans="1:25" s="20" customFormat="1" ht="46.65" x14ac:dyDescent="0.35">
      <c r="A578" s="166">
        <v>496</v>
      </c>
      <c r="B578" s="152" t="s">
        <v>970</v>
      </c>
      <c r="C578" s="174" t="s">
        <v>971</v>
      </c>
      <c r="D578" s="192">
        <v>0.31027312800000001</v>
      </c>
      <c r="E578" s="153">
        <v>0.19397999999999999</v>
      </c>
      <c r="F578" s="153">
        <v>3.3477371999999998E-2</v>
      </c>
      <c r="G578" s="192">
        <v>3.8004599999999994E-3</v>
      </c>
      <c r="H578" s="192">
        <v>3.8004599999999994E-3</v>
      </c>
      <c r="I578" s="192">
        <v>0</v>
      </c>
      <c r="J578" s="192">
        <v>2.9676912E-2</v>
      </c>
      <c r="K578" s="192">
        <v>0.19017953999999998</v>
      </c>
      <c r="L578" s="192"/>
      <c r="M578" s="192">
        <v>0</v>
      </c>
      <c r="N578" s="192"/>
      <c r="O578" s="196">
        <v>0.71235116000000009</v>
      </c>
      <c r="P578" s="192">
        <v>0.20923410000000009</v>
      </c>
      <c r="Q578" s="192">
        <v>0.90996127000000004</v>
      </c>
      <c r="R578" s="192">
        <v>0.90996127000000004</v>
      </c>
      <c r="S578" s="192">
        <v>0.16050262799999998</v>
      </c>
      <c r="T578" s="192"/>
      <c r="U578" s="192"/>
      <c r="V578" s="192"/>
      <c r="W578" s="192"/>
      <c r="X578" s="192"/>
      <c r="Y578" s="137"/>
    </row>
    <row r="579" spans="1:25" s="20" customFormat="1" ht="46.65" x14ac:dyDescent="0.35">
      <c r="A579" s="166">
        <v>497</v>
      </c>
      <c r="B579" s="152" t="s">
        <v>972</v>
      </c>
      <c r="C579" s="174" t="s">
        <v>973</v>
      </c>
      <c r="D579" s="192">
        <v>1.63813206</v>
      </c>
      <c r="E579" s="153">
        <v>0.99358799999999992</v>
      </c>
      <c r="F579" s="153">
        <v>0.15453116000000003</v>
      </c>
      <c r="G579" s="192">
        <v>1.9466435999999997E-2</v>
      </c>
      <c r="H579" s="192">
        <v>1.9466435999999997E-2</v>
      </c>
      <c r="I579" s="192">
        <v>0</v>
      </c>
      <c r="J579" s="192">
        <v>0.135064724</v>
      </c>
      <c r="K579" s="192">
        <v>0.97412156399999994</v>
      </c>
      <c r="L579" s="192"/>
      <c r="M579" s="192">
        <v>0</v>
      </c>
      <c r="N579" s="192"/>
      <c r="O579" s="196">
        <v>0.12877595999999999</v>
      </c>
      <c r="P579" s="192">
        <v>7.6715449999999991E-2</v>
      </c>
      <c r="Q579" s="192">
        <v>0</v>
      </c>
      <c r="R579" s="192">
        <v>0</v>
      </c>
      <c r="S579" s="192">
        <v>0.83905683999999991</v>
      </c>
      <c r="T579" s="192"/>
      <c r="U579" s="192"/>
      <c r="V579" s="192"/>
      <c r="W579" s="192"/>
      <c r="X579" s="192"/>
      <c r="Y579" s="137"/>
    </row>
    <row r="580" spans="1:25" s="20" customFormat="1" ht="46.65" x14ac:dyDescent="0.35">
      <c r="A580" s="166">
        <v>498</v>
      </c>
      <c r="B580" s="152" t="s">
        <v>974</v>
      </c>
      <c r="C580" s="174" t="s">
        <v>975</v>
      </c>
      <c r="D580" s="192">
        <v>0.70978369200000002</v>
      </c>
      <c r="E580" s="153">
        <v>0.525312</v>
      </c>
      <c r="F580" s="153">
        <v>2.3379023999999998E-2</v>
      </c>
      <c r="G580" s="192">
        <v>1.0291943999999999E-2</v>
      </c>
      <c r="H580" s="192">
        <v>1.0291943999999999E-2</v>
      </c>
      <c r="I580" s="192">
        <v>0</v>
      </c>
      <c r="J580" s="192">
        <v>1.3087079999999999E-2</v>
      </c>
      <c r="K580" s="192">
        <v>0.51502005600000011</v>
      </c>
      <c r="L580" s="192"/>
      <c r="M580" s="192">
        <v>0</v>
      </c>
      <c r="N580" s="192"/>
      <c r="O580" s="196">
        <v>0.51917963</v>
      </c>
      <c r="P580" s="192">
        <v>0.51060300999999997</v>
      </c>
      <c r="Q580" s="192">
        <v>0</v>
      </c>
      <c r="R580" s="192">
        <v>0</v>
      </c>
      <c r="S580" s="192">
        <v>0.50193297599999998</v>
      </c>
      <c r="T580" s="192"/>
      <c r="U580" s="192"/>
      <c r="V580" s="192"/>
      <c r="W580" s="192"/>
      <c r="X580" s="192"/>
      <c r="Y580" s="137"/>
    </row>
    <row r="581" spans="1:25" s="20" customFormat="1" ht="31.1" x14ac:dyDescent="0.35">
      <c r="A581" s="166">
        <v>499</v>
      </c>
      <c r="B581" s="152" t="s">
        <v>976</v>
      </c>
      <c r="C581" s="174" t="s">
        <v>977</v>
      </c>
      <c r="D581" s="192">
        <v>7.3242719999999997</v>
      </c>
      <c r="E581" s="153">
        <v>6.4048799999999995</v>
      </c>
      <c r="F581" s="153">
        <v>0.285049512</v>
      </c>
      <c r="G581" s="192">
        <v>0.12548486399999997</v>
      </c>
      <c r="H581" s="192">
        <v>0.12548486399999997</v>
      </c>
      <c r="I581" s="192">
        <v>0</v>
      </c>
      <c r="J581" s="192">
        <v>0.15956464800000003</v>
      </c>
      <c r="K581" s="192">
        <v>6.2793951359999998</v>
      </c>
      <c r="L581" s="192"/>
      <c r="M581" s="192">
        <v>0</v>
      </c>
      <c r="N581" s="192"/>
      <c r="O581" s="196">
        <v>0.23754126000000003</v>
      </c>
      <c r="P581" s="192">
        <v>0.13297054000000003</v>
      </c>
      <c r="Q581" s="192">
        <v>0</v>
      </c>
      <c r="R581" s="192">
        <v>0</v>
      </c>
      <c r="S581" s="192">
        <v>6.1198304879999998</v>
      </c>
      <c r="T581" s="192"/>
      <c r="U581" s="192"/>
      <c r="V581" s="192"/>
      <c r="W581" s="192"/>
      <c r="X581" s="192"/>
      <c r="Y581" s="137"/>
    </row>
    <row r="582" spans="1:25" s="20" customFormat="1" ht="77.7" x14ac:dyDescent="0.35">
      <c r="A582" s="166">
        <v>500</v>
      </c>
      <c r="B582" s="152" t="s">
        <v>978</v>
      </c>
      <c r="C582" s="174" t="s">
        <v>1782</v>
      </c>
      <c r="D582" s="192">
        <v>41.597543999999999</v>
      </c>
      <c r="E582" s="153">
        <v>4.3975439999999999</v>
      </c>
      <c r="F582" s="153">
        <v>0</v>
      </c>
      <c r="G582" s="192">
        <v>0</v>
      </c>
      <c r="H582" s="192">
        <v>0</v>
      </c>
      <c r="I582" s="192">
        <v>1.099386</v>
      </c>
      <c r="J582" s="192">
        <v>0</v>
      </c>
      <c r="K582" s="192">
        <v>1.099386</v>
      </c>
      <c r="L582" s="192"/>
      <c r="M582" s="192">
        <v>2.1987719999999999</v>
      </c>
      <c r="N582" s="192"/>
      <c r="O582" s="196">
        <v>0</v>
      </c>
      <c r="P582" s="192">
        <v>0</v>
      </c>
      <c r="Q582" s="192">
        <v>0</v>
      </c>
      <c r="R582" s="192">
        <v>0</v>
      </c>
      <c r="S582" s="192">
        <v>4.3975439999999999</v>
      </c>
      <c r="T582" s="192"/>
      <c r="U582" s="192"/>
      <c r="V582" s="192"/>
      <c r="W582" s="192"/>
      <c r="X582" s="192"/>
      <c r="Y582" s="137"/>
    </row>
    <row r="583" spans="1:25" s="20" customFormat="1" ht="62.2" x14ac:dyDescent="0.35">
      <c r="A583" s="166">
        <v>501</v>
      </c>
      <c r="B583" s="152" t="s">
        <v>1783</v>
      </c>
      <c r="C583" s="174" t="s">
        <v>1784</v>
      </c>
      <c r="D583" s="192">
        <v>5.2488240000000008</v>
      </c>
      <c r="E583" s="153">
        <v>4.1990592000000007</v>
      </c>
      <c r="F583" s="153">
        <v>0</v>
      </c>
      <c r="G583" s="192">
        <v>8.2268256000000012E-2</v>
      </c>
      <c r="H583" s="192">
        <v>8.2268256000000012E-2</v>
      </c>
      <c r="I583" s="192">
        <v>1.0497648000000002</v>
      </c>
      <c r="J583" s="192">
        <v>-8.2268256000000012E-2</v>
      </c>
      <c r="K583" s="192">
        <v>1.0497648000000002</v>
      </c>
      <c r="L583" s="192"/>
      <c r="M583" s="192">
        <v>2.017261344</v>
      </c>
      <c r="N583" s="192"/>
      <c r="O583" s="196">
        <v>0</v>
      </c>
      <c r="P583" s="192">
        <v>-6.8556880000000001E-2</v>
      </c>
      <c r="Q583" s="192">
        <v>0</v>
      </c>
      <c r="R583" s="192">
        <v>0</v>
      </c>
      <c r="S583" s="192">
        <v>4.1990592000000007</v>
      </c>
      <c r="T583" s="192"/>
      <c r="U583" s="192"/>
      <c r="V583" s="192"/>
      <c r="W583" s="192"/>
      <c r="X583" s="192"/>
      <c r="Y583" s="137"/>
    </row>
    <row r="584" spans="1:25" s="20" customFormat="1" ht="77.7" x14ac:dyDescent="0.35">
      <c r="A584" s="166">
        <v>502</v>
      </c>
      <c r="B584" s="152" t="s">
        <v>979</v>
      </c>
      <c r="C584" s="174" t="s">
        <v>1785</v>
      </c>
      <c r="D584" s="192">
        <v>3.6008399999999998</v>
      </c>
      <c r="E584" s="153">
        <v>3.5888399999999998</v>
      </c>
      <c r="F584" s="153">
        <v>0.22361795799999998</v>
      </c>
      <c r="G584" s="192">
        <v>0.13420923400000001</v>
      </c>
      <c r="H584" s="192">
        <v>0.13420923400000001</v>
      </c>
      <c r="I584" s="192">
        <v>0</v>
      </c>
      <c r="J584" s="192">
        <v>8.9408723999999995E-2</v>
      </c>
      <c r="K584" s="192">
        <v>3.4546307659999997</v>
      </c>
      <c r="L584" s="192"/>
      <c r="M584" s="192">
        <v>0</v>
      </c>
      <c r="N584" s="192"/>
      <c r="O584" s="196">
        <v>0.18634829999999999</v>
      </c>
      <c r="P584" s="192">
        <v>7.4507269999999987E-2</v>
      </c>
      <c r="Q584" s="192">
        <v>0</v>
      </c>
      <c r="R584" s="192">
        <v>0</v>
      </c>
      <c r="S584" s="192">
        <v>3.3652220419999996</v>
      </c>
      <c r="T584" s="192"/>
      <c r="U584" s="192"/>
      <c r="V584" s="192"/>
      <c r="W584" s="192"/>
      <c r="X584" s="192"/>
      <c r="Y584" s="137"/>
    </row>
    <row r="585" spans="1:25" s="20" customFormat="1" ht="46.65" x14ac:dyDescent="0.35">
      <c r="A585" s="166">
        <v>503</v>
      </c>
      <c r="B585" s="152" t="s">
        <v>980</v>
      </c>
      <c r="C585" s="174" t="s">
        <v>981</v>
      </c>
      <c r="D585" s="192">
        <v>0</v>
      </c>
      <c r="E585" s="153">
        <v>0</v>
      </c>
      <c r="F585" s="153">
        <v>0.12902287199999998</v>
      </c>
      <c r="G585" s="192">
        <v>0</v>
      </c>
      <c r="H585" s="192">
        <v>0.12902287199999998</v>
      </c>
      <c r="I585" s="192">
        <v>0</v>
      </c>
      <c r="J585" s="192">
        <v>0</v>
      </c>
      <c r="K585" s="192">
        <v>0</v>
      </c>
      <c r="L585" s="192"/>
      <c r="M585" s="192">
        <v>0</v>
      </c>
      <c r="N585" s="192"/>
      <c r="O585" s="196">
        <v>0</v>
      </c>
      <c r="P585" s="192">
        <v>0</v>
      </c>
      <c r="Q585" s="192">
        <v>0</v>
      </c>
      <c r="R585" s="192">
        <v>0</v>
      </c>
      <c r="S585" s="192">
        <v>-0.12902287199999998</v>
      </c>
      <c r="T585" s="192"/>
      <c r="U585" s="192"/>
      <c r="V585" s="192"/>
      <c r="W585" s="192"/>
      <c r="X585" s="192"/>
      <c r="Y585" s="137"/>
    </row>
    <row r="586" spans="1:25" s="20" customFormat="1" ht="15.55" x14ac:dyDescent="0.35">
      <c r="A586" s="172"/>
      <c r="B586" s="156" t="s">
        <v>337</v>
      </c>
      <c r="C586" s="173"/>
      <c r="D586" s="190">
        <f>SUM(D587:D591)</f>
        <v>24.476712228</v>
      </c>
      <c r="E586" s="190">
        <f t="shared" ref="E586:X586" si="68">SUM(E587:E591)</f>
        <v>12.893935200000001</v>
      </c>
      <c r="F586" s="190">
        <f t="shared" si="68"/>
        <v>11.796619554000005</v>
      </c>
      <c r="G586" s="190">
        <f t="shared" si="68"/>
        <v>2.6795054040000004</v>
      </c>
      <c r="H586" s="190">
        <f t="shared" si="68"/>
        <v>11.646807462000002</v>
      </c>
      <c r="I586" s="190">
        <f t="shared" si="68"/>
        <v>1.0861757999999999</v>
      </c>
      <c r="J586" s="190">
        <f t="shared" si="68"/>
        <v>0.14981209200000001</v>
      </c>
      <c r="K586" s="190">
        <f t="shared" si="68"/>
        <v>6.9559023960000008</v>
      </c>
      <c r="L586" s="190">
        <f t="shared" si="68"/>
        <v>0</v>
      </c>
      <c r="M586" s="190">
        <f t="shared" si="68"/>
        <v>2.1723515999999998</v>
      </c>
      <c r="N586" s="190">
        <f t="shared" si="68"/>
        <v>0</v>
      </c>
      <c r="O586" s="190">
        <f t="shared" si="68"/>
        <v>0.29900486999999998</v>
      </c>
      <c r="P586" s="190">
        <f t="shared" si="68"/>
        <v>0.1248434100000009</v>
      </c>
      <c r="Q586" s="190">
        <f t="shared" si="68"/>
        <v>10.171713810000002</v>
      </c>
      <c r="R586" s="190">
        <f t="shared" si="68"/>
        <v>0</v>
      </c>
      <c r="S586" s="190">
        <f t="shared" si="68"/>
        <v>1.0973156459999971</v>
      </c>
      <c r="T586" s="190">
        <f t="shared" si="68"/>
        <v>0</v>
      </c>
      <c r="U586" s="190">
        <f t="shared" si="68"/>
        <v>0</v>
      </c>
      <c r="V586" s="190">
        <f t="shared" si="68"/>
        <v>0</v>
      </c>
      <c r="W586" s="190">
        <f t="shared" si="68"/>
        <v>0</v>
      </c>
      <c r="X586" s="190">
        <f t="shared" si="68"/>
        <v>0</v>
      </c>
      <c r="Y586" s="137"/>
    </row>
    <row r="587" spans="1:25" s="20" customFormat="1" ht="62.2" x14ac:dyDescent="0.35">
      <c r="A587" s="166">
        <v>504</v>
      </c>
      <c r="B587" s="152" t="s">
        <v>982</v>
      </c>
      <c r="C587" s="174" t="s">
        <v>983</v>
      </c>
      <c r="D587" s="192">
        <v>2.4939962280000003</v>
      </c>
      <c r="E587" s="153">
        <v>1.9471392000000001</v>
      </c>
      <c r="F587" s="153">
        <v>0</v>
      </c>
      <c r="G587" s="192">
        <v>0</v>
      </c>
      <c r="H587" s="192">
        <v>0</v>
      </c>
      <c r="I587" s="192">
        <v>0.48678479999999996</v>
      </c>
      <c r="J587" s="192">
        <v>0</v>
      </c>
      <c r="K587" s="192">
        <v>0.48678479999999996</v>
      </c>
      <c r="L587" s="192"/>
      <c r="M587" s="192">
        <v>0.97356959999999992</v>
      </c>
      <c r="N587" s="192"/>
      <c r="O587" s="196">
        <v>0</v>
      </c>
      <c r="P587" s="192">
        <v>0</v>
      </c>
      <c r="Q587" s="192">
        <v>0</v>
      </c>
      <c r="R587" s="192">
        <v>0</v>
      </c>
      <c r="S587" s="192">
        <v>1.9471392000000001</v>
      </c>
      <c r="T587" s="192"/>
      <c r="U587" s="192"/>
      <c r="V587" s="192"/>
      <c r="W587" s="192"/>
      <c r="X587" s="192"/>
      <c r="Y587" s="137"/>
    </row>
    <row r="588" spans="1:25" s="20" customFormat="1" ht="31.1" x14ac:dyDescent="0.35">
      <c r="A588" s="166">
        <v>505</v>
      </c>
      <c r="B588" s="152" t="s">
        <v>984</v>
      </c>
      <c r="C588" s="174" t="s">
        <v>985</v>
      </c>
      <c r="D588" s="192">
        <v>12.89622</v>
      </c>
      <c r="E588" s="153">
        <v>2.5358160000000001</v>
      </c>
      <c r="F588" s="153">
        <v>11.503118058000004</v>
      </c>
      <c r="G588" s="192">
        <v>2.5358160000000001</v>
      </c>
      <c r="H588" s="192">
        <v>11.503118058000002</v>
      </c>
      <c r="I588" s="192">
        <v>0</v>
      </c>
      <c r="J588" s="192">
        <v>0</v>
      </c>
      <c r="K588" s="192">
        <v>0</v>
      </c>
      <c r="L588" s="192"/>
      <c r="M588" s="192">
        <v>0</v>
      </c>
      <c r="N588" s="192"/>
      <c r="O588" s="196">
        <v>5.4420290000000003E-2</v>
      </c>
      <c r="P588" s="192">
        <v>8.9511731360403246E-16</v>
      </c>
      <c r="Q588" s="192">
        <v>10.171713810000002</v>
      </c>
      <c r="R588" s="192">
        <v>0</v>
      </c>
      <c r="S588" s="192">
        <v>-8.9673020580000031</v>
      </c>
      <c r="T588" s="192"/>
      <c r="U588" s="192"/>
      <c r="V588" s="192"/>
      <c r="W588" s="192"/>
      <c r="X588" s="192"/>
      <c r="Y588" s="137"/>
    </row>
    <row r="589" spans="1:25" s="20" customFormat="1" ht="31.1" x14ac:dyDescent="0.35">
      <c r="A589" s="166">
        <v>506</v>
      </c>
      <c r="B589" s="152" t="s">
        <v>1786</v>
      </c>
      <c r="C589" s="174" t="s">
        <v>986</v>
      </c>
      <c r="D589" s="192">
        <v>2.8754880000000003</v>
      </c>
      <c r="E589" s="153">
        <v>2.397564</v>
      </c>
      <c r="F589" s="153">
        <v>0</v>
      </c>
      <c r="G589" s="192">
        <v>0</v>
      </c>
      <c r="H589" s="192">
        <v>0</v>
      </c>
      <c r="I589" s="192">
        <v>0.59939100000000001</v>
      </c>
      <c r="J589" s="192">
        <v>0</v>
      </c>
      <c r="K589" s="192">
        <v>0.59939100000000001</v>
      </c>
      <c r="L589" s="192"/>
      <c r="M589" s="192">
        <v>1.198782</v>
      </c>
      <c r="N589" s="192"/>
      <c r="O589" s="196">
        <v>0</v>
      </c>
      <c r="P589" s="192">
        <v>0</v>
      </c>
      <c r="Q589" s="192">
        <v>0</v>
      </c>
      <c r="R589" s="192">
        <v>0</v>
      </c>
      <c r="S589" s="192">
        <v>2.397564</v>
      </c>
      <c r="T589" s="192"/>
      <c r="U589" s="192"/>
      <c r="V589" s="192"/>
      <c r="W589" s="192"/>
      <c r="X589" s="192"/>
      <c r="Y589" s="137"/>
    </row>
    <row r="590" spans="1:25" s="20" customFormat="1" ht="62.2" x14ac:dyDescent="0.35">
      <c r="A590" s="166">
        <v>507</v>
      </c>
      <c r="B590" s="152" t="s">
        <v>1787</v>
      </c>
      <c r="C590" s="174" t="s">
        <v>987</v>
      </c>
      <c r="D590" s="192">
        <v>3.6960359999999994</v>
      </c>
      <c r="E590" s="153">
        <v>3.4984440000000001</v>
      </c>
      <c r="F590" s="153">
        <v>0.18157252800000001</v>
      </c>
      <c r="G590" s="192">
        <v>9.4415880000000008E-2</v>
      </c>
      <c r="H590" s="192">
        <v>9.4415880000000008E-2</v>
      </c>
      <c r="I590" s="192">
        <v>0</v>
      </c>
      <c r="J590" s="192">
        <v>8.7156648000000003E-2</v>
      </c>
      <c r="K590" s="192">
        <v>3.4040281200000004</v>
      </c>
      <c r="L590" s="192"/>
      <c r="M590" s="192">
        <v>0</v>
      </c>
      <c r="N590" s="192"/>
      <c r="O590" s="196">
        <v>0.15131043999999993</v>
      </c>
      <c r="P590" s="192">
        <v>7.263053999999998E-2</v>
      </c>
      <c r="Q590" s="192">
        <v>0</v>
      </c>
      <c r="R590" s="192">
        <v>0</v>
      </c>
      <c r="S590" s="192">
        <v>3.3168714719999999</v>
      </c>
      <c r="T590" s="192"/>
      <c r="U590" s="192"/>
      <c r="V590" s="192"/>
      <c r="W590" s="192"/>
      <c r="X590" s="192"/>
      <c r="Y590" s="137"/>
    </row>
    <row r="591" spans="1:25" s="20" customFormat="1" ht="46.65" x14ac:dyDescent="0.35">
      <c r="A591" s="166">
        <v>508</v>
      </c>
      <c r="B591" s="152" t="s">
        <v>988</v>
      </c>
      <c r="C591" s="174" t="s">
        <v>1788</v>
      </c>
      <c r="D591" s="192">
        <v>2.5149719999999998</v>
      </c>
      <c r="E591" s="153">
        <v>2.5149719999999998</v>
      </c>
      <c r="F591" s="153">
        <v>0.111928968</v>
      </c>
      <c r="G591" s="192">
        <v>4.9273523999999999E-2</v>
      </c>
      <c r="H591" s="192">
        <v>4.9273523999999999E-2</v>
      </c>
      <c r="I591" s="192">
        <v>0</v>
      </c>
      <c r="J591" s="192">
        <v>6.2655444000000005E-2</v>
      </c>
      <c r="K591" s="192">
        <v>2.4656984759999996</v>
      </c>
      <c r="L591" s="192"/>
      <c r="M591" s="192">
        <v>0</v>
      </c>
      <c r="N591" s="192"/>
      <c r="O591" s="196">
        <v>9.3274140000000005E-2</v>
      </c>
      <c r="P591" s="192">
        <v>5.2212870000000015E-2</v>
      </c>
      <c r="Q591" s="192">
        <v>0</v>
      </c>
      <c r="R591" s="192">
        <v>0</v>
      </c>
      <c r="S591" s="192">
        <v>2.4030430319999998</v>
      </c>
      <c r="T591" s="192"/>
      <c r="U591" s="192"/>
      <c r="V591" s="192"/>
      <c r="W591" s="192"/>
      <c r="X591" s="192"/>
      <c r="Y591" s="137"/>
    </row>
    <row r="592" spans="1:25" s="20" customFormat="1" ht="15.55" x14ac:dyDescent="0.35">
      <c r="A592" s="172"/>
      <c r="B592" s="156" t="s">
        <v>364</v>
      </c>
      <c r="C592" s="173"/>
      <c r="D592" s="190">
        <f>SUM(D593:D601)</f>
        <v>135.40482</v>
      </c>
      <c r="E592" s="190">
        <f t="shared" ref="E592:X592" si="69">SUM(E593:E601)</f>
        <v>27.059282399999997</v>
      </c>
      <c r="F592" s="190">
        <f t="shared" si="69"/>
        <v>2.7187565660000002</v>
      </c>
      <c r="G592" s="190">
        <f t="shared" si="69"/>
        <v>0.48958358200000002</v>
      </c>
      <c r="H592" s="190">
        <f t="shared" si="69"/>
        <v>0.48958358200000002</v>
      </c>
      <c r="I592" s="190">
        <f t="shared" si="69"/>
        <v>5.1205655999999999</v>
      </c>
      <c r="J592" s="190">
        <f t="shared" si="69"/>
        <v>2.2291729839999999</v>
      </c>
      <c r="K592" s="190">
        <f t="shared" si="69"/>
        <v>11.525118169999999</v>
      </c>
      <c r="L592" s="190">
        <f t="shared" si="69"/>
        <v>0</v>
      </c>
      <c r="M592" s="190">
        <f t="shared" si="69"/>
        <v>9.9240150480000011</v>
      </c>
      <c r="N592" s="190">
        <f t="shared" si="69"/>
        <v>0</v>
      </c>
      <c r="O592" s="190">
        <f t="shared" si="69"/>
        <v>3.04586559</v>
      </c>
      <c r="P592" s="190">
        <f t="shared" si="69"/>
        <v>2.6378792699999996</v>
      </c>
      <c r="Q592" s="190">
        <f t="shared" si="69"/>
        <v>0</v>
      </c>
      <c r="R592" s="190">
        <f t="shared" si="69"/>
        <v>0</v>
      </c>
      <c r="S592" s="190">
        <f t="shared" si="69"/>
        <v>24.340525834000001</v>
      </c>
      <c r="T592" s="190">
        <f t="shared" si="69"/>
        <v>0</v>
      </c>
      <c r="U592" s="190">
        <f t="shared" si="69"/>
        <v>0</v>
      </c>
      <c r="V592" s="190">
        <f t="shared" si="69"/>
        <v>0</v>
      </c>
      <c r="W592" s="190">
        <f t="shared" si="69"/>
        <v>0</v>
      </c>
      <c r="X592" s="190">
        <f t="shared" si="69"/>
        <v>0</v>
      </c>
      <c r="Y592" s="137"/>
    </row>
    <row r="593" spans="1:25" s="20" customFormat="1" ht="31.1" x14ac:dyDescent="0.35">
      <c r="A593" s="166">
        <v>509</v>
      </c>
      <c r="B593" s="152" t="s">
        <v>989</v>
      </c>
      <c r="C593" s="174" t="s">
        <v>990</v>
      </c>
      <c r="D593" s="192">
        <v>8.5414079999999988</v>
      </c>
      <c r="E593" s="153">
        <v>4.2963167999999996</v>
      </c>
      <c r="F593" s="153">
        <v>0</v>
      </c>
      <c r="G593" s="192">
        <v>0</v>
      </c>
      <c r="H593" s="192">
        <v>0</v>
      </c>
      <c r="I593" s="192">
        <v>1.0740791999999999</v>
      </c>
      <c r="J593" s="192">
        <v>0</v>
      </c>
      <c r="K593" s="192">
        <v>1.0740791999999999</v>
      </c>
      <c r="L593" s="192"/>
      <c r="M593" s="192">
        <v>2.1481584000000002</v>
      </c>
      <c r="N593" s="192"/>
      <c r="O593" s="196">
        <v>0</v>
      </c>
      <c r="P593" s="192">
        <v>0</v>
      </c>
      <c r="Q593" s="192">
        <v>0</v>
      </c>
      <c r="R593" s="192">
        <v>0</v>
      </c>
      <c r="S593" s="192">
        <v>4.2963167999999996</v>
      </c>
      <c r="T593" s="192"/>
      <c r="U593" s="192"/>
      <c r="V593" s="192"/>
      <c r="W593" s="192"/>
      <c r="X593" s="192"/>
      <c r="Y593" s="137"/>
    </row>
    <row r="594" spans="1:25" s="20" customFormat="1" ht="62.2" x14ac:dyDescent="0.35">
      <c r="A594" s="166">
        <v>510</v>
      </c>
      <c r="B594" s="152" t="s">
        <v>1789</v>
      </c>
      <c r="C594" s="174" t="s">
        <v>991</v>
      </c>
      <c r="D594" s="192">
        <v>1.997268</v>
      </c>
      <c r="E594" s="153">
        <v>1.5487920000000002</v>
      </c>
      <c r="F594" s="153">
        <v>6.8929080000000004E-2</v>
      </c>
      <c r="G594" s="192">
        <v>3.0344039999999999E-2</v>
      </c>
      <c r="H594" s="192">
        <v>3.0344039999999999E-2</v>
      </c>
      <c r="I594" s="192">
        <v>0</v>
      </c>
      <c r="J594" s="192">
        <v>3.8585040000000001E-2</v>
      </c>
      <c r="K594" s="192">
        <v>1.51844796</v>
      </c>
      <c r="L594" s="192"/>
      <c r="M594" s="192">
        <v>0</v>
      </c>
      <c r="N594" s="192"/>
      <c r="O594" s="196">
        <v>5.7440899999999996E-2</v>
      </c>
      <c r="P594" s="192">
        <v>3.2154199999999994E-2</v>
      </c>
      <c r="Q594" s="192">
        <v>0</v>
      </c>
      <c r="R594" s="192">
        <v>0</v>
      </c>
      <c r="S594" s="192">
        <v>1.4798629200000002</v>
      </c>
      <c r="T594" s="192"/>
      <c r="U594" s="192"/>
      <c r="V594" s="192"/>
      <c r="W594" s="192"/>
      <c r="X594" s="192"/>
      <c r="Y594" s="137"/>
    </row>
    <row r="595" spans="1:25" s="20" customFormat="1" ht="46.65" x14ac:dyDescent="0.35">
      <c r="A595" s="166">
        <v>511</v>
      </c>
      <c r="B595" s="152" t="s">
        <v>1790</v>
      </c>
      <c r="C595" s="174" t="s">
        <v>992</v>
      </c>
      <c r="D595" s="192">
        <v>5.2758720000000006</v>
      </c>
      <c r="E595" s="153">
        <v>2.2257696</v>
      </c>
      <c r="F595" s="153">
        <v>9.9057959999999987E-2</v>
      </c>
      <c r="G595" s="192">
        <v>4.3607423999999999E-2</v>
      </c>
      <c r="H595" s="192">
        <v>4.3607423999999999E-2</v>
      </c>
      <c r="I595" s="192">
        <v>0.5564424</v>
      </c>
      <c r="J595" s="192">
        <v>5.5450535999999988E-2</v>
      </c>
      <c r="K595" s="192">
        <v>0.5564424</v>
      </c>
      <c r="L595" s="192"/>
      <c r="M595" s="192">
        <v>1.0692773760000003</v>
      </c>
      <c r="N595" s="192"/>
      <c r="O595" s="196">
        <v>8.2548299999999991E-2</v>
      </c>
      <c r="P595" s="192">
        <v>4.6208779999999991E-2</v>
      </c>
      <c r="Q595" s="192">
        <v>0</v>
      </c>
      <c r="R595" s="192">
        <v>0</v>
      </c>
      <c r="S595" s="192">
        <v>2.1267116399999999</v>
      </c>
      <c r="T595" s="192"/>
      <c r="U595" s="192"/>
      <c r="V595" s="192"/>
      <c r="W595" s="192"/>
      <c r="X595" s="192"/>
      <c r="Y595" s="137"/>
    </row>
    <row r="596" spans="1:25" s="20" customFormat="1" ht="31.1" x14ac:dyDescent="0.35">
      <c r="A596" s="166">
        <v>512</v>
      </c>
      <c r="B596" s="152" t="s">
        <v>993</v>
      </c>
      <c r="C596" s="174" t="s">
        <v>994</v>
      </c>
      <c r="D596" s="192">
        <v>37.838051999999998</v>
      </c>
      <c r="E596" s="153">
        <v>3.3381360000000004</v>
      </c>
      <c r="F596" s="153">
        <v>0.14856387600000001</v>
      </c>
      <c r="G596" s="192">
        <v>6.5400984000000009E-2</v>
      </c>
      <c r="H596" s="192">
        <v>6.5400984000000009E-2</v>
      </c>
      <c r="I596" s="192">
        <v>0.834534</v>
      </c>
      <c r="J596" s="192">
        <v>8.3162892000000002E-2</v>
      </c>
      <c r="K596" s="192">
        <v>0.834534</v>
      </c>
      <c r="L596" s="192"/>
      <c r="M596" s="192">
        <v>1.6036670159999997</v>
      </c>
      <c r="N596" s="192"/>
      <c r="O596" s="196">
        <v>0.59132326999999996</v>
      </c>
      <c r="P596" s="192">
        <v>0.53682244999999995</v>
      </c>
      <c r="Q596" s="192">
        <v>0</v>
      </c>
      <c r="R596" s="192">
        <v>0</v>
      </c>
      <c r="S596" s="192">
        <v>3.1895721240000006</v>
      </c>
      <c r="T596" s="192"/>
      <c r="U596" s="192"/>
      <c r="V596" s="192"/>
      <c r="W596" s="192"/>
      <c r="X596" s="192"/>
      <c r="Y596" s="137"/>
    </row>
    <row r="597" spans="1:25" s="20" customFormat="1" ht="46.65" x14ac:dyDescent="0.35">
      <c r="A597" s="166">
        <v>513</v>
      </c>
      <c r="B597" s="152" t="s">
        <v>995</v>
      </c>
      <c r="C597" s="174" t="s">
        <v>996</v>
      </c>
      <c r="D597" s="192">
        <v>4.216272</v>
      </c>
      <c r="E597" s="153">
        <v>2.524848</v>
      </c>
      <c r="F597" s="153">
        <v>0.11236850399999999</v>
      </c>
      <c r="G597" s="192">
        <v>4.9467000000000004E-2</v>
      </c>
      <c r="H597" s="192">
        <v>4.9467000000000004E-2</v>
      </c>
      <c r="I597" s="192">
        <v>0.631212</v>
      </c>
      <c r="J597" s="192">
        <v>6.2901503999999997E-2</v>
      </c>
      <c r="K597" s="192">
        <v>0.631212</v>
      </c>
      <c r="L597" s="192"/>
      <c r="M597" s="192">
        <v>1.2129570000000001</v>
      </c>
      <c r="N597" s="192"/>
      <c r="O597" s="196">
        <v>9.3640419999999988E-2</v>
      </c>
      <c r="P597" s="192">
        <v>5.2417919999999993E-2</v>
      </c>
      <c r="Q597" s="192">
        <v>0</v>
      </c>
      <c r="R597" s="192">
        <v>0</v>
      </c>
      <c r="S597" s="192">
        <v>2.412479496</v>
      </c>
      <c r="T597" s="192"/>
      <c r="U597" s="192"/>
      <c r="V597" s="192"/>
      <c r="W597" s="192"/>
      <c r="X597" s="192"/>
      <c r="Y597" s="137"/>
    </row>
    <row r="598" spans="1:25" s="20" customFormat="1" ht="62.2" x14ac:dyDescent="0.35">
      <c r="A598" s="166">
        <v>514</v>
      </c>
      <c r="B598" s="152" t="s">
        <v>1791</v>
      </c>
      <c r="C598" s="174" t="s">
        <v>997</v>
      </c>
      <c r="D598" s="192">
        <v>67.439399999999992</v>
      </c>
      <c r="E598" s="153">
        <v>4.0569359999999994</v>
      </c>
      <c r="F598" s="153">
        <v>0.180554136</v>
      </c>
      <c r="G598" s="192">
        <v>7.9483763999999998E-2</v>
      </c>
      <c r="H598" s="192">
        <v>7.9483763999999998E-2</v>
      </c>
      <c r="I598" s="192">
        <v>1.0142339999999999</v>
      </c>
      <c r="J598" s="192">
        <v>0.10107037200000001</v>
      </c>
      <c r="K598" s="192">
        <v>1.0142339999999999</v>
      </c>
      <c r="L598" s="192"/>
      <c r="M598" s="192">
        <v>1.9489842360000003</v>
      </c>
      <c r="N598" s="192"/>
      <c r="O598" s="196">
        <v>0.15046178000000002</v>
      </c>
      <c r="P598" s="192">
        <v>8.4225310000000025E-2</v>
      </c>
      <c r="Q598" s="192">
        <v>0</v>
      </c>
      <c r="R598" s="192">
        <v>0</v>
      </c>
      <c r="S598" s="192">
        <v>3.8763818639999994</v>
      </c>
      <c r="T598" s="192"/>
      <c r="U598" s="192"/>
      <c r="V598" s="192"/>
      <c r="W598" s="192"/>
      <c r="X598" s="192"/>
      <c r="Y598" s="137"/>
    </row>
    <row r="599" spans="1:25" s="20" customFormat="1" ht="77.7" x14ac:dyDescent="0.35">
      <c r="A599" s="166">
        <v>515</v>
      </c>
      <c r="B599" s="152" t="s">
        <v>998</v>
      </c>
      <c r="C599" s="174" t="s">
        <v>1792</v>
      </c>
      <c r="D599" s="192">
        <v>3.6108600000000002</v>
      </c>
      <c r="E599" s="153">
        <v>3.5988599999999997</v>
      </c>
      <c r="F599" s="153">
        <v>0.20377742199999999</v>
      </c>
      <c r="G599" s="192">
        <v>0.11411911000000001</v>
      </c>
      <c r="H599" s="192">
        <v>0.11411911000000001</v>
      </c>
      <c r="I599" s="192">
        <v>0</v>
      </c>
      <c r="J599" s="192">
        <v>8.9658311999999976E-2</v>
      </c>
      <c r="K599" s="192">
        <v>3.4847408900000003</v>
      </c>
      <c r="L599" s="192"/>
      <c r="M599" s="192">
        <v>0</v>
      </c>
      <c r="N599" s="192"/>
      <c r="O599" s="196">
        <v>0.16981452</v>
      </c>
      <c r="P599" s="192">
        <v>7.4715259999999992E-2</v>
      </c>
      <c r="Q599" s="192">
        <v>0</v>
      </c>
      <c r="R599" s="192">
        <v>0</v>
      </c>
      <c r="S599" s="192">
        <v>3.3950825779999998</v>
      </c>
      <c r="T599" s="192"/>
      <c r="U599" s="192"/>
      <c r="V599" s="192"/>
      <c r="W599" s="192"/>
      <c r="X599" s="192"/>
      <c r="Y599" s="137"/>
    </row>
    <row r="600" spans="1:25" s="20" customFormat="1" ht="121.5" customHeight="1" x14ac:dyDescent="0.35">
      <c r="A600" s="166">
        <v>516</v>
      </c>
      <c r="B600" s="152" t="s">
        <v>1793</v>
      </c>
      <c r="C600" s="174" t="s">
        <v>1794</v>
      </c>
      <c r="D600" s="192">
        <v>1.4353680000000002</v>
      </c>
      <c r="E600" s="153">
        <v>1.429368</v>
      </c>
      <c r="F600" s="153">
        <v>1.7256938080000002</v>
      </c>
      <c r="G600" s="192">
        <v>2.8004279999999999E-2</v>
      </c>
      <c r="H600" s="192">
        <v>2.8004279999999999E-2</v>
      </c>
      <c r="I600" s="192">
        <v>0</v>
      </c>
      <c r="J600" s="192">
        <v>1.6976895279999999</v>
      </c>
      <c r="K600" s="192">
        <v>1.40136372</v>
      </c>
      <c r="L600" s="192"/>
      <c r="M600" s="192">
        <v>0</v>
      </c>
      <c r="N600" s="192"/>
      <c r="O600" s="196">
        <v>1.7507932499999999</v>
      </c>
      <c r="P600" s="192">
        <v>1.7274563499999998</v>
      </c>
      <c r="Q600" s="192">
        <v>0</v>
      </c>
      <c r="R600" s="192">
        <v>0</v>
      </c>
      <c r="S600" s="192">
        <v>-0.29632580800000019</v>
      </c>
      <c r="T600" s="192"/>
      <c r="U600" s="192"/>
      <c r="V600" s="192"/>
      <c r="W600" s="192"/>
      <c r="X600" s="192"/>
      <c r="Y600" s="137"/>
    </row>
    <row r="601" spans="1:25" s="20" customFormat="1" ht="46.65" x14ac:dyDescent="0.35">
      <c r="A601" s="166">
        <v>517</v>
      </c>
      <c r="B601" s="152" t="s">
        <v>999</v>
      </c>
      <c r="C601" s="174" t="s">
        <v>1795</v>
      </c>
      <c r="D601" s="192">
        <v>5.0503200000000019</v>
      </c>
      <c r="E601" s="153">
        <v>4.0402560000000003</v>
      </c>
      <c r="F601" s="153">
        <v>0.17981177999999998</v>
      </c>
      <c r="G601" s="192">
        <v>7.9156979999999988E-2</v>
      </c>
      <c r="H601" s="192">
        <v>7.9156979999999988E-2</v>
      </c>
      <c r="I601" s="192">
        <v>1.0100640000000001</v>
      </c>
      <c r="J601" s="192">
        <v>0.10065479999999999</v>
      </c>
      <c r="K601" s="192">
        <v>1.0100640000000001</v>
      </c>
      <c r="L601" s="192"/>
      <c r="M601" s="192">
        <v>1.9409710200000001</v>
      </c>
      <c r="N601" s="192"/>
      <c r="O601" s="196">
        <v>0.14984314999999998</v>
      </c>
      <c r="P601" s="192">
        <v>8.3878999999999995E-2</v>
      </c>
      <c r="Q601" s="192">
        <v>0</v>
      </c>
      <c r="R601" s="192">
        <v>0</v>
      </c>
      <c r="S601" s="192">
        <v>3.8604442200000002</v>
      </c>
      <c r="T601" s="192"/>
      <c r="U601" s="192"/>
      <c r="V601" s="192"/>
      <c r="W601" s="192"/>
      <c r="X601" s="192"/>
      <c r="Y601" s="137"/>
    </row>
    <row r="602" spans="1:25" s="20" customFormat="1" ht="15.55" x14ac:dyDescent="0.35">
      <c r="A602" s="172"/>
      <c r="B602" s="156" t="s">
        <v>389</v>
      </c>
      <c r="C602" s="173"/>
      <c r="D602" s="190">
        <f>SUM(D603:D623)</f>
        <v>201.04200116196608</v>
      </c>
      <c r="E602" s="190">
        <f t="shared" ref="E602:X602" si="70">SUM(E603:E623)</f>
        <v>81.195767999999987</v>
      </c>
      <c r="F602" s="190">
        <f t="shared" si="70"/>
        <v>12.615944836000001</v>
      </c>
      <c r="G602" s="190">
        <f t="shared" si="70"/>
        <v>5.4342803680000005</v>
      </c>
      <c r="H602" s="190">
        <f t="shared" si="70"/>
        <v>5.0197088980000002</v>
      </c>
      <c r="I602" s="190">
        <f t="shared" si="70"/>
        <v>24.835220472000003</v>
      </c>
      <c r="J602" s="190">
        <f t="shared" si="70"/>
        <v>7.5962359379999995</v>
      </c>
      <c r="K602" s="190">
        <f t="shared" si="70"/>
        <v>24.603934392000003</v>
      </c>
      <c r="L602" s="190">
        <f t="shared" si="70"/>
        <v>0</v>
      </c>
      <c r="M602" s="190">
        <f t="shared" si="70"/>
        <v>26.322332768000003</v>
      </c>
      <c r="N602" s="190">
        <f t="shared" si="70"/>
        <v>0</v>
      </c>
      <c r="O602" s="190">
        <f t="shared" si="70"/>
        <v>10.544312029999999</v>
      </c>
      <c r="P602" s="190">
        <f t="shared" si="70"/>
        <v>9.18407704</v>
      </c>
      <c r="Q602" s="190">
        <f t="shared" si="70"/>
        <v>12.377219830000001</v>
      </c>
      <c r="R602" s="190">
        <f t="shared" si="70"/>
        <v>9.0694703499999996</v>
      </c>
      <c r="S602" s="190">
        <f t="shared" si="70"/>
        <v>68.57982316399999</v>
      </c>
      <c r="T602" s="190">
        <f t="shared" si="70"/>
        <v>0</v>
      </c>
      <c r="U602" s="190">
        <f t="shared" si="70"/>
        <v>0</v>
      </c>
      <c r="V602" s="190">
        <f t="shared" si="70"/>
        <v>0</v>
      </c>
      <c r="W602" s="190">
        <f t="shared" si="70"/>
        <v>0</v>
      </c>
      <c r="X602" s="190">
        <f t="shared" si="70"/>
        <v>0</v>
      </c>
      <c r="Y602" s="137"/>
    </row>
    <row r="603" spans="1:25" s="20" customFormat="1" ht="46.65" x14ac:dyDescent="0.35">
      <c r="A603" s="166">
        <v>518</v>
      </c>
      <c r="B603" s="152" t="s">
        <v>1000</v>
      </c>
      <c r="C603" s="174" t="s">
        <v>1001</v>
      </c>
      <c r="D603" s="192">
        <v>2.2555200000000002</v>
      </c>
      <c r="E603" s="153">
        <v>2.2555200000000002</v>
      </c>
      <c r="F603" s="153">
        <v>0.10038201599999999</v>
      </c>
      <c r="G603" s="192">
        <v>4.4190311999999995E-2</v>
      </c>
      <c r="H603" s="192">
        <v>4.4190311999999995E-2</v>
      </c>
      <c r="I603" s="192">
        <v>0</v>
      </c>
      <c r="J603" s="192">
        <v>5.6191703999999995E-2</v>
      </c>
      <c r="K603" s="192">
        <v>0</v>
      </c>
      <c r="L603" s="192"/>
      <c r="M603" s="192">
        <v>2.2113296879999997</v>
      </c>
      <c r="N603" s="192"/>
      <c r="O603" s="196">
        <v>8.3651679999999992E-2</v>
      </c>
      <c r="P603" s="192">
        <v>4.6826419999999994E-2</v>
      </c>
      <c r="Q603" s="192">
        <v>0</v>
      </c>
      <c r="R603" s="192">
        <v>0</v>
      </c>
      <c r="S603" s="192">
        <v>2.155137984</v>
      </c>
      <c r="T603" s="192"/>
      <c r="U603" s="192"/>
      <c r="V603" s="192"/>
      <c r="W603" s="192"/>
      <c r="X603" s="192"/>
      <c r="Y603" s="137"/>
    </row>
    <row r="604" spans="1:25" s="20" customFormat="1" ht="77.7" x14ac:dyDescent="0.35">
      <c r="A604" s="166">
        <v>519</v>
      </c>
      <c r="B604" s="152" t="s">
        <v>1796</v>
      </c>
      <c r="C604" s="174" t="s">
        <v>1002</v>
      </c>
      <c r="D604" s="192">
        <v>34.426104000000002</v>
      </c>
      <c r="E604" s="153">
        <v>8.3415599999999994</v>
      </c>
      <c r="F604" s="153">
        <v>0.37124156399999997</v>
      </c>
      <c r="G604" s="192">
        <v>0.163428456</v>
      </c>
      <c r="H604" s="192">
        <v>0.163428456</v>
      </c>
      <c r="I604" s="192">
        <v>2.0853899999999999</v>
      </c>
      <c r="J604" s="192">
        <v>0.20781310799999997</v>
      </c>
      <c r="K604" s="192">
        <v>2.0853899999999999</v>
      </c>
      <c r="L604" s="192"/>
      <c r="M604" s="192">
        <v>4.0073515440000005</v>
      </c>
      <c r="N604" s="192"/>
      <c r="O604" s="196">
        <v>0.30936796999999994</v>
      </c>
      <c r="P604" s="192">
        <v>0.17317758999999994</v>
      </c>
      <c r="Q604" s="192">
        <v>0</v>
      </c>
      <c r="R604" s="192">
        <v>0</v>
      </c>
      <c r="S604" s="192">
        <v>7.9703184359999995</v>
      </c>
      <c r="T604" s="192"/>
      <c r="U604" s="192"/>
      <c r="V604" s="192"/>
      <c r="W604" s="192"/>
      <c r="X604" s="192"/>
      <c r="Y604" s="137"/>
    </row>
    <row r="605" spans="1:25" s="20" customFormat="1" ht="62.2" x14ac:dyDescent="0.35">
      <c r="A605" s="166">
        <v>520</v>
      </c>
      <c r="B605" s="152" t="s">
        <v>1003</v>
      </c>
      <c r="C605" s="174" t="s">
        <v>1004</v>
      </c>
      <c r="D605" s="192">
        <v>19.954896673423725</v>
      </c>
      <c r="E605" s="153">
        <v>1.2E-2</v>
      </c>
      <c r="F605" s="153">
        <v>5.3404799999999997E-4</v>
      </c>
      <c r="G605" s="192">
        <v>2.35116E-4</v>
      </c>
      <c r="H605" s="192">
        <v>2.35116E-4</v>
      </c>
      <c r="I605" s="192">
        <v>3.0000000000000001E-3</v>
      </c>
      <c r="J605" s="192">
        <v>2.9893199999999996E-4</v>
      </c>
      <c r="K605" s="192">
        <v>3.0000000000000001E-3</v>
      </c>
      <c r="L605" s="192"/>
      <c r="M605" s="192">
        <v>5.7648839999999996E-3</v>
      </c>
      <c r="N605" s="192"/>
      <c r="O605" s="196">
        <v>4.4504000000000006E-4</v>
      </c>
      <c r="P605" s="192">
        <v>2.4911000000000009E-4</v>
      </c>
      <c r="Q605" s="192">
        <v>0</v>
      </c>
      <c r="R605" s="192">
        <v>0</v>
      </c>
      <c r="S605" s="192">
        <v>1.1465952E-2</v>
      </c>
      <c r="T605" s="192"/>
      <c r="U605" s="192"/>
      <c r="V605" s="192"/>
      <c r="W605" s="192"/>
      <c r="X605" s="192"/>
      <c r="Y605" s="137"/>
    </row>
    <row r="606" spans="1:25" s="20" customFormat="1" ht="93.25" x14ac:dyDescent="0.35">
      <c r="A606" s="166">
        <v>521</v>
      </c>
      <c r="B606" s="152" t="s">
        <v>1005</v>
      </c>
      <c r="C606" s="174" t="s">
        <v>1006</v>
      </c>
      <c r="D606" s="192">
        <v>10.608924</v>
      </c>
      <c r="E606" s="153">
        <v>1.2E-2</v>
      </c>
      <c r="F606" s="153">
        <v>5.3404799999999997E-4</v>
      </c>
      <c r="G606" s="192">
        <v>2.35116E-4</v>
      </c>
      <c r="H606" s="192">
        <v>2.35116E-4</v>
      </c>
      <c r="I606" s="192">
        <v>3.0000000000000001E-3</v>
      </c>
      <c r="J606" s="192">
        <v>2.9893199999999996E-4</v>
      </c>
      <c r="K606" s="192">
        <v>3.0000000000000001E-3</v>
      </c>
      <c r="L606" s="192"/>
      <c r="M606" s="192">
        <v>5.7648839999999996E-3</v>
      </c>
      <c r="N606" s="192"/>
      <c r="O606" s="196">
        <v>0.13136104000000001</v>
      </c>
      <c r="P606" s="192">
        <v>0.13116511</v>
      </c>
      <c r="Q606" s="192">
        <v>0</v>
      </c>
      <c r="R606" s="192">
        <v>0</v>
      </c>
      <c r="S606" s="192">
        <v>1.1465952E-2</v>
      </c>
      <c r="T606" s="192"/>
      <c r="U606" s="192"/>
      <c r="V606" s="192"/>
      <c r="W606" s="192"/>
      <c r="X606" s="192"/>
      <c r="Y606" s="137"/>
    </row>
    <row r="607" spans="1:25" s="20" customFormat="1" ht="46.65" x14ac:dyDescent="0.35">
      <c r="A607" s="166">
        <v>522</v>
      </c>
      <c r="B607" s="152" t="s">
        <v>1007</v>
      </c>
      <c r="C607" s="174" t="s">
        <v>1008</v>
      </c>
      <c r="D607" s="192">
        <v>2.79156</v>
      </c>
      <c r="E607" s="153">
        <v>2.7795599999999996</v>
      </c>
      <c r="F607" s="153">
        <v>0.12370447199999998</v>
      </c>
      <c r="G607" s="192">
        <v>5.4457343999999991E-2</v>
      </c>
      <c r="H607" s="192">
        <v>5.4457343999999991E-2</v>
      </c>
      <c r="I607" s="192">
        <v>0</v>
      </c>
      <c r="J607" s="192">
        <v>6.9247127999999991E-2</v>
      </c>
      <c r="K607" s="192">
        <v>2.7251026559999998</v>
      </c>
      <c r="L607" s="192"/>
      <c r="M607" s="192">
        <v>0</v>
      </c>
      <c r="N607" s="192"/>
      <c r="O607" s="196">
        <v>0.10308705999999999</v>
      </c>
      <c r="P607" s="192">
        <v>5.770593999999999E-2</v>
      </c>
      <c r="Q607" s="192">
        <v>0</v>
      </c>
      <c r="R607" s="192">
        <v>0</v>
      </c>
      <c r="S607" s="192">
        <v>2.6558555279999996</v>
      </c>
      <c r="T607" s="192"/>
      <c r="U607" s="192"/>
      <c r="V607" s="192"/>
      <c r="W607" s="192"/>
      <c r="X607" s="192"/>
      <c r="Y607" s="137"/>
    </row>
    <row r="608" spans="1:25" s="20" customFormat="1" ht="46.65" x14ac:dyDescent="0.35">
      <c r="A608" s="166">
        <v>523</v>
      </c>
      <c r="B608" s="152" t="s">
        <v>1009</v>
      </c>
      <c r="C608" s="174" t="s">
        <v>1010</v>
      </c>
      <c r="D608" s="192">
        <v>2.6942759999999999</v>
      </c>
      <c r="E608" s="153">
        <v>2.1604320000000001</v>
      </c>
      <c r="F608" s="153">
        <v>9.6150096000000018E-2</v>
      </c>
      <c r="G608" s="192">
        <v>4.2327324E-2</v>
      </c>
      <c r="H608" s="192">
        <v>4.2327324E-2</v>
      </c>
      <c r="I608" s="192">
        <v>0</v>
      </c>
      <c r="J608" s="192">
        <v>5.3822772000000019E-2</v>
      </c>
      <c r="K608" s="192">
        <v>2.1181046759999997</v>
      </c>
      <c r="L608" s="192"/>
      <c r="M608" s="192">
        <v>0</v>
      </c>
      <c r="N608" s="192"/>
      <c r="O608" s="196">
        <v>8.0125080000000001E-2</v>
      </c>
      <c r="P608" s="192">
        <v>4.4852310000000006E-2</v>
      </c>
      <c r="Q608" s="192">
        <v>0</v>
      </c>
      <c r="R608" s="192">
        <v>0</v>
      </c>
      <c r="S608" s="192">
        <v>2.064281904</v>
      </c>
      <c r="T608" s="192"/>
      <c r="U608" s="192"/>
      <c r="V608" s="192"/>
      <c r="W608" s="192"/>
      <c r="X608" s="192"/>
      <c r="Y608" s="137"/>
    </row>
    <row r="609" spans="1:25" s="20" customFormat="1" ht="46.65" x14ac:dyDescent="0.35">
      <c r="A609" s="166">
        <v>524</v>
      </c>
      <c r="B609" s="152" t="s">
        <v>1011</v>
      </c>
      <c r="C609" s="174" t="s">
        <v>1012</v>
      </c>
      <c r="D609" s="192">
        <v>2.9386320000000001</v>
      </c>
      <c r="E609" s="153">
        <v>2.9326319999999999</v>
      </c>
      <c r="F609" s="153">
        <v>0.13051695599999999</v>
      </c>
      <c r="G609" s="192">
        <v>5.7456336000000004E-2</v>
      </c>
      <c r="H609" s="192">
        <v>5.7456336000000004E-2</v>
      </c>
      <c r="I609" s="192">
        <v>0.73315799999999998</v>
      </c>
      <c r="J609" s="192">
        <v>7.3060619999999993E-2</v>
      </c>
      <c r="K609" s="192">
        <v>0.73315799999999998</v>
      </c>
      <c r="L609" s="192"/>
      <c r="M609" s="192">
        <v>1.4088596639999997</v>
      </c>
      <c r="N609" s="192"/>
      <c r="O609" s="196">
        <v>0.24875263</v>
      </c>
      <c r="P609" s="192">
        <v>0.20087235000000001</v>
      </c>
      <c r="Q609" s="192">
        <v>0</v>
      </c>
      <c r="R609" s="192">
        <v>0</v>
      </c>
      <c r="S609" s="192">
        <v>2.8021150439999998</v>
      </c>
      <c r="T609" s="192"/>
      <c r="U609" s="192"/>
      <c r="V609" s="192"/>
      <c r="W609" s="192"/>
      <c r="X609" s="192"/>
      <c r="Y609" s="137"/>
    </row>
    <row r="610" spans="1:25" s="20" customFormat="1" ht="31.1" x14ac:dyDescent="0.35">
      <c r="A610" s="166">
        <v>525</v>
      </c>
      <c r="B610" s="152" t="s">
        <v>1013</v>
      </c>
      <c r="C610" s="174" t="s">
        <v>1014</v>
      </c>
      <c r="D610" s="192">
        <v>10.788650755728813</v>
      </c>
      <c r="E610" s="153">
        <v>8.7240479999999998</v>
      </c>
      <c r="F610" s="153">
        <v>0.38826421200000005</v>
      </c>
      <c r="G610" s="192">
        <v>0.17092218000000001</v>
      </c>
      <c r="H610" s="192">
        <v>0.17092218000000001</v>
      </c>
      <c r="I610" s="192">
        <v>8.55312582</v>
      </c>
      <c r="J610" s="192">
        <v>0.21734203200000005</v>
      </c>
      <c r="K610" s="192">
        <v>0</v>
      </c>
      <c r="L610" s="192"/>
      <c r="M610" s="192">
        <v>0</v>
      </c>
      <c r="N610" s="192"/>
      <c r="O610" s="196">
        <v>0.32355351000000004</v>
      </c>
      <c r="P610" s="192">
        <v>0.18111836000000006</v>
      </c>
      <c r="Q610" s="192">
        <v>0</v>
      </c>
      <c r="R610" s="192">
        <v>0</v>
      </c>
      <c r="S610" s="192">
        <v>8.3357837880000005</v>
      </c>
      <c r="T610" s="192"/>
      <c r="U610" s="192"/>
      <c r="V610" s="192"/>
      <c r="W610" s="192"/>
      <c r="X610" s="192"/>
      <c r="Y610" s="137"/>
    </row>
    <row r="611" spans="1:25" s="20" customFormat="1" ht="101.3" customHeight="1" x14ac:dyDescent="0.35">
      <c r="A611" s="166">
        <v>526</v>
      </c>
      <c r="B611" s="152" t="s">
        <v>1797</v>
      </c>
      <c r="C611" s="174" t="s">
        <v>1015</v>
      </c>
      <c r="D611" s="192">
        <v>3.8244600000000002</v>
      </c>
      <c r="E611" s="153">
        <v>1.0993080000000002</v>
      </c>
      <c r="F611" s="153">
        <v>0.68473652999999979</v>
      </c>
      <c r="G611" s="192">
        <v>1.0993080000000002</v>
      </c>
      <c r="H611" s="192">
        <v>0.6847365299999999</v>
      </c>
      <c r="I611" s="192">
        <v>0</v>
      </c>
      <c r="J611" s="192">
        <v>0</v>
      </c>
      <c r="K611" s="192">
        <v>0</v>
      </c>
      <c r="L611" s="192"/>
      <c r="M611" s="192">
        <v>0</v>
      </c>
      <c r="N611" s="192"/>
      <c r="O611" s="196">
        <v>5.2521949999999998E-2</v>
      </c>
      <c r="P611" s="192">
        <v>-1.9428902930940239E-16</v>
      </c>
      <c r="Q611" s="192">
        <v>3.30774948</v>
      </c>
      <c r="R611" s="192">
        <v>0</v>
      </c>
      <c r="S611" s="192">
        <v>0.41457147000000039</v>
      </c>
      <c r="T611" s="192"/>
      <c r="U611" s="192"/>
      <c r="V611" s="192"/>
      <c r="W611" s="192"/>
      <c r="X611" s="192"/>
      <c r="Y611" s="137"/>
    </row>
    <row r="612" spans="1:25" s="20" customFormat="1" ht="81.2" customHeight="1" x14ac:dyDescent="0.35">
      <c r="A612" s="166">
        <v>527</v>
      </c>
      <c r="B612" s="152" t="s">
        <v>1016</v>
      </c>
      <c r="C612" s="174" t="s">
        <v>1017</v>
      </c>
      <c r="D612" s="192">
        <v>2.1886799999999997</v>
      </c>
      <c r="E612" s="153">
        <v>2.1766800000000002</v>
      </c>
      <c r="F612" s="153">
        <v>0</v>
      </c>
      <c r="G612" s="192">
        <v>4.2645660000000002E-2</v>
      </c>
      <c r="H612" s="192">
        <v>4.2645660000000002E-2</v>
      </c>
      <c r="I612" s="192">
        <v>0.54416999999999993</v>
      </c>
      <c r="J612" s="192">
        <v>-4.2645660000000002E-2</v>
      </c>
      <c r="K612" s="192">
        <v>0.54416999999999993</v>
      </c>
      <c r="L612" s="192"/>
      <c r="M612" s="192">
        <v>1.0456943400000001</v>
      </c>
      <c r="N612" s="192"/>
      <c r="O612" s="196">
        <v>0</v>
      </c>
      <c r="P612" s="192">
        <v>-3.5538050000000009E-2</v>
      </c>
      <c r="Q612" s="192">
        <v>0</v>
      </c>
      <c r="R612" s="192">
        <v>0</v>
      </c>
      <c r="S612" s="192">
        <v>2.1766800000000002</v>
      </c>
      <c r="T612" s="192"/>
      <c r="U612" s="192"/>
      <c r="V612" s="192"/>
      <c r="W612" s="192"/>
      <c r="X612" s="192"/>
      <c r="Y612" s="137"/>
    </row>
    <row r="613" spans="1:25" s="20" customFormat="1" ht="62.2" x14ac:dyDescent="0.35">
      <c r="A613" s="166">
        <v>528</v>
      </c>
      <c r="B613" s="152" t="s">
        <v>1018</v>
      </c>
      <c r="C613" s="174" t="s">
        <v>1019</v>
      </c>
      <c r="D613" s="192">
        <v>3.9990675599999994</v>
      </c>
      <c r="E613" s="153">
        <v>3.482208</v>
      </c>
      <c r="F613" s="153">
        <v>9.196776000000001E-2</v>
      </c>
      <c r="G613" s="192">
        <v>6.8223684000000007E-2</v>
      </c>
      <c r="H613" s="192">
        <v>6.8223684000000007E-2</v>
      </c>
      <c r="I613" s="192">
        <v>0</v>
      </c>
      <c r="J613" s="192">
        <v>2.3744076000000003E-2</v>
      </c>
      <c r="K613" s="192">
        <v>3.4139843160000001</v>
      </c>
      <c r="L613" s="192"/>
      <c r="M613" s="192">
        <v>0</v>
      </c>
      <c r="N613" s="192"/>
      <c r="O613" s="196">
        <v>0.34967225000000002</v>
      </c>
      <c r="P613" s="192">
        <v>0.29281918000000001</v>
      </c>
      <c r="Q613" s="192">
        <v>1.0594195799999999</v>
      </c>
      <c r="R613" s="192">
        <v>1.0594195799999999</v>
      </c>
      <c r="S613" s="192">
        <v>3.3902402399999998</v>
      </c>
      <c r="T613" s="192"/>
      <c r="U613" s="192"/>
      <c r="V613" s="192"/>
      <c r="W613" s="192"/>
      <c r="X613" s="192"/>
      <c r="Y613" s="137"/>
    </row>
    <row r="614" spans="1:25" s="20" customFormat="1" ht="31.1" x14ac:dyDescent="0.35">
      <c r="A614" s="166">
        <v>529</v>
      </c>
      <c r="B614" s="152" t="s">
        <v>1020</v>
      </c>
      <c r="C614" s="174" t="s">
        <v>1021</v>
      </c>
      <c r="D614" s="192">
        <v>56.48214217281356</v>
      </c>
      <c r="E614" s="153">
        <v>7.2659039999999999</v>
      </c>
      <c r="F614" s="153">
        <v>3.2671267480000008</v>
      </c>
      <c r="G614" s="192">
        <v>2.9080708480000004</v>
      </c>
      <c r="H614" s="192">
        <v>2.9080708480000004</v>
      </c>
      <c r="I614" s="192">
        <v>0</v>
      </c>
      <c r="J614" s="192">
        <v>0.35905589999999998</v>
      </c>
      <c r="K614" s="192">
        <v>0</v>
      </c>
      <c r="L614" s="192"/>
      <c r="M614" s="192">
        <v>4.3578331519999995</v>
      </c>
      <c r="N614" s="192"/>
      <c r="O614" s="196">
        <v>0.26947453999999998</v>
      </c>
      <c r="P614" s="192">
        <v>0.15084609999999998</v>
      </c>
      <c r="Q614" s="192">
        <v>0</v>
      </c>
      <c r="R614" s="192">
        <v>0</v>
      </c>
      <c r="S614" s="192">
        <v>3.9987772519999991</v>
      </c>
      <c r="T614" s="192"/>
      <c r="U614" s="192"/>
      <c r="V614" s="192"/>
      <c r="W614" s="192"/>
      <c r="X614" s="192"/>
      <c r="Y614" s="137"/>
    </row>
    <row r="615" spans="1:25" s="20" customFormat="1" ht="62.2" x14ac:dyDescent="0.35">
      <c r="A615" s="166">
        <v>530</v>
      </c>
      <c r="B615" s="152" t="s">
        <v>1798</v>
      </c>
      <c r="C615" s="174" t="s">
        <v>1022</v>
      </c>
      <c r="D615" s="192">
        <v>6.8477640000000006</v>
      </c>
      <c r="E615" s="153">
        <v>6.0782639999999999</v>
      </c>
      <c r="F615" s="153">
        <v>0.27051346799999998</v>
      </c>
      <c r="G615" s="192">
        <v>0.119085792</v>
      </c>
      <c r="H615" s="192">
        <v>0.119085792</v>
      </c>
      <c r="I615" s="192">
        <v>5.959178208</v>
      </c>
      <c r="J615" s="192">
        <v>0.15142767599999998</v>
      </c>
      <c r="K615" s="192">
        <v>0</v>
      </c>
      <c r="L615" s="192"/>
      <c r="M615" s="192">
        <v>0</v>
      </c>
      <c r="N615" s="192"/>
      <c r="O615" s="196">
        <v>3.6325157699999999</v>
      </c>
      <c r="P615" s="192">
        <v>3.5332776099999998</v>
      </c>
      <c r="Q615" s="192">
        <v>0</v>
      </c>
      <c r="R615" s="192">
        <v>0</v>
      </c>
      <c r="S615" s="192">
        <v>5.807750532</v>
      </c>
      <c r="T615" s="192"/>
      <c r="U615" s="192"/>
      <c r="V615" s="192"/>
      <c r="W615" s="192"/>
      <c r="X615" s="192"/>
      <c r="Y615" s="137"/>
    </row>
    <row r="616" spans="1:25" s="20" customFormat="1" ht="46.65" x14ac:dyDescent="0.35">
      <c r="A616" s="166">
        <v>531</v>
      </c>
      <c r="B616" s="152" t="s">
        <v>1023</v>
      </c>
      <c r="C616" s="174" t="s">
        <v>1024</v>
      </c>
      <c r="D616" s="192">
        <v>7.6850640000000006</v>
      </c>
      <c r="E616" s="153">
        <v>7.061484000000001</v>
      </c>
      <c r="F616" s="153">
        <v>4.3032592620000001</v>
      </c>
      <c r="G616" s="192">
        <v>0.13834911600000002</v>
      </c>
      <c r="H616" s="192">
        <v>0.13834911600000002</v>
      </c>
      <c r="I616" s="192">
        <v>0</v>
      </c>
      <c r="J616" s="192">
        <v>4.1649101460000004</v>
      </c>
      <c r="K616" s="192">
        <v>6.9231348840000004</v>
      </c>
      <c r="L616" s="192"/>
      <c r="M616" s="192">
        <v>0</v>
      </c>
      <c r="N616" s="192"/>
      <c r="O616" s="196">
        <v>3.58604938</v>
      </c>
      <c r="P616" s="192">
        <v>3.4707584499999999</v>
      </c>
      <c r="Q616" s="192">
        <v>3.8106689500000002</v>
      </c>
      <c r="R616" s="192">
        <v>3.8106689500000002</v>
      </c>
      <c r="S616" s="192">
        <v>2.7582247380000009</v>
      </c>
      <c r="T616" s="192"/>
      <c r="U616" s="192"/>
      <c r="V616" s="192"/>
      <c r="W616" s="192"/>
      <c r="X616" s="192"/>
      <c r="Y616" s="137"/>
    </row>
    <row r="617" spans="1:25" s="20" customFormat="1" ht="46.65" x14ac:dyDescent="0.35">
      <c r="A617" s="166">
        <v>532</v>
      </c>
      <c r="B617" s="152" t="s">
        <v>1799</v>
      </c>
      <c r="C617" s="174" t="s">
        <v>1025</v>
      </c>
      <c r="D617" s="192">
        <v>4.99254</v>
      </c>
      <c r="E617" s="153">
        <v>3.7264512000000001</v>
      </c>
      <c r="F617" s="153">
        <v>0.49305479999999996</v>
      </c>
      <c r="G617" s="192">
        <v>7.3008887999999994E-2</v>
      </c>
      <c r="H617" s="192">
        <v>7.3008887999999994E-2</v>
      </c>
      <c r="I617" s="192">
        <v>0.93161280000000002</v>
      </c>
      <c r="J617" s="192">
        <v>0.42004591199999991</v>
      </c>
      <c r="K617" s="192">
        <v>0.93161280000000002</v>
      </c>
      <c r="L617" s="192"/>
      <c r="M617" s="192">
        <v>1.7902167119999999</v>
      </c>
      <c r="N617" s="192"/>
      <c r="O617" s="196">
        <v>0.13820489999999999</v>
      </c>
      <c r="P617" s="192">
        <v>7.7364159999999987E-2</v>
      </c>
      <c r="Q617" s="192">
        <v>0</v>
      </c>
      <c r="R617" s="192">
        <v>0</v>
      </c>
      <c r="S617" s="192">
        <v>3.2333964000000002</v>
      </c>
      <c r="T617" s="192"/>
      <c r="U617" s="192"/>
      <c r="V617" s="192"/>
      <c r="W617" s="192"/>
      <c r="X617" s="192"/>
      <c r="Y617" s="137"/>
    </row>
    <row r="618" spans="1:25" s="20" customFormat="1" ht="81.2" customHeight="1" x14ac:dyDescent="0.35">
      <c r="A618" s="166">
        <v>533</v>
      </c>
      <c r="B618" s="152" t="s">
        <v>1800</v>
      </c>
      <c r="C618" s="174" t="s">
        <v>1026</v>
      </c>
      <c r="D618" s="192">
        <v>6.0323159999999998</v>
      </c>
      <c r="E618" s="153">
        <v>4.4223167999999999</v>
      </c>
      <c r="F618" s="153">
        <v>0.19681543199999998</v>
      </c>
      <c r="G618" s="192">
        <v>8.6642352000000006E-2</v>
      </c>
      <c r="H618" s="192">
        <v>8.6642352000000006E-2</v>
      </c>
      <c r="I618" s="192">
        <v>1.1055792</v>
      </c>
      <c r="J618" s="192">
        <v>0.11017307999999998</v>
      </c>
      <c r="K618" s="192">
        <v>1.1055792</v>
      </c>
      <c r="L618" s="192"/>
      <c r="M618" s="192">
        <v>2.1245160479999998</v>
      </c>
      <c r="N618" s="192"/>
      <c r="O618" s="196">
        <v>0.16401285999999998</v>
      </c>
      <c r="P618" s="192">
        <v>9.1810899999999987E-2</v>
      </c>
      <c r="Q618" s="192">
        <v>0</v>
      </c>
      <c r="R618" s="192">
        <v>0</v>
      </c>
      <c r="S618" s="192">
        <v>4.2255013679999998</v>
      </c>
      <c r="T618" s="192"/>
      <c r="U618" s="192"/>
      <c r="V618" s="192"/>
      <c r="W618" s="192"/>
      <c r="X618" s="192"/>
      <c r="Y618" s="137"/>
    </row>
    <row r="619" spans="1:25" s="20" customFormat="1" ht="81.2" customHeight="1" x14ac:dyDescent="0.35">
      <c r="A619" s="166">
        <v>534</v>
      </c>
      <c r="B619" s="152" t="s">
        <v>1801</v>
      </c>
      <c r="C619" s="174" t="s">
        <v>1802</v>
      </c>
      <c r="D619" s="192">
        <v>5.6579520000000008</v>
      </c>
      <c r="E619" s="153">
        <v>4.4344703999999995</v>
      </c>
      <c r="F619" s="153">
        <v>1.4201747839999999</v>
      </c>
      <c r="G619" s="192">
        <v>8.6880467999999988E-2</v>
      </c>
      <c r="H619" s="192">
        <v>8.6880467999999988E-2</v>
      </c>
      <c r="I619" s="192">
        <v>0</v>
      </c>
      <c r="J619" s="192">
        <v>1.3332943159999999</v>
      </c>
      <c r="K619" s="192">
        <v>0</v>
      </c>
      <c r="L619" s="192"/>
      <c r="M619" s="192">
        <v>4.347589932</v>
      </c>
      <c r="N619" s="192"/>
      <c r="O619" s="196">
        <v>0.50737584000000002</v>
      </c>
      <c r="P619" s="192">
        <v>0.43497545000000004</v>
      </c>
      <c r="Q619" s="192">
        <v>4.1993818200000002</v>
      </c>
      <c r="R619" s="192">
        <v>4.1993818200000002</v>
      </c>
      <c r="S619" s="192">
        <v>3.0142956159999996</v>
      </c>
      <c r="T619" s="192"/>
      <c r="U619" s="192"/>
      <c r="V619" s="192"/>
      <c r="W619" s="192"/>
      <c r="X619" s="192"/>
      <c r="Y619" s="137"/>
    </row>
    <row r="620" spans="1:25" s="20" customFormat="1" ht="46.65" x14ac:dyDescent="0.35">
      <c r="A620" s="166">
        <v>535</v>
      </c>
      <c r="B620" s="152" t="s">
        <v>1803</v>
      </c>
      <c r="C620" s="174" t="s">
        <v>1804</v>
      </c>
      <c r="D620" s="192">
        <v>4.5766559999999998</v>
      </c>
      <c r="E620" s="153">
        <v>3.6553199999999997</v>
      </c>
      <c r="F620" s="153">
        <v>0.20630064399999998</v>
      </c>
      <c r="G620" s="192">
        <v>7.1615291999999997E-2</v>
      </c>
      <c r="H620" s="192">
        <v>7.1615291999999997E-2</v>
      </c>
      <c r="I620" s="192">
        <v>0.91382999999999992</v>
      </c>
      <c r="J620" s="192">
        <v>0.13468535200000001</v>
      </c>
      <c r="K620" s="192">
        <v>0.91382999999999992</v>
      </c>
      <c r="L620" s="192"/>
      <c r="M620" s="192">
        <v>1.7560447079999995</v>
      </c>
      <c r="N620" s="192"/>
      <c r="O620" s="196">
        <v>0.17191720000000002</v>
      </c>
      <c r="P620" s="192">
        <v>0.11223779000000002</v>
      </c>
      <c r="Q620" s="192">
        <v>0</v>
      </c>
      <c r="R620" s="192">
        <v>0</v>
      </c>
      <c r="S620" s="192">
        <v>3.4490193559999995</v>
      </c>
      <c r="T620" s="192"/>
      <c r="U620" s="192"/>
      <c r="V620" s="192"/>
      <c r="W620" s="192"/>
      <c r="X620" s="192"/>
      <c r="Y620" s="137"/>
    </row>
    <row r="621" spans="1:25" s="20" customFormat="1" ht="31.1" x14ac:dyDescent="0.35">
      <c r="A621" s="166">
        <v>536</v>
      </c>
      <c r="B621" s="152" t="s">
        <v>1027</v>
      </c>
      <c r="C621" s="174" t="s">
        <v>1028</v>
      </c>
      <c r="D621" s="192">
        <v>1.4467920000000001</v>
      </c>
      <c r="E621" s="153">
        <v>1.4347920000000001</v>
      </c>
      <c r="F621" s="153">
        <v>6.3855467999999999E-2</v>
      </c>
      <c r="G621" s="192">
        <v>2.811054E-2</v>
      </c>
      <c r="H621" s="192">
        <v>2.811054E-2</v>
      </c>
      <c r="I621" s="192">
        <v>0</v>
      </c>
      <c r="J621" s="192">
        <v>3.5744927999999995E-2</v>
      </c>
      <c r="K621" s="192">
        <v>1.4066814599999999</v>
      </c>
      <c r="L621" s="192"/>
      <c r="M621" s="192">
        <v>0</v>
      </c>
      <c r="N621" s="192"/>
      <c r="O621" s="196">
        <v>5.3212889999999999E-2</v>
      </c>
      <c r="P621" s="192">
        <v>2.9787439999999998E-2</v>
      </c>
      <c r="Q621" s="192">
        <v>0</v>
      </c>
      <c r="R621" s="192">
        <v>0</v>
      </c>
      <c r="S621" s="192">
        <v>1.370936532</v>
      </c>
      <c r="T621" s="192"/>
      <c r="U621" s="192"/>
      <c r="V621" s="192"/>
      <c r="W621" s="192"/>
      <c r="X621" s="192"/>
      <c r="Y621" s="137"/>
    </row>
    <row r="622" spans="1:25" s="20" customFormat="1" ht="46.65" x14ac:dyDescent="0.35">
      <c r="A622" s="166">
        <v>537</v>
      </c>
      <c r="B622" s="152" t="s">
        <v>1029</v>
      </c>
      <c r="C622" s="174" t="s">
        <v>1805</v>
      </c>
      <c r="D622" s="192">
        <v>2.3520719999999997</v>
      </c>
      <c r="E622" s="153">
        <v>2.3520719999999997</v>
      </c>
      <c r="F622" s="153">
        <v>0.10467907199999998</v>
      </c>
      <c r="G622" s="192">
        <v>4.6081956E-2</v>
      </c>
      <c r="H622" s="192">
        <v>4.6081956E-2</v>
      </c>
      <c r="I622" s="192">
        <v>2.3059900439999996</v>
      </c>
      <c r="J622" s="192">
        <v>5.8597115999999984E-2</v>
      </c>
      <c r="K622" s="192">
        <v>0</v>
      </c>
      <c r="L622" s="192"/>
      <c r="M622" s="192">
        <v>0</v>
      </c>
      <c r="N622" s="192"/>
      <c r="O622" s="196">
        <v>8.7232559999999987E-2</v>
      </c>
      <c r="P622" s="192">
        <v>4.8830929999999988E-2</v>
      </c>
      <c r="Q622" s="192">
        <v>0</v>
      </c>
      <c r="R622" s="192">
        <v>0</v>
      </c>
      <c r="S622" s="192">
        <v>2.2473929279999996</v>
      </c>
      <c r="T622" s="192"/>
      <c r="U622" s="192"/>
      <c r="V622" s="192"/>
      <c r="W622" s="192"/>
      <c r="X622" s="192"/>
      <c r="Y622" s="137"/>
    </row>
    <row r="623" spans="1:25" s="20" customFormat="1" ht="46.65" x14ac:dyDescent="0.35">
      <c r="A623" s="166">
        <v>538</v>
      </c>
      <c r="B623" s="152" t="s">
        <v>1806</v>
      </c>
      <c r="C623" s="174" t="s">
        <v>1807</v>
      </c>
      <c r="D623" s="192">
        <v>8.4979319999999987</v>
      </c>
      <c r="E623" s="153">
        <v>6.7887456000000004</v>
      </c>
      <c r="F623" s="153">
        <v>0.30213345600000002</v>
      </c>
      <c r="G623" s="192">
        <v>0.13300558799999998</v>
      </c>
      <c r="H623" s="192">
        <v>0.13300558799999998</v>
      </c>
      <c r="I623" s="192">
        <v>1.6971864000000001</v>
      </c>
      <c r="J623" s="192">
        <v>0.16912786800000004</v>
      </c>
      <c r="K623" s="192">
        <v>1.6971864000000001</v>
      </c>
      <c r="L623" s="192"/>
      <c r="M623" s="192">
        <v>3.2613672120000001</v>
      </c>
      <c r="N623" s="192"/>
      <c r="O623" s="196">
        <v>0.25177788000000001</v>
      </c>
      <c r="P623" s="192">
        <v>0.14093989000000001</v>
      </c>
      <c r="Q623" s="192">
        <v>0</v>
      </c>
      <c r="R623" s="192">
        <v>0</v>
      </c>
      <c r="S623" s="192">
        <v>6.4866121440000004</v>
      </c>
      <c r="T623" s="192"/>
      <c r="U623" s="192"/>
      <c r="V623" s="192"/>
      <c r="W623" s="192"/>
      <c r="X623" s="192"/>
      <c r="Y623" s="137"/>
    </row>
    <row r="624" spans="1:25" s="20" customFormat="1" ht="15.55" x14ac:dyDescent="0.35">
      <c r="A624" s="172"/>
      <c r="B624" s="156" t="s">
        <v>411</v>
      </c>
      <c r="C624" s="173"/>
      <c r="D624" s="190">
        <f>SUM(D625)</f>
        <v>0.27818399999999999</v>
      </c>
      <c r="E624" s="190">
        <f t="shared" ref="E624:X624" si="71">SUM(E625)</f>
        <v>0.17108399999999999</v>
      </c>
      <c r="F624" s="190">
        <f t="shared" si="71"/>
        <v>7.6140959999999999E-3</v>
      </c>
      <c r="G624" s="190">
        <f t="shared" si="71"/>
        <v>3.3518879999999999E-3</v>
      </c>
      <c r="H624" s="190">
        <f t="shared" si="71"/>
        <v>3.3518879999999999E-3</v>
      </c>
      <c r="I624" s="190">
        <f t="shared" si="71"/>
        <v>0</v>
      </c>
      <c r="J624" s="190">
        <f t="shared" si="71"/>
        <v>4.262208E-3</v>
      </c>
      <c r="K624" s="190">
        <f t="shared" si="71"/>
        <v>0.16773211199999999</v>
      </c>
      <c r="L624" s="190">
        <f t="shared" si="71"/>
        <v>0</v>
      </c>
      <c r="M624" s="190">
        <f t="shared" si="71"/>
        <v>0</v>
      </c>
      <c r="N624" s="190">
        <f t="shared" si="71"/>
        <v>0</v>
      </c>
      <c r="O624" s="190">
        <f t="shared" si="71"/>
        <v>6.3450800000000003E-3</v>
      </c>
      <c r="P624" s="190">
        <f t="shared" si="71"/>
        <v>3.5518400000000006E-3</v>
      </c>
      <c r="Q624" s="190">
        <f t="shared" si="71"/>
        <v>0</v>
      </c>
      <c r="R624" s="190">
        <f t="shared" si="71"/>
        <v>0</v>
      </c>
      <c r="S624" s="190">
        <f t="shared" si="71"/>
        <v>0.163469904</v>
      </c>
      <c r="T624" s="190">
        <f t="shared" si="71"/>
        <v>0</v>
      </c>
      <c r="U624" s="190">
        <f t="shared" si="71"/>
        <v>0</v>
      </c>
      <c r="V624" s="190">
        <f t="shared" si="71"/>
        <v>0</v>
      </c>
      <c r="W624" s="190">
        <f t="shared" si="71"/>
        <v>0</v>
      </c>
      <c r="X624" s="190">
        <f t="shared" si="71"/>
        <v>0</v>
      </c>
      <c r="Y624" s="137"/>
    </row>
    <row r="625" spans="1:25" s="20" customFormat="1" ht="31.1" x14ac:dyDescent="0.35">
      <c r="A625" s="166">
        <v>539</v>
      </c>
      <c r="B625" s="152" t="s">
        <v>1030</v>
      </c>
      <c r="C625" s="174" t="s">
        <v>1031</v>
      </c>
      <c r="D625" s="192">
        <v>0.27818399999999999</v>
      </c>
      <c r="E625" s="153">
        <v>0.17108399999999999</v>
      </c>
      <c r="F625" s="153">
        <v>7.6140959999999999E-3</v>
      </c>
      <c r="G625" s="192">
        <v>3.3518879999999999E-3</v>
      </c>
      <c r="H625" s="192">
        <v>3.3518879999999999E-3</v>
      </c>
      <c r="I625" s="192">
        <v>0</v>
      </c>
      <c r="J625" s="192">
        <v>4.262208E-3</v>
      </c>
      <c r="K625" s="192">
        <v>0.16773211199999999</v>
      </c>
      <c r="L625" s="192"/>
      <c r="M625" s="192">
        <v>0</v>
      </c>
      <c r="N625" s="192"/>
      <c r="O625" s="196">
        <v>6.3450800000000003E-3</v>
      </c>
      <c r="P625" s="192">
        <v>3.5518400000000006E-3</v>
      </c>
      <c r="Q625" s="192">
        <v>0</v>
      </c>
      <c r="R625" s="192">
        <v>0</v>
      </c>
      <c r="S625" s="192">
        <v>0.163469904</v>
      </c>
      <c r="T625" s="192"/>
      <c r="U625" s="192"/>
      <c r="V625" s="192"/>
      <c r="W625" s="192"/>
      <c r="X625" s="192"/>
      <c r="Y625" s="137"/>
    </row>
    <row r="626" spans="1:25" s="20" customFormat="1" ht="15.55" x14ac:dyDescent="0.35">
      <c r="A626" s="172"/>
      <c r="B626" s="156" t="s">
        <v>414</v>
      </c>
      <c r="C626" s="173"/>
      <c r="D626" s="190">
        <f>SUM(D627:D637)</f>
        <v>47.553420000000003</v>
      </c>
      <c r="E626" s="190">
        <f t="shared" ref="E626:X626" si="72">SUM(E627:E637)</f>
        <v>24.354609600000003</v>
      </c>
      <c r="F626" s="190">
        <f t="shared" si="72"/>
        <v>1.305281272</v>
      </c>
      <c r="G626" s="190">
        <f t="shared" si="72"/>
        <v>0.74732437600000001</v>
      </c>
      <c r="H626" s="190">
        <f t="shared" si="72"/>
        <v>0.74732437600000001</v>
      </c>
      <c r="I626" s="190">
        <f t="shared" si="72"/>
        <v>7.0299078919999998</v>
      </c>
      <c r="J626" s="190">
        <f t="shared" si="72"/>
        <v>0.55795689599999998</v>
      </c>
      <c r="K626" s="190">
        <f t="shared" si="72"/>
        <v>6.3295943280000007</v>
      </c>
      <c r="L626" s="190">
        <f t="shared" si="72"/>
        <v>0</v>
      </c>
      <c r="M626" s="190">
        <f t="shared" si="72"/>
        <v>10.247783003999999</v>
      </c>
      <c r="N626" s="190">
        <f t="shared" si="72"/>
        <v>0</v>
      </c>
      <c r="O626" s="190">
        <f t="shared" si="72"/>
        <v>3.6118606099999995</v>
      </c>
      <c r="P626" s="190">
        <f t="shared" si="72"/>
        <v>3.3091235299999995</v>
      </c>
      <c r="Q626" s="190">
        <f t="shared" si="72"/>
        <v>2.3898564500000004</v>
      </c>
      <c r="R626" s="190">
        <f t="shared" si="72"/>
        <v>0</v>
      </c>
      <c r="S626" s="190">
        <f t="shared" si="72"/>
        <v>23.049328328000001</v>
      </c>
      <c r="T626" s="190">
        <f t="shared" si="72"/>
        <v>0</v>
      </c>
      <c r="U626" s="190">
        <f t="shared" si="72"/>
        <v>0</v>
      </c>
      <c r="V626" s="190">
        <f t="shared" si="72"/>
        <v>0</v>
      </c>
      <c r="W626" s="190">
        <f t="shared" si="72"/>
        <v>0</v>
      </c>
      <c r="X626" s="190">
        <f t="shared" si="72"/>
        <v>0</v>
      </c>
      <c r="Y626" s="137"/>
    </row>
    <row r="627" spans="1:25" s="20" customFormat="1" ht="31.1" x14ac:dyDescent="0.35">
      <c r="A627" s="166">
        <v>540</v>
      </c>
      <c r="B627" s="152" t="s">
        <v>1032</v>
      </c>
      <c r="C627" s="174" t="s">
        <v>1033</v>
      </c>
      <c r="D627" s="192">
        <v>2.1404999999999998</v>
      </c>
      <c r="E627" s="153">
        <v>2.1404999999999998</v>
      </c>
      <c r="F627" s="153">
        <v>9.5263044000000005E-2</v>
      </c>
      <c r="G627" s="192">
        <v>4.193682E-2</v>
      </c>
      <c r="H627" s="192">
        <v>4.193682E-2</v>
      </c>
      <c r="I627" s="192">
        <v>0</v>
      </c>
      <c r="J627" s="192">
        <v>5.3326224000000005E-2</v>
      </c>
      <c r="K627" s="192">
        <v>2.0985631800000002</v>
      </c>
      <c r="L627" s="192"/>
      <c r="M627" s="192">
        <v>0</v>
      </c>
      <c r="N627" s="192"/>
      <c r="O627" s="196">
        <v>7.9385869999999997E-2</v>
      </c>
      <c r="P627" s="192">
        <v>4.4438519999999995E-2</v>
      </c>
      <c r="Q627" s="192">
        <v>0</v>
      </c>
      <c r="R627" s="192">
        <v>0</v>
      </c>
      <c r="S627" s="192">
        <v>2.0452369559999997</v>
      </c>
      <c r="T627" s="192"/>
      <c r="U627" s="192"/>
      <c r="V627" s="192"/>
      <c r="W627" s="192"/>
      <c r="X627" s="192"/>
      <c r="Y627" s="137"/>
    </row>
    <row r="628" spans="1:25" s="20" customFormat="1" ht="30.05" customHeight="1" x14ac:dyDescent="0.35">
      <c r="A628" s="166">
        <v>541</v>
      </c>
      <c r="B628" s="152" t="s">
        <v>1034</v>
      </c>
      <c r="C628" s="174" t="s">
        <v>1035</v>
      </c>
      <c r="D628" s="192">
        <v>9.4592399999999994</v>
      </c>
      <c r="E628" s="153">
        <v>1.5697079999999999</v>
      </c>
      <c r="F628" s="153">
        <v>6.9859932E-2</v>
      </c>
      <c r="G628" s="192">
        <v>3.0753828000000004E-2</v>
      </c>
      <c r="H628" s="192">
        <v>3.0753828000000004E-2</v>
      </c>
      <c r="I628" s="192">
        <v>1.538954172</v>
      </c>
      <c r="J628" s="192">
        <v>3.9106103999999996E-2</v>
      </c>
      <c r="K628" s="192">
        <v>0</v>
      </c>
      <c r="L628" s="192"/>
      <c r="M628" s="192">
        <v>0</v>
      </c>
      <c r="N628" s="192"/>
      <c r="O628" s="196">
        <v>5.8216610000000002E-2</v>
      </c>
      <c r="P628" s="192">
        <v>3.2588420000000007E-2</v>
      </c>
      <c r="Q628" s="192">
        <v>0</v>
      </c>
      <c r="R628" s="192">
        <v>0</v>
      </c>
      <c r="S628" s="192">
        <v>1.4998480679999999</v>
      </c>
      <c r="T628" s="192"/>
      <c r="U628" s="192"/>
      <c r="V628" s="192"/>
      <c r="W628" s="192"/>
      <c r="X628" s="192"/>
      <c r="Y628" s="137"/>
    </row>
    <row r="629" spans="1:25" s="20" customFormat="1" ht="46.65" x14ac:dyDescent="0.35">
      <c r="A629" s="166">
        <v>542</v>
      </c>
      <c r="B629" s="152" t="s">
        <v>1036</v>
      </c>
      <c r="C629" s="174" t="s">
        <v>1037</v>
      </c>
      <c r="D629" s="192">
        <v>9.6856919999999995</v>
      </c>
      <c r="E629" s="153">
        <v>0.65169599999999994</v>
      </c>
      <c r="F629" s="153">
        <v>0</v>
      </c>
      <c r="G629" s="192">
        <v>0</v>
      </c>
      <c r="H629" s="192">
        <v>0</v>
      </c>
      <c r="I629" s="192">
        <v>0.16292400000000001</v>
      </c>
      <c r="J629" s="192">
        <v>0</v>
      </c>
      <c r="K629" s="192">
        <v>0.16292400000000001</v>
      </c>
      <c r="L629" s="192"/>
      <c r="M629" s="192">
        <v>0.32584800000000008</v>
      </c>
      <c r="N629" s="192"/>
      <c r="O629" s="196">
        <v>0</v>
      </c>
      <c r="P629" s="192">
        <v>0</v>
      </c>
      <c r="Q629" s="192">
        <v>0</v>
      </c>
      <c r="R629" s="192">
        <v>0</v>
      </c>
      <c r="S629" s="192">
        <v>0.65169599999999994</v>
      </c>
      <c r="T629" s="192"/>
      <c r="U629" s="192"/>
      <c r="V629" s="192"/>
      <c r="W629" s="192"/>
      <c r="X629" s="192"/>
      <c r="Y629" s="137"/>
    </row>
    <row r="630" spans="1:25" s="20" customFormat="1" ht="31.1" x14ac:dyDescent="0.35">
      <c r="A630" s="166">
        <v>543</v>
      </c>
      <c r="B630" s="152" t="s">
        <v>1038</v>
      </c>
      <c r="C630" s="174" t="s">
        <v>1039</v>
      </c>
      <c r="D630" s="192">
        <v>5.3007600000000012</v>
      </c>
      <c r="E630" s="153">
        <v>4.6267680000000002</v>
      </c>
      <c r="F630" s="153">
        <v>0.20591452799999999</v>
      </c>
      <c r="G630" s="192">
        <v>9.0647975999999991E-2</v>
      </c>
      <c r="H630" s="192">
        <v>9.0647975999999991E-2</v>
      </c>
      <c r="I630" s="192">
        <v>0</v>
      </c>
      <c r="J630" s="192">
        <v>0.11526655199999999</v>
      </c>
      <c r="K630" s="192">
        <v>0</v>
      </c>
      <c r="L630" s="192"/>
      <c r="M630" s="192">
        <v>4.5361200239999997</v>
      </c>
      <c r="N630" s="192"/>
      <c r="O630" s="196">
        <v>0.17159543999999999</v>
      </c>
      <c r="P630" s="192">
        <v>9.6055459999999981E-2</v>
      </c>
      <c r="Q630" s="192">
        <v>0</v>
      </c>
      <c r="R630" s="192">
        <v>0</v>
      </c>
      <c r="S630" s="192">
        <v>4.4208534720000001</v>
      </c>
      <c r="T630" s="192"/>
      <c r="U630" s="192"/>
      <c r="V630" s="192"/>
      <c r="W630" s="192"/>
      <c r="X630" s="192"/>
      <c r="Y630" s="137"/>
    </row>
    <row r="631" spans="1:25" s="20" customFormat="1" ht="46.65" x14ac:dyDescent="0.35">
      <c r="A631" s="166">
        <v>544</v>
      </c>
      <c r="B631" s="152" t="s">
        <v>1808</v>
      </c>
      <c r="C631" s="174" t="s">
        <v>1040</v>
      </c>
      <c r="D631" s="192">
        <v>4.7807519999999997</v>
      </c>
      <c r="E631" s="153">
        <v>4.4123279999999996</v>
      </c>
      <c r="F631" s="153">
        <v>0.19637088000000003</v>
      </c>
      <c r="G631" s="192">
        <v>8.6446644000000003E-2</v>
      </c>
      <c r="H631" s="192">
        <v>8.6446644000000003E-2</v>
      </c>
      <c r="I631" s="192">
        <v>0</v>
      </c>
      <c r="J631" s="192">
        <v>0.10992423600000002</v>
      </c>
      <c r="K631" s="192">
        <v>0</v>
      </c>
      <c r="L631" s="192"/>
      <c r="M631" s="192">
        <v>4.325881356</v>
      </c>
      <c r="N631" s="192"/>
      <c r="O631" s="196">
        <v>3.0582626299999998</v>
      </c>
      <c r="P631" s="192">
        <v>2.9862237599999997</v>
      </c>
      <c r="Q631" s="192">
        <v>0</v>
      </c>
      <c r="R631" s="192">
        <v>0</v>
      </c>
      <c r="S631" s="192">
        <v>4.2159571199999997</v>
      </c>
      <c r="T631" s="192"/>
      <c r="U631" s="192"/>
      <c r="V631" s="192"/>
      <c r="W631" s="192"/>
      <c r="X631" s="192"/>
      <c r="Y631" s="137"/>
    </row>
    <row r="632" spans="1:25" s="20" customFormat="1" ht="46.65" x14ac:dyDescent="0.35">
      <c r="A632" s="166">
        <v>545</v>
      </c>
      <c r="B632" s="152" t="s">
        <v>1809</v>
      </c>
      <c r="C632" s="174" t="s">
        <v>1041</v>
      </c>
      <c r="D632" s="192">
        <v>0.40649999999999997</v>
      </c>
      <c r="E632" s="153">
        <v>0.40649999999999997</v>
      </c>
      <c r="F632" s="153">
        <v>1.8091284000000003E-2</v>
      </c>
      <c r="G632" s="192">
        <v>7.9641720000000003E-3</v>
      </c>
      <c r="H632" s="192">
        <v>7.9641720000000003E-3</v>
      </c>
      <c r="I632" s="192">
        <v>0</v>
      </c>
      <c r="J632" s="192">
        <v>1.0127112000000002E-2</v>
      </c>
      <c r="K632" s="192">
        <v>0.39853582799999998</v>
      </c>
      <c r="L632" s="192"/>
      <c r="M632" s="192">
        <v>0</v>
      </c>
      <c r="N632" s="192"/>
      <c r="O632" s="196">
        <v>1.507607E-2</v>
      </c>
      <c r="P632" s="192">
        <v>8.4392600000000005E-3</v>
      </c>
      <c r="Q632" s="192">
        <v>0</v>
      </c>
      <c r="R632" s="192">
        <v>0</v>
      </c>
      <c r="S632" s="192">
        <v>0.38840871599999999</v>
      </c>
      <c r="T632" s="192"/>
      <c r="U632" s="192"/>
      <c r="V632" s="192"/>
      <c r="W632" s="192"/>
      <c r="X632" s="192"/>
      <c r="Y632" s="137"/>
    </row>
    <row r="633" spans="1:25" s="20" customFormat="1" ht="46.65" x14ac:dyDescent="0.35">
      <c r="A633" s="166">
        <v>546</v>
      </c>
      <c r="B633" s="152" t="s">
        <v>1810</v>
      </c>
      <c r="C633" s="174" t="s">
        <v>1042</v>
      </c>
      <c r="D633" s="192">
        <v>3.3045840000000002</v>
      </c>
      <c r="E633" s="153">
        <v>1.2E-2</v>
      </c>
      <c r="F633" s="153">
        <v>5.3404799999999997E-4</v>
      </c>
      <c r="G633" s="192">
        <v>2.35116E-4</v>
      </c>
      <c r="H633" s="192">
        <v>2.35116E-4</v>
      </c>
      <c r="I633" s="192">
        <v>0</v>
      </c>
      <c r="J633" s="192">
        <v>2.9893199999999996E-4</v>
      </c>
      <c r="K633" s="192">
        <v>1.1764883999999998E-2</v>
      </c>
      <c r="L633" s="192"/>
      <c r="M633" s="192">
        <v>0</v>
      </c>
      <c r="N633" s="192"/>
      <c r="O633" s="196">
        <v>2.9992560000000001E-2</v>
      </c>
      <c r="P633" s="192">
        <v>2.9796630000000001E-2</v>
      </c>
      <c r="Q633" s="192">
        <v>0</v>
      </c>
      <c r="R633" s="192">
        <v>0</v>
      </c>
      <c r="S633" s="192">
        <v>1.1465952E-2</v>
      </c>
      <c r="T633" s="192"/>
      <c r="U633" s="192"/>
      <c r="V633" s="192"/>
      <c r="W633" s="192"/>
      <c r="X633" s="192"/>
      <c r="Y633" s="137"/>
    </row>
    <row r="634" spans="1:25" s="20" customFormat="1" ht="46.65" x14ac:dyDescent="0.35">
      <c r="A634" s="166">
        <v>547</v>
      </c>
      <c r="B634" s="152" t="s">
        <v>1811</v>
      </c>
      <c r="C634" s="174" t="s">
        <v>1043</v>
      </c>
      <c r="D634" s="192">
        <v>1.3813199999999999</v>
      </c>
      <c r="E634" s="153">
        <v>1.3187399999999998</v>
      </c>
      <c r="F634" s="153">
        <v>5.8690595999999998E-2</v>
      </c>
      <c r="G634" s="192">
        <v>2.5836851999999997E-2</v>
      </c>
      <c r="H634" s="192">
        <v>2.5836851999999997E-2</v>
      </c>
      <c r="I634" s="192">
        <v>0</v>
      </c>
      <c r="J634" s="192">
        <v>3.2853744000000004E-2</v>
      </c>
      <c r="K634" s="192">
        <v>1.2929031479999997</v>
      </c>
      <c r="L634" s="192"/>
      <c r="M634" s="192">
        <v>0</v>
      </c>
      <c r="N634" s="192"/>
      <c r="O634" s="196">
        <v>4.890883E-2</v>
      </c>
      <c r="P634" s="192">
        <v>2.7378120000000002E-2</v>
      </c>
      <c r="Q634" s="192">
        <v>0</v>
      </c>
      <c r="R634" s="192">
        <v>0</v>
      </c>
      <c r="S634" s="192">
        <v>1.2600494039999999</v>
      </c>
      <c r="T634" s="192"/>
      <c r="U634" s="192"/>
      <c r="V634" s="192"/>
      <c r="W634" s="192"/>
      <c r="X634" s="192"/>
      <c r="Y634" s="137"/>
    </row>
    <row r="635" spans="1:25" s="20" customFormat="1" ht="31.1" x14ac:dyDescent="0.35">
      <c r="A635" s="166">
        <v>548</v>
      </c>
      <c r="B635" s="152" t="s">
        <v>1044</v>
      </c>
      <c r="C635" s="174" t="s">
        <v>1812</v>
      </c>
      <c r="D635" s="192">
        <v>6.462612</v>
      </c>
      <c r="E635" s="153">
        <v>5.1604896</v>
      </c>
      <c r="F635" s="153">
        <v>0.48004984000000001</v>
      </c>
      <c r="G635" s="192">
        <v>0.38403988</v>
      </c>
      <c r="H635" s="192">
        <v>0.38403988</v>
      </c>
      <c r="I635" s="192">
        <v>4.7764497199999996</v>
      </c>
      <c r="J635" s="192">
        <v>9.6009960000000005E-2</v>
      </c>
      <c r="K635" s="192">
        <v>0</v>
      </c>
      <c r="L635" s="192"/>
      <c r="M635" s="192">
        <v>0</v>
      </c>
      <c r="N635" s="192"/>
      <c r="O635" s="196">
        <v>0</v>
      </c>
      <c r="P635" s="192">
        <v>0</v>
      </c>
      <c r="Q635" s="192">
        <v>2.3898564500000004</v>
      </c>
      <c r="R635" s="192">
        <v>0</v>
      </c>
      <c r="S635" s="192">
        <v>4.6804397599999996</v>
      </c>
      <c r="T635" s="192"/>
      <c r="U635" s="192"/>
      <c r="V635" s="192"/>
      <c r="W635" s="192"/>
      <c r="X635" s="192"/>
      <c r="Y635" s="137"/>
    </row>
    <row r="636" spans="1:25" s="20" customFormat="1" ht="31.1" x14ac:dyDescent="0.35">
      <c r="A636" s="166">
        <v>549</v>
      </c>
      <c r="B636" s="152" t="s">
        <v>1045</v>
      </c>
      <c r="C636" s="174" t="s">
        <v>1813</v>
      </c>
      <c r="D636" s="192">
        <v>1.8615599999999999</v>
      </c>
      <c r="E636" s="153">
        <v>1.8495599999999999</v>
      </c>
      <c r="F636" s="153">
        <v>8.2314756000000003E-2</v>
      </c>
      <c r="G636" s="192">
        <v>3.6236711999999997E-2</v>
      </c>
      <c r="H636" s="192">
        <v>3.6236711999999997E-2</v>
      </c>
      <c r="I636" s="192">
        <v>0</v>
      </c>
      <c r="J636" s="192">
        <v>4.6078044000000005E-2</v>
      </c>
      <c r="K636" s="192">
        <v>1.8133232880000001</v>
      </c>
      <c r="L636" s="192"/>
      <c r="M636" s="192">
        <v>0</v>
      </c>
      <c r="N636" s="192"/>
      <c r="O636" s="196">
        <v>6.8595630000000005E-2</v>
      </c>
      <c r="P636" s="192">
        <v>3.8398370000000001E-2</v>
      </c>
      <c r="Q636" s="192">
        <v>0</v>
      </c>
      <c r="R636" s="192">
        <v>0</v>
      </c>
      <c r="S636" s="192">
        <v>1.7672452439999999</v>
      </c>
      <c r="T636" s="192"/>
      <c r="U636" s="192"/>
      <c r="V636" s="192"/>
      <c r="W636" s="192"/>
      <c r="X636" s="192"/>
      <c r="Y636" s="137"/>
    </row>
    <row r="637" spans="1:25" s="20" customFormat="1" ht="31.1" x14ac:dyDescent="0.35">
      <c r="A637" s="166">
        <v>550</v>
      </c>
      <c r="B637" s="152" t="s">
        <v>1046</v>
      </c>
      <c r="C637" s="174" t="s">
        <v>1814</v>
      </c>
      <c r="D637" s="192">
        <v>2.7699000000000003</v>
      </c>
      <c r="E637" s="153">
        <v>2.2063200000000003</v>
      </c>
      <c r="F637" s="153">
        <v>9.8192363999999976E-2</v>
      </c>
      <c r="G637" s="192">
        <v>4.3226375999999997E-2</v>
      </c>
      <c r="H637" s="192">
        <v>4.3226375999999997E-2</v>
      </c>
      <c r="I637" s="192">
        <v>0.55158000000000007</v>
      </c>
      <c r="J637" s="192">
        <v>5.496598799999998E-2</v>
      </c>
      <c r="K637" s="192">
        <v>0.55158000000000007</v>
      </c>
      <c r="L637" s="192"/>
      <c r="M637" s="192">
        <v>1.0599336239999999</v>
      </c>
      <c r="N637" s="192"/>
      <c r="O637" s="196">
        <v>8.1826969999999999E-2</v>
      </c>
      <c r="P637" s="192">
        <v>4.580498999999999E-2</v>
      </c>
      <c r="Q637" s="192">
        <v>0</v>
      </c>
      <c r="R637" s="192">
        <v>0</v>
      </c>
      <c r="S637" s="192">
        <v>2.1081276360000003</v>
      </c>
      <c r="T637" s="192"/>
      <c r="U637" s="192"/>
      <c r="V637" s="192"/>
      <c r="W637" s="192"/>
      <c r="X637" s="192"/>
      <c r="Y637" s="137"/>
    </row>
    <row r="638" spans="1:25" s="20" customFormat="1" ht="15.05" x14ac:dyDescent="0.35">
      <c r="A638" s="180"/>
      <c r="B638" s="154" t="s">
        <v>421</v>
      </c>
      <c r="C638" s="173"/>
      <c r="D638" s="190">
        <f>SUM(D639:D640)</f>
        <v>15.61842</v>
      </c>
      <c r="E638" s="190">
        <f t="shared" ref="E638:X638" si="73">SUM(E639:E640)</f>
        <v>2.5720200000000002</v>
      </c>
      <c r="F638" s="190">
        <f t="shared" si="73"/>
        <v>0.17001423599999999</v>
      </c>
      <c r="G638" s="190">
        <f t="shared" si="73"/>
        <v>5.0391180000000001E-2</v>
      </c>
      <c r="H638" s="190">
        <f t="shared" si="73"/>
        <v>5.0391180000000001E-2</v>
      </c>
      <c r="I638" s="190">
        <f t="shared" si="73"/>
        <v>0.26004899999999997</v>
      </c>
      <c r="J638" s="190">
        <f t="shared" si="73"/>
        <v>0.11962305599999998</v>
      </c>
      <c r="K638" s="190">
        <f t="shared" si="73"/>
        <v>0.26004899999999997</v>
      </c>
      <c r="L638" s="190">
        <f t="shared" si="73"/>
        <v>0</v>
      </c>
      <c r="M638" s="190">
        <f t="shared" si="73"/>
        <v>2.0015308200000002</v>
      </c>
      <c r="N638" s="190">
        <f t="shared" si="73"/>
        <v>0</v>
      </c>
      <c r="O638" s="190">
        <f t="shared" si="73"/>
        <v>0.14167853</v>
      </c>
      <c r="P638" s="190">
        <f t="shared" si="73"/>
        <v>9.9685879999999977E-2</v>
      </c>
      <c r="Q638" s="190">
        <f t="shared" si="73"/>
        <v>1.97401491</v>
      </c>
      <c r="R638" s="190">
        <f t="shared" si="73"/>
        <v>1.97401491</v>
      </c>
      <c r="S638" s="190">
        <f t="shared" si="73"/>
        <v>2.4020057640000001</v>
      </c>
      <c r="T638" s="190">
        <f t="shared" si="73"/>
        <v>0</v>
      </c>
      <c r="U638" s="190">
        <f t="shared" si="73"/>
        <v>0</v>
      </c>
      <c r="V638" s="190">
        <f t="shared" si="73"/>
        <v>0</v>
      </c>
      <c r="W638" s="190">
        <f t="shared" si="73"/>
        <v>0</v>
      </c>
      <c r="X638" s="190">
        <f t="shared" si="73"/>
        <v>0</v>
      </c>
      <c r="Y638" s="137"/>
    </row>
    <row r="639" spans="1:25" s="20" customFormat="1" ht="46.65" x14ac:dyDescent="0.35">
      <c r="A639" s="166">
        <v>551</v>
      </c>
      <c r="B639" s="152" t="s">
        <v>1815</v>
      </c>
      <c r="C639" s="174" t="s">
        <v>1047</v>
      </c>
      <c r="D639" s="192">
        <v>2.474628</v>
      </c>
      <c r="E639" s="153">
        <v>1.5318240000000001</v>
      </c>
      <c r="F639" s="153">
        <v>0.12372022799999999</v>
      </c>
      <c r="G639" s="192">
        <v>3.001158E-2</v>
      </c>
      <c r="H639" s="192">
        <v>3.001158E-2</v>
      </c>
      <c r="I639" s="192">
        <v>0</v>
      </c>
      <c r="J639" s="192">
        <v>9.3708647999999992E-2</v>
      </c>
      <c r="K639" s="192">
        <v>0</v>
      </c>
      <c r="L639" s="192"/>
      <c r="M639" s="192">
        <v>1.5018124200000003</v>
      </c>
      <c r="N639" s="192"/>
      <c r="O639" s="196">
        <v>0.10310018999999999</v>
      </c>
      <c r="P639" s="192">
        <v>7.8090539999999986E-2</v>
      </c>
      <c r="Q639" s="192">
        <v>1.97401491</v>
      </c>
      <c r="R639" s="192">
        <v>1.97401491</v>
      </c>
      <c r="S639" s="192">
        <v>1.408103772</v>
      </c>
      <c r="T639" s="192"/>
      <c r="U639" s="192"/>
      <c r="V639" s="192"/>
      <c r="W639" s="192"/>
      <c r="X639" s="192"/>
      <c r="Y639" s="137"/>
    </row>
    <row r="640" spans="1:25" s="20" customFormat="1" ht="182.2" customHeight="1" x14ac:dyDescent="0.35">
      <c r="A640" s="181">
        <v>552</v>
      </c>
      <c r="B640" s="177" t="s">
        <v>1048</v>
      </c>
      <c r="C640" s="151" t="s">
        <v>1049</v>
      </c>
      <c r="D640" s="192">
        <v>13.143791999999999</v>
      </c>
      <c r="E640" s="153">
        <v>1.0401959999999999</v>
      </c>
      <c r="F640" s="153">
        <v>4.6294007999999991E-2</v>
      </c>
      <c r="G640" s="192">
        <v>2.0379600000000001E-2</v>
      </c>
      <c r="H640" s="192">
        <v>2.0379600000000001E-2</v>
      </c>
      <c r="I640" s="192">
        <v>0.26004899999999997</v>
      </c>
      <c r="J640" s="192">
        <v>2.5914407999999989E-2</v>
      </c>
      <c r="K640" s="192">
        <v>0.26004899999999997</v>
      </c>
      <c r="L640" s="192"/>
      <c r="M640" s="192">
        <v>0.49971840000000012</v>
      </c>
      <c r="N640" s="193"/>
      <c r="O640" s="196">
        <v>3.8578339999999996E-2</v>
      </c>
      <c r="P640" s="192">
        <v>2.1595339999999994E-2</v>
      </c>
      <c r="Q640" s="192">
        <v>0</v>
      </c>
      <c r="R640" s="192">
        <v>0</v>
      </c>
      <c r="S640" s="192">
        <v>0.99390199199999996</v>
      </c>
      <c r="T640" s="193"/>
      <c r="U640" s="193"/>
      <c r="V640" s="193"/>
      <c r="W640" s="193"/>
      <c r="X640" s="193"/>
      <c r="Y640" s="137"/>
    </row>
    <row r="641" spans="1:25" s="20" customFormat="1" ht="15.55" x14ac:dyDescent="0.35">
      <c r="A641" s="172"/>
      <c r="B641" s="156" t="s">
        <v>447</v>
      </c>
      <c r="C641" s="173"/>
      <c r="D641" s="190">
        <f>SUM(D642:D650)</f>
        <v>90.51656245546998</v>
      </c>
      <c r="E641" s="190">
        <f t="shared" ref="E641:X641" si="74">SUM(E642:E650)</f>
        <v>50.21837352</v>
      </c>
      <c r="F641" s="190">
        <f t="shared" si="74"/>
        <v>31.443540257999999</v>
      </c>
      <c r="G641" s="190">
        <f t="shared" si="74"/>
        <v>6.2919426959999987</v>
      </c>
      <c r="H641" s="190">
        <f t="shared" si="74"/>
        <v>2.1243448200000001</v>
      </c>
      <c r="I641" s="190">
        <f t="shared" si="74"/>
        <v>16.260003648000001</v>
      </c>
      <c r="J641" s="190">
        <f t="shared" si="74"/>
        <v>29.319195437999998</v>
      </c>
      <c r="K641" s="190">
        <f t="shared" si="74"/>
        <v>23.690691432000001</v>
      </c>
      <c r="L641" s="190">
        <f t="shared" si="74"/>
        <v>0</v>
      </c>
      <c r="M641" s="190">
        <f t="shared" si="74"/>
        <v>3.9757357439999996</v>
      </c>
      <c r="N641" s="190">
        <f t="shared" si="74"/>
        <v>0</v>
      </c>
      <c r="O641" s="190">
        <f t="shared" si="74"/>
        <v>18.075877890000001</v>
      </c>
      <c r="P641" s="190">
        <f t="shared" si="74"/>
        <v>17.307249389999999</v>
      </c>
      <c r="Q641" s="190">
        <f t="shared" si="74"/>
        <v>79.943898520000005</v>
      </c>
      <c r="R641" s="190">
        <f t="shared" si="74"/>
        <v>73.39402917999999</v>
      </c>
      <c r="S641" s="190">
        <f t="shared" si="74"/>
        <v>18.774833261999998</v>
      </c>
      <c r="T641" s="190">
        <f t="shared" si="74"/>
        <v>0</v>
      </c>
      <c r="U641" s="190">
        <f t="shared" si="74"/>
        <v>0</v>
      </c>
      <c r="V641" s="190">
        <f t="shared" si="74"/>
        <v>0</v>
      </c>
      <c r="W641" s="190">
        <f t="shared" si="74"/>
        <v>0</v>
      </c>
      <c r="X641" s="190">
        <f t="shared" si="74"/>
        <v>0</v>
      </c>
      <c r="Y641" s="137"/>
    </row>
    <row r="642" spans="1:25" s="20" customFormat="1" ht="62.2" x14ac:dyDescent="0.35">
      <c r="A642" s="166">
        <v>553</v>
      </c>
      <c r="B642" s="152" t="s">
        <v>1050</v>
      </c>
      <c r="C642" s="174" t="s">
        <v>1051</v>
      </c>
      <c r="D642" s="192">
        <v>2.5481280000000006</v>
      </c>
      <c r="E642" s="153">
        <v>2.34790272</v>
      </c>
      <c r="F642" s="153">
        <v>0</v>
      </c>
      <c r="G642" s="192">
        <v>0</v>
      </c>
      <c r="H642" s="192">
        <v>0</v>
      </c>
      <c r="I642" s="192">
        <v>0.58697568</v>
      </c>
      <c r="J642" s="192">
        <v>0</v>
      </c>
      <c r="K642" s="192">
        <v>0.58697568</v>
      </c>
      <c r="L642" s="192"/>
      <c r="M642" s="192">
        <v>1.1739513599999998</v>
      </c>
      <c r="N642" s="192"/>
      <c r="O642" s="196">
        <v>0</v>
      </c>
      <c r="P642" s="192">
        <v>0</v>
      </c>
      <c r="Q642" s="192">
        <v>0</v>
      </c>
      <c r="R642" s="192">
        <v>0</v>
      </c>
      <c r="S642" s="192">
        <v>2.34790272</v>
      </c>
      <c r="T642" s="192"/>
      <c r="U642" s="192"/>
      <c r="V642" s="192"/>
      <c r="W642" s="192"/>
      <c r="X642" s="192"/>
      <c r="Y642" s="137"/>
    </row>
    <row r="643" spans="1:25" s="20" customFormat="1" ht="62.2" x14ac:dyDescent="0.35">
      <c r="A643" s="166">
        <v>554</v>
      </c>
      <c r="B643" s="152" t="s">
        <v>1052</v>
      </c>
      <c r="C643" s="174" t="s">
        <v>1053</v>
      </c>
      <c r="D643" s="192">
        <v>1.8172920000000001</v>
      </c>
      <c r="E643" s="153">
        <v>1.6807356</v>
      </c>
      <c r="F643" s="153">
        <v>7.480126799999999E-2</v>
      </c>
      <c r="G643" s="192">
        <v>3.2929115999999994E-2</v>
      </c>
      <c r="H643" s="192">
        <v>3.2929115999999994E-2</v>
      </c>
      <c r="I643" s="192">
        <v>0</v>
      </c>
      <c r="J643" s="192">
        <v>4.1872151999999996E-2</v>
      </c>
      <c r="K643" s="192">
        <v>1.647806484</v>
      </c>
      <c r="L643" s="192"/>
      <c r="M643" s="192">
        <v>0</v>
      </c>
      <c r="N643" s="192"/>
      <c r="O643" s="196">
        <v>0.21703963000000001</v>
      </c>
      <c r="P643" s="192">
        <v>0.18959870000000001</v>
      </c>
      <c r="Q643" s="192">
        <v>0</v>
      </c>
      <c r="R643" s="192">
        <v>0</v>
      </c>
      <c r="S643" s="192">
        <v>1.6059343319999999</v>
      </c>
      <c r="T643" s="192"/>
      <c r="U643" s="192"/>
      <c r="V643" s="192"/>
      <c r="W643" s="192"/>
      <c r="X643" s="192"/>
      <c r="Y643" s="137"/>
    </row>
    <row r="644" spans="1:25" s="20" customFormat="1" ht="46.65" x14ac:dyDescent="0.35">
      <c r="A644" s="166">
        <v>555</v>
      </c>
      <c r="B644" s="152" t="s">
        <v>1054</v>
      </c>
      <c r="C644" s="174" t="s">
        <v>1055</v>
      </c>
      <c r="D644" s="192">
        <v>2.4620760000000002</v>
      </c>
      <c r="E644" s="153">
        <v>2.2996512</v>
      </c>
      <c r="F644" s="153">
        <v>0.10234607999999999</v>
      </c>
      <c r="G644" s="192">
        <v>4.5054923999999989E-2</v>
      </c>
      <c r="H644" s="192">
        <v>4.5054923999999989E-2</v>
      </c>
      <c r="I644" s="192">
        <v>0</v>
      </c>
      <c r="J644" s="192">
        <v>5.7291156000000003E-2</v>
      </c>
      <c r="K644" s="192">
        <v>2.2545962759999996</v>
      </c>
      <c r="L644" s="192"/>
      <c r="M644" s="192">
        <v>0</v>
      </c>
      <c r="N644" s="192"/>
      <c r="O644" s="196">
        <v>0.32954864000000006</v>
      </c>
      <c r="P644" s="192">
        <v>0.29200287000000008</v>
      </c>
      <c r="Q644" s="192">
        <v>0</v>
      </c>
      <c r="R644" s="192">
        <v>0</v>
      </c>
      <c r="S644" s="192">
        <v>2.1973051200000002</v>
      </c>
      <c r="T644" s="192"/>
      <c r="U644" s="192"/>
      <c r="V644" s="192"/>
      <c r="W644" s="192"/>
      <c r="X644" s="192"/>
      <c r="Y644" s="137"/>
    </row>
    <row r="645" spans="1:25" s="20" customFormat="1" ht="77.7" x14ac:dyDescent="0.35">
      <c r="A645" s="166">
        <v>556</v>
      </c>
      <c r="B645" s="152" t="s">
        <v>1056</v>
      </c>
      <c r="C645" s="174" t="s">
        <v>1057</v>
      </c>
      <c r="D645" s="192">
        <v>2.174604</v>
      </c>
      <c r="E645" s="153">
        <v>1.9744440000000001</v>
      </c>
      <c r="F645" s="153">
        <v>0.31659679799999996</v>
      </c>
      <c r="G645" s="192">
        <v>3.8683439999999999E-2</v>
      </c>
      <c r="H645" s="192">
        <v>3.8683439999999999E-2</v>
      </c>
      <c r="I645" s="192">
        <v>0</v>
      </c>
      <c r="J645" s="192">
        <v>0.27791335799999994</v>
      </c>
      <c r="K645" s="192">
        <v>1.9357605599999999</v>
      </c>
      <c r="L645" s="192"/>
      <c r="M645" s="192">
        <v>0</v>
      </c>
      <c r="N645" s="192"/>
      <c r="O645" s="196">
        <v>0.26383065999999994</v>
      </c>
      <c r="P645" s="192">
        <v>0.23159445999999995</v>
      </c>
      <c r="Q645" s="192">
        <v>0</v>
      </c>
      <c r="R645" s="192">
        <v>0</v>
      </c>
      <c r="S645" s="192">
        <v>1.6578472020000001</v>
      </c>
      <c r="T645" s="192"/>
      <c r="U645" s="192"/>
      <c r="V645" s="192"/>
      <c r="W645" s="192"/>
      <c r="X645" s="192"/>
      <c r="Y645" s="137"/>
    </row>
    <row r="646" spans="1:25" s="20" customFormat="1" ht="62.2" x14ac:dyDescent="0.35">
      <c r="A646" s="166">
        <v>557</v>
      </c>
      <c r="B646" s="152" t="s">
        <v>1058</v>
      </c>
      <c r="C646" s="174" t="s">
        <v>1059</v>
      </c>
      <c r="D646" s="192">
        <v>5.8912319999999996</v>
      </c>
      <c r="E646" s="153">
        <v>4.8270360000000005</v>
      </c>
      <c r="F646" s="153">
        <v>0.21482744399999995</v>
      </c>
      <c r="G646" s="192">
        <v>9.4571615999999997E-2</v>
      </c>
      <c r="H646" s="192">
        <v>9.4571615999999997E-2</v>
      </c>
      <c r="I646" s="192">
        <v>1.2067589999999999</v>
      </c>
      <c r="J646" s="192">
        <v>0.12025582799999995</v>
      </c>
      <c r="K646" s="192">
        <v>1.2067589999999999</v>
      </c>
      <c r="L646" s="192"/>
      <c r="M646" s="192">
        <v>2.3189463839999997</v>
      </c>
      <c r="N646" s="192"/>
      <c r="O646" s="196">
        <v>0.17902286999999997</v>
      </c>
      <c r="P646" s="192">
        <v>0.10021318999999999</v>
      </c>
      <c r="Q646" s="192">
        <v>0</v>
      </c>
      <c r="R646" s="192">
        <v>0</v>
      </c>
      <c r="S646" s="192">
        <v>4.6122085560000006</v>
      </c>
      <c r="T646" s="192"/>
      <c r="U646" s="192"/>
      <c r="V646" s="192"/>
      <c r="W646" s="192"/>
      <c r="X646" s="192"/>
      <c r="Y646" s="137"/>
    </row>
    <row r="647" spans="1:25" s="20" customFormat="1" ht="46.65" x14ac:dyDescent="0.35">
      <c r="A647" s="166">
        <v>558</v>
      </c>
      <c r="B647" s="152" t="s">
        <v>1060</v>
      </c>
      <c r="C647" s="174" t="s">
        <v>1061</v>
      </c>
      <c r="D647" s="192">
        <v>18.136392000000004</v>
      </c>
      <c r="E647" s="153">
        <v>14.509113599999999</v>
      </c>
      <c r="F647" s="153">
        <v>8.1401377779999997</v>
      </c>
      <c r="G647" s="192">
        <v>0.28426363199999999</v>
      </c>
      <c r="H647" s="192">
        <v>0.28426363199999999</v>
      </c>
      <c r="I647" s="192">
        <v>14.224849967999999</v>
      </c>
      <c r="J647" s="192">
        <v>7.8558741459999997</v>
      </c>
      <c r="K647" s="192">
        <v>0</v>
      </c>
      <c r="L647" s="192"/>
      <c r="M647" s="192">
        <v>0</v>
      </c>
      <c r="N647" s="192"/>
      <c r="O647" s="196">
        <v>4.2970299000000001</v>
      </c>
      <c r="P647" s="192">
        <v>4.0601435400000003</v>
      </c>
      <c r="Q647" s="192">
        <v>19.435716239999998</v>
      </c>
      <c r="R647" s="192">
        <v>19.435716239999998</v>
      </c>
      <c r="S647" s="192">
        <v>6.3689758219999995</v>
      </c>
      <c r="T647" s="192"/>
      <c r="U647" s="192"/>
      <c r="V647" s="192"/>
      <c r="W647" s="192"/>
      <c r="X647" s="192"/>
      <c r="Y647" s="137"/>
    </row>
    <row r="648" spans="1:25" s="20" customFormat="1" ht="31.1" x14ac:dyDescent="0.35">
      <c r="A648" s="166">
        <v>559</v>
      </c>
      <c r="B648" s="152" t="s">
        <v>1062</v>
      </c>
      <c r="C648" s="174" t="s">
        <v>1063</v>
      </c>
      <c r="D648" s="192">
        <v>6.598407881076775</v>
      </c>
      <c r="E648" s="153">
        <v>5.480351999999999</v>
      </c>
      <c r="F648" s="153">
        <v>1.3127541240000002</v>
      </c>
      <c r="G648" s="192">
        <v>5.480351999999999</v>
      </c>
      <c r="H648" s="192">
        <v>1.312754124</v>
      </c>
      <c r="I648" s="192">
        <v>0</v>
      </c>
      <c r="J648" s="192">
        <v>0</v>
      </c>
      <c r="K648" s="192">
        <v>0</v>
      </c>
      <c r="L648" s="192"/>
      <c r="M648" s="192">
        <v>0</v>
      </c>
      <c r="N648" s="192"/>
      <c r="O648" s="196">
        <v>9.2302919999999997E-2</v>
      </c>
      <c r="P648" s="192">
        <v>0</v>
      </c>
      <c r="Q648" s="192">
        <v>6.5498693399999999</v>
      </c>
      <c r="R648" s="192">
        <v>0</v>
      </c>
      <c r="S648" s="192">
        <v>4.1675978759999985</v>
      </c>
      <c r="T648" s="192"/>
      <c r="U648" s="192"/>
      <c r="V648" s="192"/>
      <c r="W648" s="192"/>
      <c r="X648" s="192"/>
      <c r="Y648" s="137"/>
    </row>
    <row r="649" spans="1:25" s="20" customFormat="1" ht="77.7" x14ac:dyDescent="0.35">
      <c r="A649" s="166">
        <v>560</v>
      </c>
      <c r="B649" s="152" t="s">
        <v>1064</v>
      </c>
      <c r="C649" s="174" t="s">
        <v>1065</v>
      </c>
      <c r="D649" s="192">
        <v>49.709902355593215</v>
      </c>
      <c r="E649" s="153">
        <v>16.133462399999999</v>
      </c>
      <c r="F649" s="153">
        <v>21.282076765999999</v>
      </c>
      <c r="G649" s="192">
        <v>0.316087968</v>
      </c>
      <c r="H649" s="192">
        <v>0.316087968</v>
      </c>
      <c r="I649" s="192">
        <v>0</v>
      </c>
      <c r="J649" s="192">
        <v>20.965988797999998</v>
      </c>
      <c r="K649" s="192">
        <v>15.817374432000001</v>
      </c>
      <c r="L649" s="192"/>
      <c r="M649" s="192">
        <v>0</v>
      </c>
      <c r="N649" s="192"/>
      <c r="O649" s="196">
        <v>12.697103269999999</v>
      </c>
      <c r="P649" s="192">
        <v>12.43369663</v>
      </c>
      <c r="Q649" s="192">
        <v>53.958312939999999</v>
      </c>
      <c r="R649" s="192">
        <v>53.958312939999999</v>
      </c>
      <c r="S649" s="192">
        <v>-5.1486143660000003</v>
      </c>
      <c r="T649" s="192"/>
      <c r="U649" s="192"/>
      <c r="V649" s="192"/>
      <c r="W649" s="192"/>
      <c r="X649" s="192"/>
      <c r="Y649" s="137"/>
    </row>
    <row r="650" spans="1:25" s="20" customFormat="1" ht="62.2" x14ac:dyDescent="0.35">
      <c r="A650" s="166">
        <v>561</v>
      </c>
      <c r="B650" s="152" t="s">
        <v>1066</v>
      </c>
      <c r="C650" s="174" t="s">
        <v>1067</v>
      </c>
      <c r="D650" s="192">
        <v>1.1785282187999999</v>
      </c>
      <c r="E650" s="153">
        <v>0.96567599999999998</v>
      </c>
      <c r="F650" s="153">
        <v>0</v>
      </c>
      <c r="G650" s="192">
        <v>0</v>
      </c>
      <c r="H650" s="192">
        <v>0</v>
      </c>
      <c r="I650" s="192">
        <v>0.24141899999999999</v>
      </c>
      <c r="J650" s="192">
        <v>0</v>
      </c>
      <c r="K650" s="192">
        <v>0.24141899999999999</v>
      </c>
      <c r="L650" s="192"/>
      <c r="M650" s="192">
        <v>0.48283799999999999</v>
      </c>
      <c r="N650" s="192"/>
      <c r="O650" s="196">
        <v>0</v>
      </c>
      <c r="P650" s="192">
        <v>0</v>
      </c>
      <c r="Q650" s="192">
        <v>0</v>
      </c>
      <c r="R650" s="192">
        <v>0</v>
      </c>
      <c r="S650" s="192">
        <v>0.96567599999999998</v>
      </c>
      <c r="T650" s="192"/>
      <c r="U650" s="192"/>
      <c r="V650" s="192"/>
      <c r="W650" s="192"/>
      <c r="X650" s="192"/>
      <c r="Y650" s="137"/>
    </row>
    <row r="651" spans="1:25" s="20" customFormat="1" ht="15.55" x14ac:dyDescent="0.35">
      <c r="A651" s="172"/>
      <c r="B651" s="156" t="s">
        <v>456</v>
      </c>
      <c r="C651" s="173"/>
      <c r="D651" s="190">
        <f>SUM(D652:D655)</f>
        <v>5.3400360000000004</v>
      </c>
      <c r="E651" s="190">
        <f t="shared" ref="E651:X651" si="75">SUM(E652:E655)</f>
        <v>5.1700509600000002</v>
      </c>
      <c r="F651" s="190">
        <f t="shared" si="75"/>
        <v>0.17876000399999997</v>
      </c>
      <c r="G651" s="190">
        <f t="shared" si="75"/>
        <v>7.8693971999999987E-2</v>
      </c>
      <c r="H651" s="190">
        <f t="shared" si="75"/>
        <v>7.8693971999999987E-2</v>
      </c>
      <c r="I651" s="190">
        <f t="shared" si="75"/>
        <v>0.28835700000000003</v>
      </c>
      <c r="J651" s="190">
        <f t="shared" si="75"/>
        <v>0.100066032</v>
      </c>
      <c r="K651" s="190">
        <f t="shared" si="75"/>
        <v>2.4061390560000002</v>
      </c>
      <c r="L651" s="190">
        <f t="shared" si="75"/>
        <v>0</v>
      </c>
      <c r="M651" s="190">
        <f t="shared" si="75"/>
        <v>2.3968609320000001</v>
      </c>
      <c r="N651" s="190">
        <f t="shared" si="75"/>
        <v>0</v>
      </c>
      <c r="O651" s="190">
        <f t="shared" si="75"/>
        <v>0.45410429999999996</v>
      </c>
      <c r="P651" s="190">
        <f t="shared" si="75"/>
        <v>0.38852598999999993</v>
      </c>
      <c r="Q651" s="190">
        <f t="shared" si="75"/>
        <v>0</v>
      </c>
      <c r="R651" s="190">
        <f t="shared" si="75"/>
        <v>0</v>
      </c>
      <c r="S651" s="190">
        <f t="shared" si="75"/>
        <v>4.9912909560000003</v>
      </c>
      <c r="T651" s="190">
        <f t="shared" si="75"/>
        <v>0</v>
      </c>
      <c r="U651" s="190">
        <f t="shared" si="75"/>
        <v>0</v>
      </c>
      <c r="V651" s="190">
        <f t="shared" si="75"/>
        <v>0</v>
      </c>
      <c r="W651" s="190">
        <f t="shared" si="75"/>
        <v>0</v>
      </c>
      <c r="X651" s="190">
        <f t="shared" si="75"/>
        <v>0</v>
      </c>
      <c r="Y651" s="137"/>
    </row>
    <row r="652" spans="1:25" s="20" customFormat="1" ht="46.65" x14ac:dyDescent="0.35">
      <c r="A652" s="166">
        <v>562</v>
      </c>
      <c r="B652" s="152" t="s">
        <v>1068</v>
      </c>
      <c r="C652" s="174" t="s">
        <v>1069</v>
      </c>
      <c r="D652" s="192">
        <v>1.1894280000000002</v>
      </c>
      <c r="E652" s="153">
        <v>1.1534280000000001</v>
      </c>
      <c r="F652" s="153">
        <v>0</v>
      </c>
      <c r="G652" s="192">
        <v>0</v>
      </c>
      <c r="H652" s="192">
        <v>0</v>
      </c>
      <c r="I652" s="192">
        <v>0.28835700000000003</v>
      </c>
      <c r="J652" s="192">
        <v>0</v>
      </c>
      <c r="K652" s="192">
        <v>0.28835700000000003</v>
      </c>
      <c r="L652" s="192"/>
      <c r="M652" s="192">
        <v>0.57671400000000006</v>
      </c>
      <c r="N652" s="192"/>
      <c r="O652" s="196">
        <v>0</v>
      </c>
      <c r="P652" s="192">
        <v>0</v>
      </c>
      <c r="Q652" s="192">
        <v>0</v>
      </c>
      <c r="R652" s="192">
        <v>0</v>
      </c>
      <c r="S652" s="192">
        <v>1.1534280000000001</v>
      </c>
      <c r="T652" s="192"/>
      <c r="U652" s="192"/>
      <c r="V652" s="192"/>
      <c r="W652" s="192"/>
      <c r="X652" s="192"/>
      <c r="Y652" s="137"/>
    </row>
    <row r="653" spans="1:25" s="20" customFormat="1" ht="46.65" x14ac:dyDescent="0.35">
      <c r="A653" s="166">
        <v>563</v>
      </c>
      <c r="B653" s="152" t="s">
        <v>1070</v>
      </c>
      <c r="C653" s="174" t="s">
        <v>1071</v>
      </c>
      <c r="D653" s="192">
        <v>1.8685199999999997</v>
      </c>
      <c r="E653" s="153">
        <v>1.8565199999999997</v>
      </c>
      <c r="F653" s="153">
        <v>8.2624500000000003E-2</v>
      </c>
      <c r="G653" s="192">
        <v>3.6373067999999995E-2</v>
      </c>
      <c r="H653" s="192">
        <v>3.6373067999999995E-2</v>
      </c>
      <c r="I653" s="192">
        <v>0</v>
      </c>
      <c r="J653" s="192">
        <v>4.6251432000000009E-2</v>
      </c>
      <c r="K653" s="192">
        <v>0</v>
      </c>
      <c r="L653" s="192"/>
      <c r="M653" s="192">
        <v>1.8201469319999999</v>
      </c>
      <c r="N653" s="192"/>
      <c r="O653" s="196">
        <v>6.8853750000000005E-2</v>
      </c>
      <c r="P653" s="192">
        <v>3.8542860000000005E-2</v>
      </c>
      <c r="Q653" s="192">
        <v>0</v>
      </c>
      <c r="R653" s="192">
        <v>0</v>
      </c>
      <c r="S653" s="192">
        <v>1.7738954999999996</v>
      </c>
      <c r="T653" s="192"/>
      <c r="U653" s="192"/>
      <c r="V653" s="192"/>
      <c r="W653" s="192"/>
      <c r="X653" s="192"/>
      <c r="Y653" s="137"/>
    </row>
    <row r="654" spans="1:25" s="20" customFormat="1" ht="46.65" x14ac:dyDescent="0.35">
      <c r="A654" s="166">
        <v>564</v>
      </c>
      <c r="B654" s="152" t="s">
        <v>1072</v>
      </c>
      <c r="C654" s="174" t="s">
        <v>1073</v>
      </c>
      <c r="D654" s="192">
        <v>1.6248</v>
      </c>
      <c r="E654" s="153">
        <v>1.50281496</v>
      </c>
      <c r="F654" s="153">
        <v>6.6882851999999993E-2</v>
      </c>
      <c r="G654" s="192">
        <v>2.9443259999999999E-2</v>
      </c>
      <c r="H654" s="192">
        <v>2.9443259999999999E-2</v>
      </c>
      <c r="I654" s="192">
        <v>0</v>
      </c>
      <c r="J654" s="192">
        <v>3.7439591999999994E-2</v>
      </c>
      <c r="K654" s="192">
        <v>1.4733717000000002</v>
      </c>
      <c r="L654" s="192"/>
      <c r="M654" s="192">
        <v>0</v>
      </c>
      <c r="N654" s="192"/>
      <c r="O654" s="196">
        <v>0.26796497999999996</v>
      </c>
      <c r="P654" s="192">
        <v>0.24342892999999996</v>
      </c>
      <c r="Q654" s="192">
        <v>0</v>
      </c>
      <c r="R654" s="192">
        <v>0</v>
      </c>
      <c r="S654" s="192">
        <v>1.435932108</v>
      </c>
      <c r="T654" s="192"/>
      <c r="U654" s="192"/>
      <c r="V654" s="192"/>
      <c r="W654" s="192"/>
      <c r="X654" s="192"/>
      <c r="Y654" s="137"/>
    </row>
    <row r="655" spans="1:25" s="20" customFormat="1" ht="162" customHeight="1" x14ac:dyDescent="0.35">
      <c r="A655" s="166">
        <v>565</v>
      </c>
      <c r="B655" s="152" t="s">
        <v>1074</v>
      </c>
      <c r="C655" s="174" t="s">
        <v>1075</v>
      </c>
      <c r="D655" s="192">
        <v>0.65728799999999998</v>
      </c>
      <c r="E655" s="153">
        <v>0.65728799999999998</v>
      </c>
      <c r="F655" s="153">
        <v>2.9252651999999994E-2</v>
      </c>
      <c r="G655" s="192">
        <v>1.2877643999999999E-2</v>
      </c>
      <c r="H655" s="192">
        <v>1.2877643999999999E-2</v>
      </c>
      <c r="I655" s="192">
        <v>0</v>
      </c>
      <c r="J655" s="192">
        <v>1.6375007999999996E-2</v>
      </c>
      <c r="K655" s="192">
        <v>0.64441035599999996</v>
      </c>
      <c r="L655" s="192"/>
      <c r="M655" s="192">
        <v>0</v>
      </c>
      <c r="N655" s="192"/>
      <c r="O655" s="196">
        <v>0.11728557000000001</v>
      </c>
      <c r="P655" s="192">
        <v>0.1065542</v>
      </c>
      <c r="Q655" s="192">
        <v>0</v>
      </c>
      <c r="R655" s="192">
        <v>0</v>
      </c>
      <c r="S655" s="192">
        <v>0.62803534799999994</v>
      </c>
      <c r="T655" s="192"/>
      <c r="U655" s="192"/>
      <c r="V655" s="192"/>
      <c r="W655" s="192"/>
      <c r="X655" s="192"/>
      <c r="Y655" s="137"/>
    </row>
    <row r="656" spans="1:25" s="20" customFormat="1" ht="15.55" x14ac:dyDescent="0.35">
      <c r="A656" s="172"/>
      <c r="B656" s="156" t="s">
        <v>595</v>
      </c>
      <c r="C656" s="173"/>
      <c r="D656" s="190">
        <f>SUM(D657:D665)</f>
        <v>49.417619999999999</v>
      </c>
      <c r="E656" s="190">
        <f t="shared" ref="E656:X656" si="76">SUM(E657:E665)</f>
        <v>30.680090399999997</v>
      </c>
      <c r="F656" s="190">
        <f t="shared" si="76"/>
        <v>7.7985764479999986</v>
      </c>
      <c r="G656" s="190">
        <f t="shared" si="76"/>
        <v>2.1234709380000001</v>
      </c>
      <c r="H656" s="190">
        <f t="shared" si="76"/>
        <v>1.8524364279999999</v>
      </c>
      <c r="I656" s="190">
        <f t="shared" si="76"/>
        <v>18.941460486</v>
      </c>
      <c r="J656" s="190">
        <f t="shared" si="76"/>
        <v>5.9461400199999996</v>
      </c>
      <c r="K656" s="190">
        <f t="shared" si="76"/>
        <v>6.2030766599999998</v>
      </c>
      <c r="L656" s="190">
        <f t="shared" si="76"/>
        <v>0</v>
      </c>
      <c r="M656" s="190">
        <f t="shared" si="76"/>
        <v>3.4120823160000002</v>
      </c>
      <c r="N656" s="190">
        <f t="shared" si="76"/>
        <v>0</v>
      </c>
      <c r="O656" s="190">
        <f t="shared" si="76"/>
        <v>9.2459753500000001</v>
      </c>
      <c r="P656" s="190">
        <f t="shared" si="76"/>
        <v>7.5772456699999999</v>
      </c>
      <c r="Q656" s="190">
        <f t="shared" si="76"/>
        <v>1.2313311</v>
      </c>
      <c r="R656" s="190">
        <f t="shared" si="76"/>
        <v>0</v>
      </c>
      <c r="S656" s="190">
        <f t="shared" si="76"/>
        <v>22.881513951999999</v>
      </c>
      <c r="T656" s="190">
        <f t="shared" si="76"/>
        <v>0</v>
      </c>
      <c r="U656" s="190">
        <f t="shared" si="76"/>
        <v>0</v>
      </c>
      <c r="V656" s="190">
        <f t="shared" si="76"/>
        <v>0</v>
      </c>
      <c r="W656" s="190">
        <f t="shared" si="76"/>
        <v>0</v>
      </c>
      <c r="X656" s="190">
        <f t="shared" si="76"/>
        <v>0</v>
      </c>
      <c r="Y656" s="137"/>
    </row>
    <row r="657" spans="1:25" s="20" customFormat="1" ht="46.65" x14ac:dyDescent="0.35">
      <c r="A657" s="166">
        <v>566</v>
      </c>
      <c r="B657" s="152" t="s">
        <v>1816</v>
      </c>
      <c r="C657" s="174" t="s">
        <v>1076</v>
      </c>
      <c r="D657" s="192">
        <v>4.3724399999999992</v>
      </c>
      <c r="E657" s="153">
        <v>2.8707648000000003</v>
      </c>
      <c r="F657" s="153">
        <v>0.12776353199999999</v>
      </c>
      <c r="G657" s="192">
        <v>5.6244240000000001E-2</v>
      </c>
      <c r="H657" s="192">
        <v>5.6244240000000001E-2</v>
      </c>
      <c r="I657" s="192">
        <v>0.71769119999999997</v>
      </c>
      <c r="J657" s="192">
        <v>7.1519291999999984E-2</v>
      </c>
      <c r="K657" s="192">
        <v>0.71769119999999997</v>
      </c>
      <c r="L657" s="192"/>
      <c r="M657" s="192">
        <v>1.3791381600000001</v>
      </c>
      <c r="N657" s="192"/>
      <c r="O657" s="196">
        <v>0.10646961000000001</v>
      </c>
      <c r="P657" s="192">
        <v>5.9599410000000012E-2</v>
      </c>
      <c r="Q657" s="192">
        <v>0</v>
      </c>
      <c r="R657" s="192">
        <v>0</v>
      </c>
      <c r="S657" s="192">
        <v>2.7430012680000004</v>
      </c>
      <c r="T657" s="192"/>
      <c r="U657" s="192"/>
      <c r="V657" s="192"/>
      <c r="W657" s="192"/>
      <c r="X657" s="192"/>
      <c r="Y657" s="137"/>
    </row>
    <row r="658" spans="1:25" s="20" customFormat="1" ht="25.55" customHeight="1" x14ac:dyDescent="0.35">
      <c r="A658" s="166">
        <v>567</v>
      </c>
      <c r="B658" s="152" t="s">
        <v>1817</v>
      </c>
      <c r="C658" s="174" t="s">
        <v>1077</v>
      </c>
      <c r="D658" s="192">
        <v>1.7304359999999999</v>
      </c>
      <c r="E658" s="153">
        <v>1.465668</v>
      </c>
      <c r="F658" s="153">
        <v>1.19463349</v>
      </c>
      <c r="G658" s="192">
        <v>1.465668</v>
      </c>
      <c r="H658" s="192">
        <v>1.19463349</v>
      </c>
      <c r="I658" s="192">
        <v>0</v>
      </c>
      <c r="J658" s="192">
        <v>0</v>
      </c>
      <c r="K658" s="192">
        <v>0</v>
      </c>
      <c r="L658" s="192"/>
      <c r="M658" s="192">
        <v>0</v>
      </c>
      <c r="N658" s="192"/>
      <c r="O658" s="196">
        <v>0.99552790000000002</v>
      </c>
      <c r="P658" s="192">
        <v>0</v>
      </c>
      <c r="Q658" s="192">
        <v>1.2313311</v>
      </c>
      <c r="R658" s="192">
        <v>0</v>
      </c>
      <c r="S658" s="192">
        <v>0.27103451000000001</v>
      </c>
      <c r="T658" s="192"/>
      <c r="U658" s="192"/>
      <c r="V658" s="192"/>
      <c r="W658" s="192"/>
      <c r="X658" s="192"/>
      <c r="Y658" s="137"/>
    </row>
    <row r="659" spans="1:25" s="20" customFormat="1" ht="46.65" x14ac:dyDescent="0.35">
      <c r="A659" s="166">
        <v>568</v>
      </c>
      <c r="B659" s="152" t="s">
        <v>1818</v>
      </c>
      <c r="C659" s="174" t="s">
        <v>1819</v>
      </c>
      <c r="D659" s="192">
        <v>12.013271999999999</v>
      </c>
      <c r="E659" s="153">
        <v>6.0012720000000011</v>
      </c>
      <c r="F659" s="153">
        <v>0.26708691600000001</v>
      </c>
      <c r="G659" s="192">
        <v>0.117577368</v>
      </c>
      <c r="H659" s="192">
        <v>0.117577368</v>
      </c>
      <c r="I659" s="192">
        <v>5.883694632000001</v>
      </c>
      <c r="J659" s="192">
        <v>0.14950954799999999</v>
      </c>
      <c r="K659" s="192">
        <v>0</v>
      </c>
      <c r="L659" s="192"/>
      <c r="M659" s="192">
        <v>0</v>
      </c>
      <c r="N659" s="192"/>
      <c r="O659" s="196">
        <v>0.22257242999999999</v>
      </c>
      <c r="P659" s="192">
        <v>0.12459128999999999</v>
      </c>
      <c r="Q659" s="192">
        <v>0</v>
      </c>
      <c r="R659" s="192">
        <v>0</v>
      </c>
      <c r="S659" s="192">
        <v>5.7341850840000008</v>
      </c>
      <c r="T659" s="192"/>
      <c r="U659" s="192"/>
      <c r="V659" s="192"/>
      <c r="W659" s="192"/>
      <c r="X659" s="192"/>
      <c r="Y659" s="137"/>
    </row>
    <row r="660" spans="1:25" s="20" customFormat="1" ht="46.65" x14ac:dyDescent="0.35">
      <c r="A660" s="166">
        <v>569</v>
      </c>
      <c r="B660" s="152" t="s">
        <v>1820</v>
      </c>
      <c r="C660" s="174" t="s">
        <v>1821</v>
      </c>
      <c r="D660" s="192">
        <v>8.1941039999999994</v>
      </c>
      <c r="E660" s="153">
        <v>0.98210399999999987</v>
      </c>
      <c r="F660" s="153">
        <v>4.3708595999999995E-2</v>
      </c>
      <c r="G660" s="192">
        <v>1.9241447999999998E-2</v>
      </c>
      <c r="H660" s="192">
        <v>1.9241447999999998E-2</v>
      </c>
      <c r="I660" s="192">
        <v>0.24552599999999999</v>
      </c>
      <c r="J660" s="192">
        <v>2.4467147999999998E-2</v>
      </c>
      <c r="K660" s="192">
        <v>0.24552599999999999</v>
      </c>
      <c r="L660" s="192"/>
      <c r="M660" s="192">
        <v>0.47181055199999994</v>
      </c>
      <c r="N660" s="192"/>
      <c r="O660" s="196">
        <v>3.6423830000000004E-2</v>
      </c>
      <c r="P660" s="192">
        <v>2.0389290000000004E-2</v>
      </c>
      <c r="Q660" s="192">
        <v>0</v>
      </c>
      <c r="R660" s="192">
        <v>0</v>
      </c>
      <c r="S660" s="192">
        <v>0.93839540399999988</v>
      </c>
      <c r="T660" s="192"/>
      <c r="U660" s="192"/>
      <c r="V660" s="192"/>
      <c r="W660" s="192"/>
      <c r="X660" s="192"/>
      <c r="Y660" s="137"/>
    </row>
    <row r="661" spans="1:25" s="20" customFormat="1" ht="46.65" x14ac:dyDescent="0.35">
      <c r="A661" s="166">
        <v>570</v>
      </c>
      <c r="B661" s="152" t="s">
        <v>1822</v>
      </c>
      <c r="C661" s="174" t="s">
        <v>1823</v>
      </c>
      <c r="D661" s="192">
        <v>4.515936</v>
      </c>
      <c r="E661" s="153">
        <v>4.515936</v>
      </c>
      <c r="F661" s="153">
        <v>0.351021164</v>
      </c>
      <c r="G661" s="192">
        <v>8.8476540000000006E-2</v>
      </c>
      <c r="H661" s="192">
        <v>8.8476540000000006E-2</v>
      </c>
      <c r="I661" s="192">
        <v>0</v>
      </c>
      <c r="J661" s="192">
        <v>0.26254462400000006</v>
      </c>
      <c r="K661" s="192">
        <v>4.4274594599999997</v>
      </c>
      <c r="L661" s="192"/>
      <c r="M661" s="192">
        <v>0</v>
      </c>
      <c r="N661" s="192"/>
      <c r="O661" s="196">
        <v>0.29251764000000002</v>
      </c>
      <c r="P661" s="192">
        <v>9.3754520000000036E-2</v>
      </c>
      <c r="Q661" s="192">
        <v>0</v>
      </c>
      <c r="R661" s="192">
        <v>0</v>
      </c>
      <c r="S661" s="192">
        <v>4.1649148360000003</v>
      </c>
      <c r="T661" s="192"/>
      <c r="U661" s="192"/>
      <c r="V661" s="192"/>
      <c r="W661" s="192"/>
      <c r="X661" s="192"/>
      <c r="Y661" s="137"/>
    </row>
    <row r="662" spans="1:25" s="20" customFormat="1" ht="46.65" x14ac:dyDescent="0.35">
      <c r="A662" s="166">
        <v>571</v>
      </c>
      <c r="B662" s="152" t="s">
        <v>1078</v>
      </c>
      <c r="C662" s="174" t="s">
        <v>1824</v>
      </c>
      <c r="D662" s="192">
        <v>4.0620000000000003</v>
      </c>
      <c r="E662" s="153">
        <v>3.2496</v>
      </c>
      <c r="F662" s="153">
        <v>0.14462361600000001</v>
      </c>
      <c r="G662" s="192">
        <v>6.3666395999999986E-2</v>
      </c>
      <c r="H662" s="192">
        <v>6.3666395999999986E-2</v>
      </c>
      <c r="I662" s="192">
        <v>0.81240000000000001</v>
      </c>
      <c r="J662" s="192">
        <v>8.0957220000000024E-2</v>
      </c>
      <c r="K662" s="192">
        <v>0.81240000000000001</v>
      </c>
      <c r="L662" s="192"/>
      <c r="M662" s="192">
        <v>1.5611336039999999</v>
      </c>
      <c r="N662" s="192"/>
      <c r="O662" s="196">
        <v>0.12051967999999999</v>
      </c>
      <c r="P662" s="192">
        <v>6.7464349999999979E-2</v>
      </c>
      <c r="Q662" s="192">
        <v>0</v>
      </c>
      <c r="R662" s="192">
        <v>0</v>
      </c>
      <c r="S662" s="192">
        <v>3.104976384</v>
      </c>
      <c r="T662" s="192"/>
      <c r="U662" s="192"/>
      <c r="V662" s="192"/>
      <c r="W662" s="192"/>
      <c r="X662" s="192"/>
      <c r="Y662" s="137"/>
    </row>
    <row r="663" spans="1:25" s="20" customFormat="1" ht="46.65" x14ac:dyDescent="0.35">
      <c r="A663" s="166">
        <v>572</v>
      </c>
      <c r="B663" s="152" t="s">
        <v>1825</v>
      </c>
      <c r="C663" s="174" t="s">
        <v>1826</v>
      </c>
      <c r="D663" s="192">
        <v>2.8288319999999998</v>
      </c>
      <c r="E663" s="153">
        <v>2.2534656000000002</v>
      </c>
      <c r="F663" s="153">
        <v>0.100290564</v>
      </c>
      <c r="G663" s="192">
        <v>4.4150039999999995E-2</v>
      </c>
      <c r="H663" s="192">
        <v>4.4150039999999995E-2</v>
      </c>
      <c r="I663" s="192">
        <v>2.2093155599999998</v>
      </c>
      <c r="J663" s="192">
        <v>5.6140524000000004E-2</v>
      </c>
      <c r="K663" s="192">
        <v>0</v>
      </c>
      <c r="L663" s="192"/>
      <c r="M663" s="192">
        <v>0</v>
      </c>
      <c r="N663" s="192"/>
      <c r="O663" s="196">
        <v>1.7008367900000001</v>
      </c>
      <c r="P663" s="192">
        <v>1.6640450900000001</v>
      </c>
      <c r="Q663" s="192">
        <v>0</v>
      </c>
      <c r="R663" s="192">
        <v>0</v>
      </c>
      <c r="S663" s="192">
        <v>2.1531750360000004</v>
      </c>
      <c r="T663" s="192"/>
      <c r="U663" s="192"/>
      <c r="V663" s="192"/>
      <c r="W663" s="192"/>
      <c r="X663" s="192"/>
      <c r="Y663" s="137"/>
    </row>
    <row r="664" spans="1:25" s="20" customFormat="1" ht="46.65" x14ac:dyDescent="0.35">
      <c r="A664" s="166">
        <v>573</v>
      </c>
      <c r="B664" s="152" t="s">
        <v>1079</v>
      </c>
      <c r="C664" s="174" t="s">
        <v>1827</v>
      </c>
      <c r="D664" s="192">
        <v>4.977468</v>
      </c>
      <c r="E664" s="153">
        <v>3.9723744000000001</v>
      </c>
      <c r="F664" s="153">
        <v>0.30661850600000001</v>
      </c>
      <c r="G664" s="192">
        <v>0.163258926</v>
      </c>
      <c r="H664" s="192">
        <v>0.163258926</v>
      </c>
      <c r="I664" s="192">
        <v>3.8091154740000004</v>
      </c>
      <c r="J664" s="192">
        <v>0.14335957999999996</v>
      </c>
      <c r="K664" s="192">
        <v>0</v>
      </c>
      <c r="L664" s="192"/>
      <c r="M664" s="192">
        <v>0</v>
      </c>
      <c r="N664" s="192"/>
      <c r="O664" s="196">
        <v>0.43738797000000001</v>
      </c>
      <c r="P664" s="192">
        <v>0.30133887000000004</v>
      </c>
      <c r="Q664" s="192">
        <v>0</v>
      </c>
      <c r="R664" s="192">
        <v>0</v>
      </c>
      <c r="S664" s="192">
        <v>3.6657558940000001</v>
      </c>
      <c r="T664" s="192"/>
      <c r="U664" s="192"/>
      <c r="V664" s="192"/>
      <c r="W664" s="192"/>
      <c r="X664" s="192"/>
      <c r="Y664" s="137"/>
    </row>
    <row r="665" spans="1:25" s="20" customFormat="1" ht="46.65" x14ac:dyDescent="0.35">
      <c r="A665" s="166">
        <v>574</v>
      </c>
      <c r="B665" s="152" t="s">
        <v>1080</v>
      </c>
      <c r="C665" s="174" t="s">
        <v>1081</v>
      </c>
      <c r="D665" s="192">
        <v>6.7231320000000006</v>
      </c>
      <c r="E665" s="153">
        <v>5.3689055999999997</v>
      </c>
      <c r="F665" s="153">
        <v>5.2628300639999992</v>
      </c>
      <c r="G665" s="192">
        <v>0.10518798</v>
      </c>
      <c r="H665" s="192">
        <v>0.10518798</v>
      </c>
      <c r="I665" s="192">
        <v>5.2637176199999995</v>
      </c>
      <c r="J665" s="192">
        <v>5.1576420839999999</v>
      </c>
      <c r="K665" s="192">
        <v>0</v>
      </c>
      <c r="L665" s="192"/>
      <c r="M665" s="192">
        <v>0</v>
      </c>
      <c r="N665" s="192"/>
      <c r="O665" s="196">
        <v>5.3337194999999999</v>
      </c>
      <c r="P665" s="192">
        <v>5.2460628499999995</v>
      </c>
      <c r="Q665" s="192">
        <v>0</v>
      </c>
      <c r="R665" s="192">
        <v>0</v>
      </c>
      <c r="S665" s="192">
        <v>0.10607553600000053</v>
      </c>
      <c r="T665" s="192"/>
      <c r="U665" s="192"/>
      <c r="V665" s="192"/>
      <c r="W665" s="192"/>
      <c r="X665" s="192"/>
      <c r="Y665" s="137"/>
    </row>
    <row r="666" spans="1:25" s="20" customFormat="1" ht="15.55" x14ac:dyDescent="0.35">
      <c r="A666" s="172"/>
      <c r="B666" s="156" t="s">
        <v>533</v>
      </c>
      <c r="C666" s="173"/>
      <c r="D666" s="190">
        <f>SUM(D667:D686)</f>
        <v>908.43120949810157</v>
      </c>
      <c r="E666" s="190">
        <f t="shared" ref="E666:X666" si="77">SUM(E667:E686)</f>
        <v>65.824191840000012</v>
      </c>
      <c r="F666" s="190">
        <f t="shared" si="77"/>
        <v>27.482606199999999</v>
      </c>
      <c r="G666" s="190">
        <f t="shared" si="77"/>
        <v>8.0260863659999995</v>
      </c>
      <c r="H666" s="190">
        <f t="shared" si="77"/>
        <v>4.7788761420000005</v>
      </c>
      <c r="I666" s="190">
        <f t="shared" si="77"/>
        <v>20.269951758000005</v>
      </c>
      <c r="J666" s="190">
        <f t="shared" si="77"/>
        <v>22.703730057999998</v>
      </c>
      <c r="K666" s="190">
        <f t="shared" si="77"/>
        <v>15.473443788000003</v>
      </c>
      <c r="L666" s="190">
        <f t="shared" si="77"/>
        <v>0</v>
      </c>
      <c r="M666" s="190">
        <f t="shared" si="77"/>
        <v>22.054709928000001</v>
      </c>
      <c r="N666" s="190">
        <f t="shared" si="77"/>
        <v>0</v>
      </c>
      <c r="O666" s="190">
        <f t="shared" si="77"/>
        <v>25.347678760000001</v>
      </c>
      <c r="P666" s="190">
        <f t="shared" si="77"/>
        <v>22.085990649999996</v>
      </c>
      <c r="Q666" s="190">
        <f t="shared" si="77"/>
        <v>9.72010328</v>
      </c>
      <c r="R666" s="190">
        <f t="shared" si="77"/>
        <v>2.1792401199999998</v>
      </c>
      <c r="S666" s="190">
        <f t="shared" si="77"/>
        <v>38.341585640000005</v>
      </c>
      <c r="T666" s="190">
        <f t="shared" si="77"/>
        <v>0</v>
      </c>
      <c r="U666" s="190">
        <f t="shared" si="77"/>
        <v>0</v>
      </c>
      <c r="V666" s="190">
        <f t="shared" si="77"/>
        <v>0</v>
      </c>
      <c r="W666" s="190">
        <f t="shared" si="77"/>
        <v>0</v>
      </c>
      <c r="X666" s="190">
        <f t="shared" si="77"/>
        <v>0</v>
      </c>
      <c r="Y666" s="137"/>
    </row>
    <row r="667" spans="1:25" s="20" customFormat="1" ht="60.75" customHeight="1" x14ac:dyDescent="0.35">
      <c r="A667" s="166">
        <v>575</v>
      </c>
      <c r="B667" s="152" t="s">
        <v>1082</v>
      </c>
      <c r="C667" s="174" t="s">
        <v>1083</v>
      </c>
      <c r="D667" s="192">
        <v>6.1965267207457622</v>
      </c>
      <c r="E667" s="153">
        <v>0.42</v>
      </c>
      <c r="F667" s="153">
        <v>1.8692135999999998E-2</v>
      </c>
      <c r="G667" s="192">
        <v>8.2287000000000003E-3</v>
      </c>
      <c r="H667" s="192">
        <v>8.2287000000000003E-3</v>
      </c>
      <c r="I667" s="192">
        <v>0.105</v>
      </c>
      <c r="J667" s="192">
        <v>1.0463435999999998E-2</v>
      </c>
      <c r="K667" s="192">
        <v>0.105</v>
      </c>
      <c r="L667" s="192"/>
      <c r="M667" s="192">
        <v>0.20177129999999996</v>
      </c>
      <c r="N667" s="192"/>
      <c r="O667" s="196">
        <v>1.5576780000000002E-2</v>
      </c>
      <c r="P667" s="192">
        <v>8.7195300000000031E-3</v>
      </c>
      <c r="Q667" s="192">
        <v>0</v>
      </c>
      <c r="R667" s="192">
        <v>0</v>
      </c>
      <c r="S667" s="192">
        <v>0.40130786399999996</v>
      </c>
      <c r="T667" s="192"/>
      <c r="U667" s="192"/>
      <c r="V667" s="192"/>
      <c r="W667" s="192"/>
      <c r="X667" s="192"/>
      <c r="Y667" s="137"/>
    </row>
    <row r="668" spans="1:25" s="20" customFormat="1" ht="46.65" x14ac:dyDescent="0.35">
      <c r="A668" s="166">
        <v>576</v>
      </c>
      <c r="B668" s="152" t="s">
        <v>1828</v>
      </c>
      <c r="C668" s="174" t="s">
        <v>1084</v>
      </c>
      <c r="D668" s="192">
        <v>4.1490119999999999</v>
      </c>
      <c r="E668" s="153">
        <v>3.4850760000000007</v>
      </c>
      <c r="F668" s="153">
        <v>0.198108652</v>
      </c>
      <c r="G668" s="192">
        <v>0.11128504000000002</v>
      </c>
      <c r="H668" s="192">
        <v>0.11128504000000002</v>
      </c>
      <c r="I668" s="192">
        <v>3.3737909600000004</v>
      </c>
      <c r="J668" s="192">
        <v>8.6823611999999981E-2</v>
      </c>
      <c r="K668" s="192">
        <v>0</v>
      </c>
      <c r="L668" s="192"/>
      <c r="M668" s="192">
        <v>0</v>
      </c>
      <c r="N668" s="192"/>
      <c r="O668" s="196">
        <v>0.16509054000000001</v>
      </c>
      <c r="P668" s="192">
        <v>7.2353010000000009E-2</v>
      </c>
      <c r="Q668" s="192">
        <v>0</v>
      </c>
      <c r="R668" s="192">
        <v>0</v>
      </c>
      <c r="S668" s="192">
        <v>3.2869673480000006</v>
      </c>
      <c r="T668" s="192"/>
      <c r="U668" s="192"/>
      <c r="V668" s="192"/>
      <c r="W668" s="192"/>
      <c r="X668" s="192"/>
      <c r="Y668" s="137"/>
    </row>
    <row r="669" spans="1:25" s="20" customFormat="1" ht="46.65" x14ac:dyDescent="0.35">
      <c r="A669" s="166">
        <v>577</v>
      </c>
      <c r="B669" s="152" t="s">
        <v>1085</v>
      </c>
      <c r="C669" s="174" t="s">
        <v>1086</v>
      </c>
      <c r="D669" s="192">
        <v>2.9863080000000002</v>
      </c>
      <c r="E669" s="153">
        <v>0.42613200000000018</v>
      </c>
      <c r="F669" s="153">
        <v>0.83128664800000007</v>
      </c>
      <c r="G669" s="192">
        <v>0.42613200000000012</v>
      </c>
      <c r="H669" s="192">
        <v>0.36649362800000007</v>
      </c>
      <c r="I669" s="192">
        <v>0</v>
      </c>
      <c r="J669" s="192">
        <v>0.46479301999999989</v>
      </c>
      <c r="K669" s="192">
        <v>0</v>
      </c>
      <c r="L669" s="192"/>
      <c r="M669" s="192">
        <v>0</v>
      </c>
      <c r="N669" s="192"/>
      <c r="O669" s="196">
        <v>2.9391939999999998E-2</v>
      </c>
      <c r="P669" s="192">
        <v>-4.1286418728248009E-16</v>
      </c>
      <c r="Q669" s="192">
        <v>2.5035532599999999</v>
      </c>
      <c r="R669" s="192">
        <v>0</v>
      </c>
      <c r="S669" s="192">
        <v>-0.4051546479999999</v>
      </c>
      <c r="T669" s="192"/>
      <c r="U669" s="192"/>
      <c r="V669" s="192"/>
      <c r="W669" s="192"/>
      <c r="X669" s="192"/>
      <c r="Y669" s="137"/>
    </row>
    <row r="670" spans="1:25" s="20" customFormat="1" ht="31.1" x14ac:dyDescent="0.35">
      <c r="A670" s="166">
        <v>578</v>
      </c>
      <c r="B670" s="152" t="s">
        <v>1087</v>
      </c>
      <c r="C670" s="174" t="s">
        <v>1088</v>
      </c>
      <c r="D670" s="192">
        <v>54.663581388000004</v>
      </c>
      <c r="E670" s="153">
        <v>8.5434182399999994</v>
      </c>
      <c r="F670" s="153">
        <v>0.38022530400000004</v>
      </c>
      <c r="G670" s="192">
        <v>0.16738328399999997</v>
      </c>
      <c r="H670" s="192">
        <v>0.16738328399999997</v>
      </c>
      <c r="I670" s="192">
        <v>2.1358545600000003</v>
      </c>
      <c r="J670" s="192">
        <v>0.21284202000000008</v>
      </c>
      <c r="K670" s="192">
        <v>2.1358545600000003</v>
      </c>
      <c r="L670" s="192"/>
      <c r="M670" s="192">
        <v>4.1043258360000001</v>
      </c>
      <c r="N670" s="192"/>
      <c r="O670" s="196">
        <v>0.31685442000000003</v>
      </c>
      <c r="P670" s="192">
        <v>0.17736835000000001</v>
      </c>
      <c r="Q670" s="192">
        <v>0</v>
      </c>
      <c r="R670" s="192">
        <v>0</v>
      </c>
      <c r="S670" s="192">
        <v>8.1631929359999997</v>
      </c>
      <c r="T670" s="192"/>
      <c r="U670" s="192"/>
      <c r="V670" s="192"/>
      <c r="W670" s="192"/>
      <c r="X670" s="192"/>
      <c r="Y670" s="137"/>
    </row>
    <row r="671" spans="1:25" s="20" customFormat="1" ht="46.65" x14ac:dyDescent="0.35">
      <c r="A671" s="166">
        <v>579</v>
      </c>
      <c r="B671" s="152" t="s">
        <v>1089</v>
      </c>
      <c r="C671" s="174" t="s">
        <v>1090</v>
      </c>
      <c r="D671" s="192">
        <v>48.660792000000001</v>
      </c>
      <c r="E671" s="153">
        <v>4.1158800000000015</v>
      </c>
      <c r="F671" s="153">
        <v>0.18317742000000001</v>
      </c>
      <c r="G671" s="192">
        <v>8.0638595999999979E-2</v>
      </c>
      <c r="H671" s="192">
        <v>8.0638595999999979E-2</v>
      </c>
      <c r="I671" s="192">
        <v>1.0289700000000004</v>
      </c>
      <c r="J671" s="192">
        <v>0.10253882400000003</v>
      </c>
      <c r="K671" s="192">
        <v>1.0289700000000004</v>
      </c>
      <c r="L671" s="192"/>
      <c r="M671" s="192">
        <v>1.977301404000001</v>
      </c>
      <c r="N671" s="192"/>
      <c r="O671" s="196">
        <v>0.15264785</v>
      </c>
      <c r="P671" s="192">
        <v>8.5449020000000001E-2</v>
      </c>
      <c r="Q671" s="192">
        <v>0</v>
      </c>
      <c r="R671" s="192">
        <v>0</v>
      </c>
      <c r="S671" s="192">
        <v>3.9327025800000017</v>
      </c>
      <c r="T671" s="192"/>
      <c r="U671" s="192"/>
      <c r="V671" s="192"/>
      <c r="W671" s="192"/>
      <c r="X671" s="192"/>
      <c r="Y671" s="137"/>
    </row>
    <row r="672" spans="1:25" s="20" customFormat="1" ht="46.65" x14ac:dyDescent="0.35">
      <c r="A672" s="166">
        <v>580</v>
      </c>
      <c r="B672" s="152" t="s">
        <v>1091</v>
      </c>
      <c r="C672" s="174" t="s">
        <v>1092</v>
      </c>
      <c r="D672" s="192">
        <v>2.34552</v>
      </c>
      <c r="E672" s="153">
        <v>2.34552</v>
      </c>
      <c r="F672" s="153">
        <v>0</v>
      </c>
      <c r="G672" s="192">
        <v>0</v>
      </c>
      <c r="H672" s="192">
        <v>0</v>
      </c>
      <c r="I672" s="192">
        <v>0.58638000000000001</v>
      </c>
      <c r="J672" s="192">
        <v>0</v>
      </c>
      <c r="K672" s="192">
        <v>0.58638000000000001</v>
      </c>
      <c r="L672" s="192"/>
      <c r="M672" s="192">
        <v>1.17276</v>
      </c>
      <c r="N672" s="192"/>
      <c r="O672" s="196">
        <v>0</v>
      </c>
      <c r="P672" s="192">
        <v>0</v>
      </c>
      <c r="Q672" s="192">
        <v>0</v>
      </c>
      <c r="R672" s="192">
        <v>0</v>
      </c>
      <c r="S672" s="192">
        <v>2.34552</v>
      </c>
      <c r="T672" s="192"/>
      <c r="U672" s="192"/>
      <c r="V672" s="192"/>
      <c r="W672" s="192"/>
      <c r="X672" s="192"/>
      <c r="Y672" s="137"/>
    </row>
    <row r="673" spans="1:25" s="20" customFormat="1" ht="46.65" x14ac:dyDescent="0.35">
      <c r="A673" s="166">
        <v>581</v>
      </c>
      <c r="B673" s="152" t="s">
        <v>1093</v>
      </c>
      <c r="C673" s="174" t="s">
        <v>1094</v>
      </c>
      <c r="D673" s="192">
        <v>6.3916199999999996</v>
      </c>
      <c r="E673" s="153">
        <v>1.5830759999999993</v>
      </c>
      <c r="F673" s="153">
        <v>0.95701396599999999</v>
      </c>
      <c r="G673" s="192">
        <v>0.6537504959999999</v>
      </c>
      <c r="H673" s="192">
        <v>0.6537504959999999</v>
      </c>
      <c r="I673" s="192">
        <v>0.92932550399999947</v>
      </c>
      <c r="J673" s="192">
        <v>0.3032634700000002</v>
      </c>
      <c r="K673" s="192">
        <v>0</v>
      </c>
      <c r="L673" s="192"/>
      <c r="M673" s="192">
        <v>0</v>
      </c>
      <c r="N673" s="192"/>
      <c r="O673" s="196">
        <v>0.79751164000000008</v>
      </c>
      <c r="P673" s="192">
        <v>3.2865950000000144E-2</v>
      </c>
      <c r="Q673" s="192">
        <v>0</v>
      </c>
      <c r="R673" s="192">
        <v>0</v>
      </c>
      <c r="S673" s="192">
        <v>0.62606203399999927</v>
      </c>
      <c r="T673" s="192"/>
      <c r="U673" s="192"/>
      <c r="V673" s="192"/>
      <c r="W673" s="192"/>
      <c r="X673" s="192"/>
      <c r="Y673" s="137"/>
    </row>
    <row r="674" spans="1:25" s="20" customFormat="1" ht="62.2" x14ac:dyDescent="0.35">
      <c r="A674" s="166">
        <v>582</v>
      </c>
      <c r="B674" s="152" t="s">
        <v>1095</v>
      </c>
      <c r="C674" s="174" t="s">
        <v>1096</v>
      </c>
      <c r="D674" s="192">
        <v>629.43402138935585</v>
      </c>
      <c r="E674" s="153">
        <v>1.2</v>
      </c>
      <c r="F674" s="153">
        <v>0.11628221999999999</v>
      </c>
      <c r="G674" s="192">
        <v>5.4948564000000005E-2</v>
      </c>
      <c r="H674" s="192">
        <v>5.4948564000000005E-2</v>
      </c>
      <c r="I674" s="192">
        <v>0.3</v>
      </c>
      <c r="J674" s="192">
        <v>6.1333655999999986E-2</v>
      </c>
      <c r="K674" s="192">
        <v>0.3</v>
      </c>
      <c r="L674" s="192"/>
      <c r="M674" s="192">
        <v>0.54505143599999994</v>
      </c>
      <c r="N674" s="192"/>
      <c r="O674" s="196">
        <v>9.6901850000000567E-2</v>
      </c>
      <c r="P674" s="192">
        <v>5.1111379999999901E-2</v>
      </c>
      <c r="Q674" s="192">
        <v>0</v>
      </c>
      <c r="R674" s="192">
        <v>0</v>
      </c>
      <c r="S674" s="192">
        <v>1.08371778</v>
      </c>
      <c r="T674" s="192"/>
      <c r="U674" s="192"/>
      <c r="V674" s="192"/>
      <c r="W674" s="192"/>
      <c r="X674" s="192"/>
      <c r="Y674" s="137"/>
    </row>
    <row r="675" spans="1:25" s="20" customFormat="1" ht="46.65" x14ac:dyDescent="0.35">
      <c r="A675" s="166">
        <v>583</v>
      </c>
      <c r="B675" s="152" t="s">
        <v>1829</v>
      </c>
      <c r="C675" s="176" t="s">
        <v>1097</v>
      </c>
      <c r="D675" s="192">
        <v>10.029515999999999</v>
      </c>
      <c r="E675" s="153">
        <v>7.3300704000000003</v>
      </c>
      <c r="F675" s="153">
        <v>0.32622516000000007</v>
      </c>
      <c r="G675" s="192">
        <v>0.14361125999999999</v>
      </c>
      <c r="H675" s="192">
        <v>0.14361125999999999</v>
      </c>
      <c r="I675" s="192">
        <v>1.8325175999999999</v>
      </c>
      <c r="J675" s="192">
        <v>0.18261390000000008</v>
      </c>
      <c r="K675" s="192">
        <v>1.8325175999999999</v>
      </c>
      <c r="L675" s="192"/>
      <c r="M675" s="192">
        <v>3.5214239399999996</v>
      </c>
      <c r="N675" s="192"/>
      <c r="O675" s="196">
        <v>0.27185429999999999</v>
      </c>
      <c r="P675" s="192">
        <v>0.15217824999999999</v>
      </c>
      <c r="Q675" s="192">
        <v>0</v>
      </c>
      <c r="R675" s="192">
        <v>0</v>
      </c>
      <c r="S675" s="192">
        <v>7.0038452400000004</v>
      </c>
      <c r="T675" s="192"/>
      <c r="U675" s="192"/>
      <c r="V675" s="192"/>
      <c r="W675" s="192"/>
      <c r="X675" s="192"/>
      <c r="Y675" s="137"/>
    </row>
    <row r="676" spans="1:25" s="20" customFormat="1" ht="62.2" x14ac:dyDescent="0.35">
      <c r="A676" s="166">
        <v>584</v>
      </c>
      <c r="B676" s="152" t="s">
        <v>1098</v>
      </c>
      <c r="C676" s="176" t="s">
        <v>1099</v>
      </c>
      <c r="D676" s="192">
        <v>6.5697839999999994</v>
      </c>
      <c r="E676" s="153">
        <v>4.3004736000000001</v>
      </c>
      <c r="F676" s="153">
        <v>1.1129017480000001</v>
      </c>
      <c r="G676" s="192">
        <v>4.3004736000000001</v>
      </c>
      <c r="H676" s="192">
        <v>1.1129017480000001</v>
      </c>
      <c r="I676" s="192">
        <v>0</v>
      </c>
      <c r="J676" s="192">
        <v>0</v>
      </c>
      <c r="K676" s="192">
        <v>0</v>
      </c>
      <c r="L676" s="192"/>
      <c r="M676" s="192">
        <v>0</v>
      </c>
      <c r="N676" s="192"/>
      <c r="O676" s="196">
        <v>8.9329839999999994E-2</v>
      </c>
      <c r="P676" s="192">
        <v>1.3877787807814457E-16</v>
      </c>
      <c r="Q676" s="192">
        <v>5.0373099000000003</v>
      </c>
      <c r="R676" s="192">
        <v>0</v>
      </c>
      <c r="S676" s="192">
        <v>3.187571852</v>
      </c>
      <c r="T676" s="192"/>
      <c r="U676" s="192"/>
      <c r="V676" s="192"/>
      <c r="W676" s="192"/>
      <c r="X676" s="192"/>
      <c r="Y676" s="137"/>
    </row>
    <row r="677" spans="1:25" s="20" customFormat="1" ht="46.65" x14ac:dyDescent="0.35">
      <c r="A677" s="166">
        <v>585</v>
      </c>
      <c r="B677" s="152" t="s">
        <v>1830</v>
      </c>
      <c r="C677" s="176" t="s">
        <v>1100</v>
      </c>
      <c r="D677" s="192">
        <v>16.017444000000001</v>
      </c>
      <c r="E677" s="153">
        <v>2.3521152000000001</v>
      </c>
      <c r="F677" s="153">
        <v>0.104681016</v>
      </c>
      <c r="G677" s="192">
        <v>4.6082808000000003E-2</v>
      </c>
      <c r="H677" s="192">
        <v>4.6082808000000003E-2</v>
      </c>
      <c r="I677" s="192">
        <v>0.58802879999999991</v>
      </c>
      <c r="J677" s="192">
        <v>5.8598207999999999E-2</v>
      </c>
      <c r="K677" s="192">
        <v>0.58802879999999991</v>
      </c>
      <c r="L677" s="192"/>
      <c r="M677" s="192">
        <v>1.1299747920000001</v>
      </c>
      <c r="N677" s="192"/>
      <c r="O677" s="196">
        <v>8.7234179999999995E-2</v>
      </c>
      <c r="P677" s="192">
        <v>4.8831840000000001E-2</v>
      </c>
      <c r="Q677" s="192">
        <v>0</v>
      </c>
      <c r="R677" s="192">
        <v>0</v>
      </c>
      <c r="S677" s="192">
        <v>2.2474341840000003</v>
      </c>
      <c r="T677" s="192"/>
      <c r="U677" s="192"/>
      <c r="V677" s="192"/>
      <c r="W677" s="192"/>
      <c r="X677" s="192"/>
      <c r="Y677" s="137"/>
    </row>
    <row r="678" spans="1:25" s="20" customFormat="1" ht="81.2" customHeight="1" x14ac:dyDescent="0.35">
      <c r="A678" s="166">
        <v>586</v>
      </c>
      <c r="B678" s="152" t="s">
        <v>1831</v>
      </c>
      <c r="C678" s="176" t="s">
        <v>1101</v>
      </c>
      <c r="D678" s="192">
        <v>1.5142800000000001</v>
      </c>
      <c r="E678" s="153">
        <v>0.2930040000000001</v>
      </c>
      <c r="F678" s="153">
        <v>1.97984502</v>
      </c>
      <c r="G678" s="192">
        <v>5.7405599999999996E-3</v>
      </c>
      <c r="H678" s="192">
        <v>5.7405599999999996E-3</v>
      </c>
      <c r="I678" s="192">
        <v>0</v>
      </c>
      <c r="J678" s="192">
        <v>1.9741044599999999</v>
      </c>
      <c r="K678" s="192">
        <v>0.28726344000000009</v>
      </c>
      <c r="L678" s="192"/>
      <c r="M678" s="192">
        <v>0</v>
      </c>
      <c r="N678" s="192"/>
      <c r="O678" s="196">
        <v>2.0732545899999999</v>
      </c>
      <c r="P678" s="192">
        <v>2.0684707900000001</v>
      </c>
      <c r="Q678" s="192">
        <v>0</v>
      </c>
      <c r="R678" s="192">
        <v>0</v>
      </c>
      <c r="S678" s="192">
        <v>-1.6868410199999999</v>
      </c>
      <c r="T678" s="192"/>
      <c r="U678" s="192"/>
      <c r="V678" s="192"/>
      <c r="W678" s="192"/>
      <c r="X678" s="192"/>
      <c r="Y678" s="137"/>
    </row>
    <row r="679" spans="1:25" s="20" customFormat="1" ht="93.25" x14ac:dyDescent="0.35">
      <c r="A679" s="166">
        <v>587</v>
      </c>
      <c r="B679" s="152" t="s">
        <v>1102</v>
      </c>
      <c r="C679" s="174" t="s">
        <v>1832</v>
      </c>
      <c r="D679" s="192">
        <v>16.546259999999997</v>
      </c>
      <c r="E679" s="153">
        <v>4.5462600000000002</v>
      </c>
      <c r="F679" s="153">
        <v>17.321315341999998</v>
      </c>
      <c r="G679" s="192">
        <v>1.5402986780000001</v>
      </c>
      <c r="H679" s="192">
        <v>1.5402986780000001</v>
      </c>
      <c r="I679" s="192">
        <v>3.0059613220000001</v>
      </c>
      <c r="J679" s="192">
        <v>15.781016663999999</v>
      </c>
      <c r="K679" s="192">
        <v>0</v>
      </c>
      <c r="L679" s="192"/>
      <c r="M679" s="192">
        <v>0</v>
      </c>
      <c r="N679" s="192"/>
      <c r="O679" s="196">
        <v>17.698545239999998</v>
      </c>
      <c r="P679" s="192">
        <v>16.414963009999997</v>
      </c>
      <c r="Q679" s="192">
        <v>0</v>
      </c>
      <c r="R679" s="192">
        <v>0</v>
      </c>
      <c r="S679" s="192">
        <v>-12.775055341999998</v>
      </c>
      <c r="T679" s="192"/>
      <c r="U679" s="192"/>
      <c r="V679" s="192"/>
      <c r="W679" s="192"/>
      <c r="X679" s="192"/>
      <c r="Y679" s="137"/>
    </row>
    <row r="680" spans="1:25" s="20" customFormat="1" ht="77.7" x14ac:dyDescent="0.35">
      <c r="A680" s="166">
        <v>588</v>
      </c>
      <c r="B680" s="152" t="s">
        <v>1103</v>
      </c>
      <c r="C680" s="174" t="s">
        <v>1833</v>
      </c>
      <c r="D680" s="192">
        <v>2.285952</v>
      </c>
      <c r="E680" s="153">
        <v>1.6055424000000003</v>
      </c>
      <c r="F680" s="153">
        <v>7.1454732000000007E-2</v>
      </c>
      <c r="G680" s="192">
        <v>3.1455900000000002E-2</v>
      </c>
      <c r="H680" s="192">
        <v>3.1455900000000002E-2</v>
      </c>
      <c r="I680" s="192">
        <v>0.40138560000000006</v>
      </c>
      <c r="J680" s="192">
        <v>3.9998832000000005E-2</v>
      </c>
      <c r="K680" s="192">
        <v>0.40138560000000006</v>
      </c>
      <c r="L680" s="192"/>
      <c r="M680" s="192">
        <v>0.77131530000000015</v>
      </c>
      <c r="N680" s="192"/>
      <c r="O680" s="196">
        <v>5.9545610000000006E-2</v>
      </c>
      <c r="P680" s="192">
        <v>3.3332360000000005E-2</v>
      </c>
      <c r="Q680" s="192">
        <v>0</v>
      </c>
      <c r="R680" s="192">
        <v>0</v>
      </c>
      <c r="S680" s="192">
        <v>1.5340876680000002</v>
      </c>
      <c r="T680" s="192"/>
      <c r="U680" s="192"/>
      <c r="V680" s="192"/>
      <c r="W680" s="192"/>
      <c r="X680" s="192"/>
      <c r="Y680" s="137"/>
    </row>
    <row r="681" spans="1:25" s="20" customFormat="1" ht="101.3" customHeight="1" x14ac:dyDescent="0.35">
      <c r="A681" s="166">
        <v>589</v>
      </c>
      <c r="B681" s="152" t="s">
        <v>1104</v>
      </c>
      <c r="C681" s="174" t="s">
        <v>1834</v>
      </c>
      <c r="D681" s="192">
        <v>52.206455999999996</v>
      </c>
      <c r="E681" s="153">
        <v>4.2064560000000002</v>
      </c>
      <c r="F681" s="153">
        <v>0.18720853200000001</v>
      </c>
      <c r="G681" s="192">
        <v>8.2413191999999996E-2</v>
      </c>
      <c r="H681" s="192">
        <v>8.2413191999999996E-2</v>
      </c>
      <c r="I681" s="192">
        <v>1.051614</v>
      </c>
      <c r="J681" s="192">
        <v>0.10479534000000001</v>
      </c>
      <c r="K681" s="192">
        <v>1.051614</v>
      </c>
      <c r="L681" s="192"/>
      <c r="M681" s="192">
        <v>2.0208148080000004</v>
      </c>
      <c r="N681" s="192"/>
      <c r="O681" s="196">
        <v>0.15600710999999998</v>
      </c>
      <c r="P681" s="192">
        <v>8.7329449999999975E-2</v>
      </c>
      <c r="Q681" s="192">
        <v>0</v>
      </c>
      <c r="R681" s="192">
        <v>0</v>
      </c>
      <c r="S681" s="192">
        <v>4.0192474680000005</v>
      </c>
      <c r="T681" s="192"/>
      <c r="U681" s="192"/>
      <c r="V681" s="192"/>
      <c r="W681" s="192"/>
      <c r="X681" s="192"/>
      <c r="Y681" s="137"/>
    </row>
    <row r="682" spans="1:25" s="20" customFormat="1" ht="62.2" x14ac:dyDescent="0.35">
      <c r="A682" s="166">
        <v>590</v>
      </c>
      <c r="B682" s="152" t="s">
        <v>1105</v>
      </c>
      <c r="C682" s="174" t="s">
        <v>1106</v>
      </c>
      <c r="D682" s="192">
        <v>1.807812</v>
      </c>
      <c r="E682" s="153">
        <v>1.521156</v>
      </c>
      <c r="F682" s="153">
        <v>6.769910400000001E-2</v>
      </c>
      <c r="G682" s="192">
        <v>2.9802588000000001E-2</v>
      </c>
      <c r="H682" s="192">
        <v>2.9802588000000001E-2</v>
      </c>
      <c r="I682" s="192">
        <v>1.4913534120000003</v>
      </c>
      <c r="J682" s="192">
        <v>3.7896516000000005E-2</v>
      </c>
      <c r="K682" s="192">
        <v>0</v>
      </c>
      <c r="L682" s="192"/>
      <c r="M682" s="192">
        <v>0</v>
      </c>
      <c r="N682" s="192"/>
      <c r="O682" s="196">
        <v>0.24242652999999997</v>
      </c>
      <c r="P682" s="192">
        <v>0.21759103999999996</v>
      </c>
      <c r="Q682" s="192">
        <v>0</v>
      </c>
      <c r="R682" s="192">
        <v>0</v>
      </c>
      <c r="S682" s="192">
        <v>1.4534568960000001</v>
      </c>
      <c r="T682" s="192"/>
      <c r="U682" s="192"/>
      <c r="V682" s="192"/>
      <c r="W682" s="192"/>
      <c r="X682" s="192"/>
      <c r="Y682" s="137"/>
    </row>
    <row r="683" spans="1:25" s="20" customFormat="1" ht="46.65" x14ac:dyDescent="0.35">
      <c r="A683" s="166">
        <v>591</v>
      </c>
      <c r="B683" s="152" t="s">
        <v>1835</v>
      </c>
      <c r="C683" s="174" t="s">
        <v>1836</v>
      </c>
      <c r="D683" s="192">
        <v>19.604592</v>
      </c>
      <c r="E683" s="153">
        <v>4.8006960000000003</v>
      </c>
      <c r="F683" s="153">
        <v>0.21365521200000001</v>
      </c>
      <c r="G683" s="192">
        <v>9.4055592000000007E-2</v>
      </c>
      <c r="H683" s="192">
        <v>9.4055592000000007E-2</v>
      </c>
      <c r="I683" s="192">
        <v>1.2001740000000001</v>
      </c>
      <c r="J683" s="192">
        <v>0.11959962</v>
      </c>
      <c r="K683" s="192">
        <v>1.2001740000000001</v>
      </c>
      <c r="L683" s="192"/>
      <c r="M683" s="192">
        <v>2.306292408</v>
      </c>
      <c r="N683" s="192"/>
      <c r="O683" s="196">
        <v>0.25147801000000003</v>
      </c>
      <c r="P683" s="192">
        <v>0.17309835000000001</v>
      </c>
      <c r="Q683" s="192">
        <v>0</v>
      </c>
      <c r="R683" s="192">
        <v>0</v>
      </c>
      <c r="S683" s="192">
        <v>4.5870407880000004</v>
      </c>
      <c r="T683" s="192"/>
      <c r="U683" s="192"/>
      <c r="V683" s="192"/>
      <c r="W683" s="192"/>
      <c r="X683" s="192"/>
      <c r="Y683" s="137"/>
    </row>
    <row r="684" spans="1:25" s="20" customFormat="1" ht="46.65" x14ac:dyDescent="0.35">
      <c r="A684" s="166">
        <v>592</v>
      </c>
      <c r="B684" s="152" t="s">
        <v>1837</v>
      </c>
      <c r="C684" s="174" t="s">
        <v>1107</v>
      </c>
      <c r="D684" s="192">
        <v>8.01126</v>
      </c>
      <c r="E684" s="153">
        <v>6.3874079999999998</v>
      </c>
      <c r="F684" s="153">
        <v>0.28427189999999997</v>
      </c>
      <c r="G684" s="192">
        <v>0.12514254</v>
      </c>
      <c r="H684" s="192">
        <v>0.12514254</v>
      </c>
      <c r="I684" s="192">
        <v>1.5968520000000002</v>
      </c>
      <c r="J684" s="192">
        <v>0.15912935999999997</v>
      </c>
      <c r="K684" s="192">
        <v>1.5968520000000002</v>
      </c>
      <c r="L684" s="192"/>
      <c r="M684" s="192">
        <v>3.0685614599999993</v>
      </c>
      <c r="N684" s="192"/>
      <c r="O684" s="196">
        <v>0.23689325</v>
      </c>
      <c r="P684" s="192">
        <v>0.1326078</v>
      </c>
      <c r="Q684" s="192">
        <v>0</v>
      </c>
      <c r="R684" s="192">
        <v>0</v>
      </c>
      <c r="S684" s="192">
        <v>6.1031360999999995</v>
      </c>
      <c r="T684" s="192"/>
      <c r="U684" s="192"/>
      <c r="V684" s="192"/>
      <c r="W684" s="192"/>
      <c r="X684" s="192"/>
      <c r="Y684" s="137"/>
    </row>
    <row r="685" spans="1:25" s="20" customFormat="1" ht="62.2" x14ac:dyDescent="0.35">
      <c r="A685" s="166">
        <v>593</v>
      </c>
      <c r="B685" s="152" t="s">
        <v>1108</v>
      </c>
      <c r="C685" s="174" t="s">
        <v>1838</v>
      </c>
      <c r="D685" s="192">
        <v>15.207539999999998</v>
      </c>
      <c r="E685" s="153">
        <v>2.5709759999999999</v>
      </c>
      <c r="F685" s="153">
        <v>0.51376395200000002</v>
      </c>
      <c r="G685" s="192">
        <v>5.0370756000000003E-2</v>
      </c>
      <c r="H685" s="192">
        <v>5.0370756000000003E-2</v>
      </c>
      <c r="I685" s="192">
        <v>0.64274399999999998</v>
      </c>
      <c r="J685" s="192">
        <v>0.46339319600000001</v>
      </c>
      <c r="K685" s="192">
        <v>0.64274399999999998</v>
      </c>
      <c r="L685" s="192"/>
      <c r="M685" s="192">
        <v>1.2351172440000002</v>
      </c>
      <c r="N685" s="192"/>
      <c r="O685" s="196">
        <v>0.42813663000000002</v>
      </c>
      <c r="P685" s="192">
        <v>0.21261558000000003</v>
      </c>
      <c r="Q685" s="192">
        <v>0</v>
      </c>
      <c r="R685" s="192">
        <v>0</v>
      </c>
      <c r="S685" s="192">
        <v>2.0572120479999998</v>
      </c>
      <c r="T685" s="192"/>
      <c r="U685" s="192"/>
      <c r="V685" s="192"/>
      <c r="W685" s="192"/>
      <c r="X685" s="192"/>
      <c r="Y685" s="137"/>
    </row>
    <row r="686" spans="1:25" s="20" customFormat="1" ht="81.2" customHeight="1" x14ac:dyDescent="0.35">
      <c r="A686" s="166">
        <v>594</v>
      </c>
      <c r="B686" s="152" t="s">
        <v>1109</v>
      </c>
      <c r="C686" s="176" t="s">
        <v>1110</v>
      </c>
      <c r="D686" s="192">
        <v>3.8029319999999998</v>
      </c>
      <c r="E686" s="153">
        <v>3.7909319999999997</v>
      </c>
      <c r="F686" s="153">
        <v>2.6147981360000001</v>
      </c>
      <c r="G686" s="192">
        <v>7.427221199999999E-2</v>
      </c>
      <c r="H686" s="192">
        <v>7.427221199999999E-2</v>
      </c>
      <c r="I686" s="192">
        <v>0</v>
      </c>
      <c r="J686" s="192">
        <v>2.5405259240000002</v>
      </c>
      <c r="K686" s="192">
        <v>3.7166597879999999</v>
      </c>
      <c r="L686" s="192"/>
      <c r="M686" s="192">
        <v>0</v>
      </c>
      <c r="N686" s="192"/>
      <c r="O686" s="196">
        <v>2.1789984499999999</v>
      </c>
      <c r="P686" s="192">
        <v>2.1171049399999999</v>
      </c>
      <c r="Q686" s="192">
        <v>2.1792401199999998</v>
      </c>
      <c r="R686" s="192">
        <v>2.1792401199999998</v>
      </c>
      <c r="S686" s="192">
        <v>1.1761338639999996</v>
      </c>
      <c r="T686" s="192"/>
      <c r="U686" s="192"/>
      <c r="V686" s="192"/>
      <c r="W686" s="192"/>
      <c r="X686" s="192"/>
      <c r="Y686" s="137"/>
    </row>
    <row r="687" spans="1:25" s="20" customFormat="1" ht="15.55" x14ac:dyDescent="0.35">
      <c r="A687" s="172"/>
      <c r="B687" s="156" t="s">
        <v>463</v>
      </c>
      <c r="C687" s="173"/>
      <c r="D687" s="190">
        <f>SUM(D688:D695)</f>
        <v>170.18950591850847</v>
      </c>
      <c r="E687" s="190">
        <f t="shared" ref="E687:X687" si="78">SUM(E688:E695)</f>
        <v>28.426775999999993</v>
      </c>
      <c r="F687" s="190">
        <f t="shared" si="78"/>
        <v>28.413755884</v>
      </c>
      <c r="G687" s="190">
        <f t="shared" si="78"/>
        <v>1.319299848</v>
      </c>
      <c r="H687" s="190">
        <f t="shared" si="78"/>
        <v>1.319299848</v>
      </c>
      <c r="I687" s="190">
        <f t="shared" si="78"/>
        <v>10.010216340000003</v>
      </c>
      <c r="J687" s="190">
        <f t="shared" si="78"/>
        <v>27.094456036</v>
      </c>
      <c r="K687" s="190">
        <f t="shared" si="78"/>
        <v>5.732702999999999</v>
      </c>
      <c r="L687" s="190">
        <f t="shared" si="78"/>
        <v>0</v>
      </c>
      <c r="M687" s="190">
        <f t="shared" si="78"/>
        <v>11.364556812</v>
      </c>
      <c r="N687" s="190">
        <f t="shared" si="78"/>
        <v>0</v>
      </c>
      <c r="O687" s="190">
        <f t="shared" si="78"/>
        <v>22.752485470000003</v>
      </c>
      <c r="P687" s="190">
        <f t="shared" si="78"/>
        <v>22.578713369999999</v>
      </c>
      <c r="Q687" s="190">
        <f t="shared" si="78"/>
        <v>28.687005449999997</v>
      </c>
      <c r="R687" s="190">
        <f t="shared" si="78"/>
        <v>28.687005449999997</v>
      </c>
      <c r="S687" s="190">
        <f t="shared" si="78"/>
        <v>1.3020115999998971E-2</v>
      </c>
      <c r="T687" s="190">
        <f t="shared" si="78"/>
        <v>0</v>
      </c>
      <c r="U687" s="190">
        <f t="shared" si="78"/>
        <v>0</v>
      </c>
      <c r="V687" s="190">
        <f t="shared" si="78"/>
        <v>0</v>
      </c>
      <c r="W687" s="190">
        <f t="shared" si="78"/>
        <v>0</v>
      </c>
      <c r="X687" s="190">
        <f t="shared" si="78"/>
        <v>0</v>
      </c>
      <c r="Y687" s="137"/>
    </row>
    <row r="688" spans="1:25" s="20" customFormat="1" ht="62.2" x14ac:dyDescent="0.35">
      <c r="A688" s="166">
        <v>595</v>
      </c>
      <c r="B688" s="152" t="s">
        <v>1839</v>
      </c>
      <c r="C688" s="174" t="s">
        <v>1111</v>
      </c>
      <c r="D688" s="192">
        <v>13.898303978440676</v>
      </c>
      <c r="E688" s="153">
        <v>2.8519559999999999</v>
      </c>
      <c r="F688" s="153">
        <v>13.612184301999998</v>
      </c>
      <c r="G688" s="192">
        <v>0.68478609599999996</v>
      </c>
      <c r="H688" s="192">
        <v>0.68478609599999996</v>
      </c>
      <c r="I688" s="192">
        <v>2.1671699039999996</v>
      </c>
      <c r="J688" s="192">
        <v>12.927398205999999</v>
      </c>
      <c r="K688" s="192">
        <v>0</v>
      </c>
      <c r="L688" s="192"/>
      <c r="M688" s="192">
        <v>0</v>
      </c>
      <c r="N688" s="192"/>
      <c r="O688" s="196">
        <v>10.819394960000002</v>
      </c>
      <c r="P688" s="192">
        <v>10.772831840000002</v>
      </c>
      <c r="Q688" s="192">
        <v>13.687283359999999</v>
      </c>
      <c r="R688" s="192">
        <v>13.687283359999999</v>
      </c>
      <c r="S688" s="192">
        <v>-10.760228301999998</v>
      </c>
      <c r="T688" s="192"/>
      <c r="U688" s="192"/>
      <c r="V688" s="192"/>
      <c r="W688" s="192"/>
      <c r="X688" s="192"/>
      <c r="Y688" s="137"/>
    </row>
    <row r="689" spans="1:25" s="20" customFormat="1" ht="46.65" x14ac:dyDescent="0.35">
      <c r="A689" s="166">
        <v>596</v>
      </c>
      <c r="B689" s="152" t="s">
        <v>1112</v>
      </c>
      <c r="C689" s="174" t="s">
        <v>1113</v>
      </c>
      <c r="D689" s="192">
        <v>20.400516</v>
      </c>
      <c r="E689" s="153">
        <v>3.0392999999999999</v>
      </c>
      <c r="F689" s="153">
        <v>0.13526419200000003</v>
      </c>
      <c r="G689" s="192">
        <v>5.9546196000000003E-2</v>
      </c>
      <c r="H689" s="192">
        <v>5.9546196000000003E-2</v>
      </c>
      <c r="I689" s="192">
        <v>0.75982499999999997</v>
      </c>
      <c r="J689" s="192">
        <v>7.5717996000000037E-2</v>
      </c>
      <c r="K689" s="192">
        <v>0.75982499999999997</v>
      </c>
      <c r="L689" s="192"/>
      <c r="M689" s="192">
        <v>1.4601038039999998</v>
      </c>
      <c r="N689" s="192"/>
      <c r="O689" s="196">
        <v>0.11272016000000001</v>
      </c>
      <c r="P689" s="192">
        <v>6.3098330000000008E-2</v>
      </c>
      <c r="Q689" s="192">
        <v>0</v>
      </c>
      <c r="R689" s="192">
        <v>0</v>
      </c>
      <c r="S689" s="192">
        <v>2.9040358079999997</v>
      </c>
      <c r="T689" s="192"/>
      <c r="U689" s="192"/>
      <c r="V689" s="192"/>
      <c r="W689" s="192"/>
      <c r="X689" s="192"/>
      <c r="Y689" s="137"/>
    </row>
    <row r="690" spans="1:25" s="20" customFormat="1" ht="81.2" customHeight="1" x14ac:dyDescent="0.35">
      <c r="A690" s="166">
        <v>597</v>
      </c>
      <c r="B690" s="152" t="s">
        <v>1114</v>
      </c>
      <c r="C690" s="174" t="s">
        <v>1115</v>
      </c>
      <c r="D690" s="192">
        <v>0.64637999999999995</v>
      </c>
      <c r="E690" s="153">
        <v>0.31983599999999995</v>
      </c>
      <c r="F690" s="153">
        <v>1.4234304000000001E-2</v>
      </c>
      <c r="G690" s="192">
        <v>6.2662439999999998E-3</v>
      </c>
      <c r="H690" s="192">
        <v>6.2662439999999998E-3</v>
      </c>
      <c r="I690" s="192">
        <v>7.9958999999999988E-2</v>
      </c>
      <c r="J690" s="192">
        <v>7.9680600000000025E-3</v>
      </c>
      <c r="K690" s="192">
        <v>7.9958999999999988E-2</v>
      </c>
      <c r="L690" s="192"/>
      <c r="M690" s="192">
        <v>0.15365175599999994</v>
      </c>
      <c r="N690" s="192"/>
      <c r="O690" s="196">
        <v>1.186192E-2</v>
      </c>
      <c r="P690" s="192">
        <v>6.6400499999999998E-3</v>
      </c>
      <c r="Q690" s="192">
        <v>0</v>
      </c>
      <c r="R690" s="192">
        <v>0</v>
      </c>
      <c r="S690" s="192">
        <v>0.30560169599999998</v>
      </c>
      <c r="T690" s="192"/>
      <c r="U690" s="192"/>
      <c r="V690" s="192"/>
      <c r="W690" s="192"/>
      <c r="X690" s="192"/>
      <c r="Y690" s="137"/>
    </row>
    <row r="691" spans="1:25" s="20" customFormat="1" ht="81.2" customHeight="1" x14ac:dyDescent="0.35">
      <c r="A691" s="166">
        <v>598</v>
      </c>
      <c r="B691" s="152" t="s">
        <v>1116</v>
      </c>
      <c r="C691" s="174" t="s">
        <v>1117</v>
      </c>
      <c r="D691" s="192">
        <v>81.011411999999993</v>
      </c>
      <c r="E691" s="153">
        <v>12.142919999999998</v>
      </c>
      <c r="F691" s="153">
        <v>0</v>
      </c>
      <c r="G691" s="192">
        <v>0</v>
      </c>
      <c r="H691" s="192">
        <v>0</v>
      </c>
      <c r="I691" s="192">
        <v>3.03573</v>
      </c>
      <c r="J691" s="192">
        <v>0</v>
      </c>
      <c r="K691" s="192">
        <v>3.03573</v>
      </c>
      <c r="L691" s="192"/>
      <c r="M691" s="192">
        <v>6.071460000000001</v>
      </c>
      <c r="N691" s="192"/>
      <c r="O691" s="196">
        <v>0</v>
      </c>
      <c r="P691" s="192">
        <v>0</v>
      </c>
      <c r="Q691" s="192">
        <v>0</v>
      </c>
      <c r="R691" s="192">
        <v>0</v>
      </c>
      <c r="S691" s="192">
        <v>12.142919999999998</v>
      </c>
      <c r="T691" s="192"/>
      <c r="U691" s="192"/>
      <c r="V691" s="192"/>
      <c r="W691" s="192"/>
      <c r="X691" s="192"/>
      <c r="Y691" s="137"/>
    </row>
    <row r="692" spans="1:25" s="20" customFormat="1" ht="62.2" x14ac:dyDescent="0.35">
      <c r="A692" s="166">
        <v>599</v>
      </c>
      <c r="B692" s="152" t="s">
        <v>1840</v>
      </c>
      <c r="C692" s="174" t="s">
        <v>1118</v>
      </c>
      <c r="D692" s="192">
        <v>15.534945940067796</v>
      </c>
      <c r="E692" s="153">
        <v>2.6440080000000004</v>
      </c>
      <c r="F692" s="153">
        <v>14.572484178</v>
      </c>
      <c r="G692" s="192">
        <v>0.53366456399999995</v>
      </c>
      <c r="H692" s="192">
        <v>0.53366456399999995</v>
      </c>
      <c r="I692" s="192">
        <v>2.110343436</v>
      </c>
      <c r="J692" s="192">
        <v>14.038819613999999</v>
      </c>
      <c r="K692" s="192">
        <v>0</v>
      </c>
      <c r="L692" s="192"/>
      <c r="M692" s="192">
        <v>0</v>
      </c>
      <c r="N692" s="192"/>
      <c r="O692" s="196">
        <v>11.74218434</v>
      </c>
      <c r="P692" s="192">
        <v>11.699016349999999</v>
      </c>
      <c r="Q692" s="192">
        <v>14.999722089999999</v>
      </c>
      <c r="R692" s="192">
        <v>14.999722089999999</v>
      </c>
      <c r="S692" s="192">
        <v>-11.928476178</v>
      </c>
      <c r="T692" s="192"/>
      <c r="U692" s="192"/>
      <c r="V692" s="192"/>
      <c r="W692" s="192"/>
      <c r="X692" s="192"/>
      <c r="Y692" s="137"/>
    </row>
    <row r="693" spans="1:25" s="20" customFormat="1" ht="46.65" x14ac:dyDescent="0.35">
      <c r="A693" s="166">
        <v>600</v>
      </c>
      <c r="B693" s="152" t="s">
        <v>1119</v>
      </c>
      <c r="C693" s="174" t="s">
        <v>1120</v>
      </c>
      <c r="D693" s="192">
        <v>17.47308</v>
      </c>
      <c r="E693" s="153">
        <v>1.2</v>
      </c>
      <c r="F693" s="153">
        <v>5.3406060000000005E-2</v>
      </c>
      <c r="G693" s="192">
        <v>2.3510483999999998E-2</v>
      </c>
      <c r="H693" s="192">
        <v>2.3510483999999998E-2</v>
      </c>
      <c r="I693" s="192">
        <v>0.3</v>
      </c>
      <c r="J693" s="192">
        <v>2.9895576000000007E-2</v>
      </c>
      <c r="K693" s="192">
        <v>0.3</v>
      </c>
      <c r="L693" s="192"/>
      <c r="M693" s="192">
        <v>0.57648951599999998</v>
      </c>
      <c r="N693" s="192"/>
      <c r="O693" s="196">
        <v>4.4505050000000004E-2</v>
      </c>
      <c r="P693" s="192">
        <v>2.4912980000000005E-2</v>
      </c>
      <c r="Q693" s="192">
        <v>0</v>
      </c>
      <c r="R693" s="192">
        <v>0</v>
      </c>
      <c r="S693" s="192">
        <v>1.14659394</v>
      </c>
      <c r="T693" s="192"/>
      <c r="U693" s="192"/>
      <c r="V693" s="192"/>
      <c r="W693" s="192"/>
      <c r="X693" s="192"/>
      <c r="Y693" s="137"/>
    </row>
    <row r="694" spans="1:25" s="20" customFormat="1" ht="31.1" x14ac:dyDescent="0.35">
      <c r="A694" s="166">
        <v>601</v>
      </c>
      <c r="B694" s="152" t="s">
        <v>1841</v>
      </c>
      <c r="C694" s="176" t="s">
        <v>1121</v>
      </c>
      <c r="D694" s="192">
        <v>3.5844239999999998</v>
      </c>
      <c r="E694" s="153">
        <v>0.58831199999999972</v>
      </c>
      <c r="F694" s="153">
        <v>2.6182848000000002E-2</v>
      </c>
      <c r="G694" s="192">
        <v>1.1526264000000001E-2</v>
      </c>
      <c r="H694" s="192">
        <v>1.1526264000000001E-2</v>
      </c>
      <c r="I694" s="192">
        <v>0.14707799999999993</v>
      </c>
      <c r="J694" s="192">
        <v>1.4656584E-2</v>
      </c>
      <c r="K694" s="192">
        <v>0.14707799999999993</v>
      </c>
      <c r="L694" s="192"/>
      <c r="M694" s="192">
        <v>0.28262973599999985</v>
      </c>
      <c r="N694" s="192"/>
      <c r="O694" s="196">
        <v>2.1819040000000001E-2</v>
      </c>
      <c r="P694" s="192">
        <v>1.2213820000000002E-2</v>
      </c>
      <c r="Q694" s="192">
        <v>0</v>
      </c>
      <c r="R694" s="192">
        <v>0</v>
      </c>
      <c r="S694" s="192">
        <v>0.56212915199999969</v>
      </c>
      <c r="T694" s="192"/>
      <c r="U694" s="192"/>
      <c r="V694" s="192"/>
      <c r="W694" s="192"/>
      <c r="X694" s="192"/>
      <c r="Y694" s="137"/>
    </row>
    <row r="695" spans="1:25" s="20" customFormat="1" ht="46.65" x14ac:dyDescent="0.35">
      <c r="A695" s="166">
        <v>602</v>
      </c>
      <c r="B695" s="152" t="s">
        <v>1842</v>
      </c>
      <c r="C695" s="174" t="s">
        <v>1843</v>
      </c>
      <c r="D695" s="192">
        <v>17.640443999999999</v>
      </c>
      <c r="E695" s="153">
        <v>5.6404439999999996</v>
      </c>
      <c r="F695" s="153">
        <v>0</v>
      </c>
      <c r="G695" s="192">
        <v>0</v>
      </c>
      <c r="H695" s="192">
        <v>0</v>
      </c>
      <c r="I695" s="192">
        <v>1.4101109999999999</v>
      </c>
      <c r="J695" s="192">
        <v>0</v>
      </c>
      <c r="K695" s="192">
        <v>1.4101109999999999</v>
      </c>
      <c r="L695" s="192"/>
      <c r="M695" s="192">
        <v>2.8202220000000002</v>
      </c>
      <c r="N695" s="192"/>
      <c r="O695" s="196">
        <v>0</v>
      </c>
      <c r="P695" s="192">
        <v>0</v>
      </c>
      <c r="Q695" s="192">
        <v>0</v>
      </c>
      <c r="R695" s="192">
        <v>0</v>
      </c>
      <c r="S695" s="192">
        <v>5.6404439999999996</v>
      </c>
      <c r="T695" s="192"/>
      <c r="U695" s="192"/>
      <c r="V695" s="192"/>
      <c r="W695" s="192"/>
      <c r="X695" s="192"/>
      <c r="Y695" s="137"/>
    </row>
    <row r="696" spans="1:25" s="20" customFormat="1" ht="15.55" x14ac:dyDescent="0.35">
      <c r="A696" s="172"/>
      <c r="B696" s="156" t="s">
        <v>1122</v>
      </c>
      <c r="C696" s="173"/>
      <c r="D696" s="190">
        <f>SUM(D697:D698)</f>
        <v>24.777433565694917</v>
      </c>
      <c r="E696" s="190">
        <f t="shared" ref="E696:X696" si="79">SUM(E697:E698)</f>
        <v>4.9781759999999986</v>
      </c>
      <c r="F696" s="190">
        <f t="shared" si="79"/>
        <v>25.650762805999996</v>
      </c>
      <c r="G696" s="190">
        <f t="shared" si="79"/>
        <v>4.9781759999999995</v>
      </c>
      <c r="H696" s="190">
        <f t="shared" si="79"/>
        <v>20.565240203999995</v>
      </c>
      <c r="I696" s="190">
        <f t="shared" si="79"/>
        <v>0</v>
      </c>
      <c r="J696" s="190">
        <f t="shared" si="79"/>
        <v>5.0855226020000011</v>
      </c>
      <c r="K696" s="190">
        <f t="shared" si="79"/>
        <v>0</v>
      </c>
      <c r="L696" s="190">
        <f t="shared" si="79"/>
        <v>0</v>
      </c>
      <c r="M696" s="190">
        <f t="shared" si="79"/>
        <v>0</v>
      </c>
      <c r="N696" s="190">
        <f t="shared" si="79"/>
        <v>0</v>
      </c>
      <c r="O696" s="190">
        <f t="shared" si="79"/>
        <v>18.413417190000001</v>
      </c>
      <c r="P696" s="190">
        <f t="shared" si="79"/>
        <v>0.71438440999999742</v>
      </c>
      <c r="Q696" s="190">
        <f t="shared" si="79"/>
        <v>21.761562189999999</v>
      </c>
      <c r="R696" s="190">
        <f t="shared" si="79"/>
        <v>21.761562189999999</v>
      </c>
      <c r="S696" s="190">
        <f t="shared" si="79"/>
        <v>-20.672586805999998</v>
      </c>
      <c r="T696" s="190">
        <f t="shared" si="79"/>
        <v>0</v>
      </c>
      <c r="U696" s="190">
        <f t="shared" si="79"/>
        <v>0</v>
      </c>
      <c r="V696" s="190">
        <f t="shared" si="79"/>
        <v>0</v>
      </c>
      <c r="W696" s="190">
        <f t="shared" si="79"/>
        <v>0</v>
      </c>
      <c r="X696" s="190">
        <f t="shared" si="79"/>
        <v>0</v>
      </c>
      <c r="Y696" s="137"/>
    </row>
    <row r="697" spans="1:25" s="20" customFormat="1" ht="46.65" x14ac:dyDescent="0.35">
      <c r="A697" s="166">
        <v>603</v>
      </c>
      <c r="B697" s="152" t="s">
        <v>1123</v>
      </c>
      <c r="C697" s="174" t="s">
        <v>1124</v>
      </c>
      <c r="D697" s="192">
        <v>24.777433565694917</v>
      </c>
      <c r="E697" s="153">
        <v>4.9781759999999986</v>
      </c>
      <c r="F697" s="153">
        <v>23.256179605999996</v>
      </c>
      <c r="G697" s="192">
        <v>4.9781759999999995</v>
      </c>
      <c r="H697" s="192">
        <v>18.170657003999995</v>
      </c>
      <c r="I697" s="192">
        <v>0</v>
      </c>
      <c r="J697" s="192">
        <v>5.0855226020000011</v>
      </c>
      <c r="K697" s="192">
        <v>0</v>
      </c>
      <c r="L697" s="192"/>
      <c r="M697" s="192">
        <v>0</v>
      </c>
      <c r="N697" s="192"/>
      <c r="O697" s="196">
        <v>18.413417190000001</v>
      </c>
      <c r="P697" s="192">
        <v>0.71438440999999742</v>
      </c>
      <c r="Q697" s="192">
        <v>21.761562189999999</v>
      </c>
      <c r="R697" s="192">
        <v>21.761562189999999</v>
      </c>
      <c r="S697" s="192">
        <v>-18.278003605999999</v>
      </c>
      <c r="T697" s="192"/>
      <c r="U697" s="192"/>
      <c r="V697" s="192"/>
      <c r="W697" s="192"/>
      <c r="X697" s="192"/>
      <c r="Y697" s="137"/>
    </row>
    <row r="698" spans="1:25" s="20" customFormat="1" ht="31.1" x14ac:dyDescent="0.35">
      <c r="A698" s="166">
        <v>604</v>
      </c>
      <c r="B698" s="152" t="s">
        <v>1125</v>
      </c>
      <c r="C698" s="174" t="s">
        <v>1126</v>
      </c>
      <c r="D698" s="192">
        <v>0</v>
      </c>
      <c r="E698" s="153">
        <v>0</v>
      </c>
      <c r="F698" s="153">
        <v>2.3945832000000005</v>
      </c>
      <c r="G698" s="192">
        <v>0</v>
      </c>
      <c r="H698" s="192">
        <v>2.3945832000000005</v>
      </c>
      <c r="I698" s="192">
        <v>0</v>
      </c>
      <c r="J698" s="192">
        <v>0</v>
      </c>
      <c r="K698" s="192">
        <v>0</v>
      </c>
      <c r="L698" s="192"/>
      <c r="M698" s="192">
        <v>0</v>
      </c>
      <c r="N698" s="192"/>
      <c r="O698" s="196">
        <v>0</v>
      </c>
      <c r="P698" s="192">
        <v>0</v>
      </c>
      <c r="Q698" s="192">
        <v>0</v>
      </c>
      <c r="R698" s="192">
        <v>0</v>
      </c>
      <c r="S698" s="192">
        <v>-2.3945832000000005</v>
      </c>
      <c r="T698" s="192"/>
      <c r="U698" s="192"/>
      <c r="V698" s="192"/>
      <c r="W698" s="192"/>
      <c r="X698" s="192"/>
      <c r="Y698" s="137"/>
    </row>
    <row r="699" spans="1:25" s="20" customFormat="1" ht="15.55" x14ac:dyDescent="0.35">
      <c r="A699" s="172"/>
      <c r="B699" s="156" t="s">
        <v>340</v>
      </c>
      <c r="C699" s="173"/>
      <c r="D699" s="190">
        <f>SUM(D700:D708)</f>
        <v>49.848132</v>
      </c>
      <c r="E699" s="190">
        <f t="shared" ref="E699:X699" si="80">SUM(E700:E708)</f>
        <v>17.9611248</v>
      </c>
      <c r="F699" s="190">
        <f t="shared" si="80"/>
        <v>11.399138856745761</v>
      </c>
      <c r="G699" s="190">
        <f t="shared" si="80"/>
        <v>9.0798621620000031</v>
      </c>
      <c r="H699" s="190">
        <f t="shared" si="80"/>
        <v>1.830938894</v>
      </c>
      <c r="I699" s="190">
        <f t="shared" si="80"/>
        <v>6.4487133100000005</v>
      </c>
      <c r="J699" s="190">
        <f t="shared" si="80"/>
        <v>9.5681999627457603</v>
      </c>
      <c r="K699" s="190">
        <f t="shared" si="80"/>
        <v>0.98825862000000009</v>
      </c>
      <c r="L699" s="190">
        <f t="shared" si="80"/>
        <v>0</v>
      </c>
      <c r="M699" s="190">
        <f t="shared" si="80"/>
        <v>1.4442907079999998</v>
      </c>
      <c r="N699" s="190">
        <f t="shared" si="80"/>
        <v>0</v>
      </c>
      <c r="O699" s="190">
        <f t="shared" si="80"/>
        <v>9.5187457000000002</v>
      </c>
      <c r="P699" s="190">
        <f t="shared" si="80"/>
        <v>8.0501578900000013</v>
      </c>
      <c r="Q699" s="190">
        <f t="shared" si="80"/>
        <v>16.449319719999998</v>
      </c>
      <c r="R699" s="190">
        <f t="shared" si="80"/>
        <v>1.66769531</v>
      </c>
      <c r="S699" s="190">
        <f t="shared" si="80"/>
        <v>6.5619859432542365</v>
      </c>
      <c r="T699" s="190">
        <f t="shared" si="80"/>
        <v>0</v>
      </c>
      <c r="U699" s="190">
        <f t="shared" si="80"/>
        <v>0</v>
      </c>
      <c r="V699" s="190">
        <f t="shared" si="80"/>
        <v>0</v>
      </c>
      <c r="W699" s="190">
        <f t="shared" si="80"/>
        <v>0</v>
      </c>
      <c r="X699" s="190">
        <f t="shared" si="80"/>
        <v>0</v>
      </c>
      <c r="Y699" s="137"/>
    </row>
    <row r="700" spans="1:25" s="20" customFormat="1" ht="46.65" x14ac:dyDescent="0.35">
      <c r="A700" s="166">
        <v>605</v>
      </c>
      <c r="B700" s="152" t="s">
        <v>1127</v>
      </c>
      <c r="C700" s="174" t="s">
        <v>1128</v>
      </c>
      <c r="D700" s="192">
        <v>4.9621079999999997</v>
      </c>
      <c r="E700" s="153">
        <v>3.2153951999999997</v>
      </c>
      <c r="F700" s="153">
        <v>0.92906298199999993</v>
      </c>
      <c r="G700" s="192">
        <v>3.2153952000000001</v>
      </c>
      <c r="H700" s="192">
        <v>0.131311332</v>
      </c>
      <c r="I700" s="192">
        <v>0</v>
      </c>
      <c r="J700" s="192">
        <v>0.79775165000000003</v>
      </c>
      <c r="K700" s="192">
        <v>0</v>
      </c>
      <c r="L700" s="192"/>
      <c r="M700" s="192">
        <v>0</v>
      </c>
      <c r="N700" s="192"/>
      <c r="O700" s="196">
        <v>0.10942610999999999</v>
      </c>
      <c r="P700" s="192">
        <v>-3.4694469519536142E-16</v>
      </c>
      <c r="Q700" s="192">
        <v>4.2508614200000006</v>
      </c>
      <c r="R700" s="192">
        <v>0</v>
      </c>
      <c r="S700" s="192">
        <v>2.2863322179999996</v>
      </c>
      <c r="T700" s="192"/>
      <c r="U700" s="192"/>
      <c r="V700" s="192"/>
      <c r="W700" s="192"/>
      <c r="X700" s="192"/>
      <c r="Y700" s="137"/>
    </row>
    <row r="701" spans="1:25" s="20" customFormat="1" ht="62.2" x14ac:dyDescent="0.35">
      <c r="A701" s="166">
        <v>606</v>
      </c>
      <c r="B701" s="152" t="s">
        <v>1844</v>
      </c>
      <c r="C701" s="174" t="s">
        <v>1129</v>
      </c>
      <c r="D701" s="192">
        <v>4.2613320000000003</v>
      </c>
      <c r="E701" s="153">
        <v>3.7068839999999996</v>
      </c>
      <c r="F701" s="153">
        <v>1.6066124439999998</v>
      </c>
      <c r="G701" s="192">
        <v>7.2625548000000012E-2</v>
      </c>
      <c r="H701" s="192">
        <v>7.2625548000000012E-2</v>
      </c>
      <c r="I701" s="192">
        <v>3.6342584520000001</v>
      </c>
      <c r="J701" s="192">
        <v>1.533986896</v>
      </c>
      <c r="K701" s="192">
        <v>0</v>
      </c>
      <c r="L701" s="192"/>
      <c r="M701" s="192">
        <v>0</v>
      </c>
      <c r="N701" s="192"/>
      <c r="O701" s="196">
        <v>1.3388437</v>
      </c>
      <c r="P701" s="192">
        <v>1.2783224099999999</v>
      </c>
      <c r="Q701" s="192">
        <v>1.66769531</v>
      </c>
      <c r="R701" s="192">
        <v>1.66769531</v>
      </c>
      <c r="S701" s="192">
        <v>2.100271556</v>
      </c>
      <c r="T701" s="192"/>
      <c r="U701" s="192"/>
      <c r="V701" s="192"/>
      <c r="W701" s="192"/>
      <c r="X701" s="192"/>
      <c r="Y701" s="137"/>
    </row>
    <row r="702" spans="1:25" s="20" customFormat="1" ht="46.65" x14ac:dyDescent="0.35">
      <c r="A702" s="166">
        <v>607</v>
      </c>
      <c r="B702" s="152" t="s">
        <v>1845</v>
      </c>
      <c r="C702" s="174" t="s">
        <v>1130</v>
      </c>
      <c r="D702" s="192">
        <v>8.2839480000000005</v>
      </c>
      <c r="E702" s="153">
        <v>5.6570495999999997</v>
      </c>
      <c r="F702" s="153">
        <v>1.4031501719999999</v>
      </c>
      <c r="G702" s="192">
        <v>5.6570496000000006</v>
      </c>
      <c r="H702" s="192">
        <v>1.4031501719999999</v>
      </c>
      <c r="I702" s="192">
        <v>0</v>
      </c>
      <c r="J702" s="192">
        <v>0</v>
      </c>
      <c r="K702" s="192">
        <v>0</v>
      </c>
      <c r="L702" s="192"/>
      <c r="M702" s="192">
        <v>0</v>
      </c>
      <c r="N702" s="192"/>
      <c r="O702" s="196">
        <v>0.12919221000000003</v>
      </c>
      <c r="P702" s="192">
        <v>0</v>
      </c>
      <c r="Q702" s="192">
        <v>6.2499508499999994</v>
      </c>
      <c r="R702" s="192">
        <v>0</v>
      </c>
      <c r="S702" s="192">
        <v>4.2538994279999995</v>
      </c>
      <c r="T702" s="192"/>
      <c r="U702" s="192"/>
      <c r="V702" s="192"/>
      <c r="W702" s="192"/>
      <c r="X702" s="192"/>
      <c r="Y702" s="137"/>
    </row>
    <row r="703" spans="1:25" s="20" customFormat="1" ht="46.65" x14ac:dyDescent="0.35">
      <c r="A703" s="166">
        <v>608</v>
      </c>
      <c r="B703" s="152" t="s">
        <v>1846</v>
      </c>
      <c r="C703" s="176" t="s">
        <v>1131</v>
      </c>
      <c r="D703" s="192">
        <v>1.6610160000000003</v>
      </c>
      <c r="E703" s="153">
        <v>0.24139200000000011</v>
      </c>
      <c r="F703" s="153">
        <v>1.074318E-2</v>
      </c>
      <c r="G703" s="192">
        <v>4.72938E-3</v>
      </c>
      <c r="H703" s="192">
        <v>4.72938E-3</v>
      </c>
      <c r="I703" s="192">
        <v>0</v>
      </c>
      <c r="J703" s="192">
        <v>6.0137999999999997E-3</v>
      </c>
      <c r="K703" s="192">
        <v>0.2366626200000001</v>
      </c>
      <c r="L703" s="192"/>
      <c r="M703" s="192">
        <v>0</v>
      </c>
      <c r="N703" s="192"/>
      <c r="O703" s="196">
        <v>8.9526499999999995E-3</v>
      </c>
      <c r="P703" s="192">
        <v>5.0114999999999995E-3</v>
      </c>
      <c r="Q703" s="192">
        <v>0</v>
      </c>
      <c r="R703" s="192">
        <v>0</v>
      </c>
      <c r="S703" s="192">
        <v>0.23064882000000012</v>
      </c>
      <c r="T703" s="192"/>
      <c r="U703" s="192"/>
      <c r="V703" s="192"/>
      <c r="W703" s="192"/>
      <c r="X703" s="192"/>
      <c r="Y703" s="137"/>
    </row>
    <row r="704" spans="1:25" s="20" customFormat="1" ht="62.2" x14ac:dyDescent="0.35">
      <c r="A704" s="166">
        <v>609</v>
      </c>
      <c r="B704" s="152" t="s">
        <v>1847</v>
      </c>
      <c r="C704" s="176" t="s">
        <v>1132</v>
      </c>
      <c r="D704" s="192">
        <v>4.6295280000000005</v>
      </c>
      <c r="E704" s="153">
        <v>0.71699999999999997</v>
      </c>
      <c r="F704" s="153">
        <v>3.1910123999999998E-2</v>
      </c>
      <c r="G704" s="192">
        <v>1.4047523999999999E-2</v>
      </c>
      <c r="H704" s="192">
        <v>1.4047523999999999E-2</v>
      </c>
      <c r="I704" s="192">
        <v>0.70295247599999988</v>
      </c>
      <c r="J704" s="192">
        <v>1.7862599999999999E-2</v>
      </c>
      <c r="K704" s="192">
        <v>0</v>
      </c>
      <c r="L704" s="192"/>
      <c r="M704" s="192">
        <v>0</v>
      </c>
      <c r="N704" s="192"/>
      <c r="O704" s="196">
        <v>2.6591770000000001E-2</v>
      </c>
      <c r="P704" s="192">
        <v>1.4885500000000001E-2</v>
      </c>
      <c r="Q704" s="192">
        <v>0</v>
      </c>
      <c r="R704" s="192">
        <v>0</v>
      </c>
      <c r="S704" s="192">
        <v>0.68508987599999993</v>
      </c>
      <c r="T704" s="192"/>
      <c r="U704" s="192"/>
      <c r="V704" s="192"/>
      <c r="W704" s="192"/>
      <c r="X704" s="192"/>
      <c r="Y704" s="137"/>
    </row>
    <row r="705" spans="1:25" s="20" customFormat="1" ht="77.7" x14ac:dyDescent="0.35">
      <c r="A705" s="166">
        <v>610</v>
      </c>
      <c r="B705" s="152" t="s">
        <v>1133</v>
      </c>
      <c r="C705" s="174" t="s">
        <v>1848</v>
      </c>
      <c r="D705" s="192">
        <v>10.875108000000003</v>
      </c>
      <c r="E705" s="153">
        <v>1.2603119999999999</v>
      </c>
      <c r="F705" s="153">
        <v>6.5954114359999991</v>
      </c>
      <c r="G705" s="192">
        <v>2.4692123999999999E-2</v>
      </c>
      <c r="H705" s="192">
        <v>2.4692123999999999E-2</v>
      </c>
      <c r="I705" s="192">
        <v>0.31507799999999997</v>
      </c>
      <c r="J705" s="192">
        <v>6.5707193119999996</v>
      </c>
      <c r="K705" s="192">
        <v>0.31507799999999997</v>
      </c>
      <c r="L705" s="192"/>
      <c r="M705" s="192">
        <v>0.60546387600000007</v>
      </c>
      <c r="N705" s="192"/>
      <c r="O705" s="196">
        <v>6.7068469000000004</v>
      </c>
      <c r="P705" s="192">
        <v>6.6862701300000005</v>
      </c>
      <c r="Q705" s="192">
        <v>0</v>
      </c>
      <c r="R705" s="192">
        <v>0</v>
      </c>
      <c r="S705" s="192">
        <v>-5.3350994359999993</v>
      </c>
      <c r="T705" s="192"/>
      <c r="U705" s="192"/>
      <c r="V705" s="192"/>
      <c r="W705" s="192"/>
      <c r="X705" s="192"/>
      <c r="Y705" s="137"/>
    </row>
    <row r="706" spans="1:25" s="20" customFormat="1" ht="46.65" x14ac:dyDescent="0.35">
      <c r="A706" s="166">
        <v>611</v>
      </c>
      <c r="B706" s="152" t="s">
        <v>1849</v>
      </c>
      <c r="C706" s="174" t="s">
        <v>1134</v>
      </c>
      <c r="D706" s="192">
        <v>1.4290199999999997</v>
      </c>
      <c r="E706" s="153">
        <v>1.4170199999999999</v>
      </c>
      <c r="F706" s="153">
        <v>9.2415793999999996E-2</v>
      </c>
      <c r="G706" s="192">
        <v>5.7113617999999998E-2</v>
      </c>
      <c r="H706" s="192">
        <v>5.7113617999999998E-2</v>
      </c>
      <c r="I706" s="192">
        <v>1.3599063819999999</v>
      </c>
      <c r="J706" s="192">
        <v>3.5302175999999998E-2</v>
      </c>
      <c r="K706" s="192">
        <v>0</v>
      </c>
      <c r="L706" s="192"/>
      <c r="M706" s="192">
        <v>0</v>
      </c>
      <c r="N706" s="192"/>
      <c r="O706" s="196">
        <v>7.7013159999999997E-2</v>
      </c>
      <c r="P706" s="192">
        <v>2.9418480000000004E-2</v>
      </c>
      <c r="Q706" s="192">
        <v>0</v>
      </c>
      <c r="R706" s="192">
        <v>0</v>
      </c>
      <c r="S706" s="192">
        <v>1.3246042060000001</v>
      </c>
      <c r="T706" s="192"/>
      <c r="U706" s="192"/>
      <c r="V706" s="192"/>
      <c r="W706" s="192"/>
      <c r="X706" s="192"/>
      <c r="Y706" s="137"/>
    </row>
    <row r="707" spans="1:25" s="20" customFormat="1" ht="46.65" x14ac:dyDescent="0.35">
      <c r="A707" s="166">
        <v>612</v>
      </c>
      <c r="B707" s="152" t="s">
        <v>1135</v>
      </c>
      <c r="C707" s="174" t="s">
        <v>1850</v>
      </c>
      <c r="D707" s="192">
        <v>13.746072</v>
      </c>
      <c r="E707" s="153">
        <v>1.7460720000000001</v>
      </c>
      <c r="F707" s="153">
        <v>7.7709012000000008E-2</v>
      </c>
      <c r="G707" s="192">
        <v>3.4209167999999998E-2</v>
      </c>
      <c r="H707" s="192">
        <v>3.4209167999999998E-2</v>
      </c>
      <c r="I707" s="192">
        <v>0.43651799999999996</v>
      </c>
      <c r="J707" s="192">
        <v>4.349984400000001E-2</v>
      </c>
      <c r="K707" s="192">
        <v>0.43651799999999996</v>
      </c>
      <c r="L707" s="192"/>
      <c r="M707" s="192">
        <v>0.83882683199999974</v>
      </c>
      <c r="N707" s="192"/>
      <c r="O707" s="196">
        <v>6.475750999999999E-2</v>
      </c>
      <c r="P707" s="192">
        <v>3.624986999999999E-2</v>
      </c>
      <c r="Q707" s="192">
        <v>0</v>
      </c>
      <c r="R707" s="192">
        <v>0</v>
      </c>
      <c r="S707" s="192">
        <v>1.6683629880000002</v>
      </c>
      <c r="T707" s="192"/>
      <c r="U707" s="192"/>
      <c r="V707" s="192"/>
      <c r="W707" s="192"/>
      <c r="X707" s="192"/>
      <c r="Y707" s="137"/>
    </row>
    <row r="708" spans="1:25" s="20" customFormat="1" ht="31.1" x14ac:dyDescent="0.35">
      <c r="A708" s="166">
        <v>613</v>
      </c>
      <c r="B708" s="152" t="s">
        <v>1136</v>
      </c>
      <c r="C708" s="174" t="s">
        <v>1137</v>
      </c>
      <c r="D708" s="192">
        <v>0</v>
      </c>
      <c r="E708" s="153">
        <v>0</v>
      </c>
      <c r="F708" s="153">
        <v>0.65212371274576275</v>
      </c>
      <c r="G708" s="192">
        <v>0</v>
      </c>
      <c r="H708" s="192">
        <v>8.9060027999999999E-2</v>
      </c>
      <c r="I708" s="192">
        <v>0</v>
      </c>
      <c r="J708" s="192">
        <v>0.56306368474576274</v>
      </c>
      <c r="K708" s="192">
        <v>0</v>
      </c>
      <c r="L708" s="192"/>
      <c r="M708" s="192">
        <v>0</v>
      </c>
      <c r="N708" s="192"/>
      <c r="O708" s="196">
        <v>1.05712169</v>
      </c>
      <c r="P708" s="192">
        <v>0</v>
      </c>
      <c r="Q708" s="192">
        <v>4.2808121400000001</v>
      </c>
      <c r="R708" s="192">
        <v>0</v>
      </c>
      <c r="S708" s="192">
        <v>-0.65212371274576275</v>
      </c>
      <c r="T708" s="192"/>
      <c r="U708" s="192"/>
      <c r="V708" s="192"/>
      <c r="W708" s="192"/>
      <c r="X708" s="192"/>
      <c r="Y708" s="137"/>
    </row>
    <row r="709" spans="1:25" s="20" customFormat="1" ht="15.55" x14ac:dyDescent="0.35">
      <c r="A709" s="172"/>
      <c r="B709" s="156" t="s">
        <v>469</v>
      </c>
      <c r="C709" s="173"/>
      <c r="D709" s="190">
        <f>SUM(D710:D741)</f>
        <v>375.55203600000004</v>
      </c>
      <c r="E709" s="190">
        <f t="shared" ref="E709:X709" si="81">SUM(E710:E741)</f>
        <v>159.80152080000002</v>
      </c>
      <c r="F709" s="190">
        <f t="shared" si="81"/>
        <v>47.319729393999992</v>
      </c>
      <c r="G709" s="190">
        <f t="shared" si="81"/>
        <v>20.766481400000004</v>
      </c>
      <c r="H709" s="190">
        <f t="shared" si="81"/>
        <v>19.941227555999994</v>
      </c>
      <c r="I709" s="190">
        <f t="shared" si="81"/>
        <v>40.325701764000002</v>
      </c>
      <c r="J709" s="190">
        <f t="shared" si="81"/>
        <v>27.378501838000002</v>
      </c>
      <c r="K709" s="190">
        <f t="shared" si="81"/>
        <v>37.180926456000009</v>
      </c>
      <c r="L709" s="190">
        <f t="shared" si="81"/>
        <v>0</v>
      </c>
      <c r="M709" s="190">
        <f t="shared" si="81"/>
        <v>61.528411179999985</v>
      </c>
      <c r="N709" s="190">
        <f t="shared" si="81"/>
        <v>0</v>
      </c>
      <c r="O709" s="190">
        <f t="shared" si="81"/>
        <v>36.383875790000005</v>
      </c>
      <c r="P709" s="190">
        <f t="shared" si="81"/>
        <v>21.837235550000003</v>
      </c>
      <c r="Q709" s="190">
        <f t="shared" si="81"/>
        <v>50.091936319999988</v>
      </c>
      <c r="R709" s="190">
        <f t="shared" si="81"/>
        <v>18.129092870000001</v>
      </c>
      <c r="S709" s="190">
        <f t="shared" si="81"/>
        <v>112.481791406</v>
      </c>
      <c r="T709" s="190">
        <f t="shared" si="81"/>
        <v>0</v>
      </c>
      <c r="U709" s="190">
        <f t="shared" si="81"/>
        <v>0</v>
      </c>
      <c r="V709" s="190">
        <f t="shared" si="81"/>
        <v>0</v>
      </c>
      <c r="W709" s="190">
        <f t="shared" si="81"/>
        <v>0</v>
      </c>
      <c r="X709" s="190">
        <f t="shared" si="81"/>
        <v>0</v>
      </c>
      <c r="Y709" s="137"/>
    </row>
    <row r="710" spans="1:25" s="20" customFormat="1" ht="31.1" x14ac:dyDescent="0.35">
      <c r="A710" s="166">
        <v>614</v>
      </c>
      <c r="B710" s="152" t="s">
        <v>1138</v>
      </c>
      <c r="C710" s="174" t="s">
        <v>1139</v>
      </c>
      <c r="D710" s="192">
        <v>8.9834040000000002</v>
      </c>
      <c r="E710" s="153">
        <v>6.0871871999999998</v>
      </c>
      <c r="F710" s="153">
        <v>7.3208353599999993</v>
      </c>
      <c r="G710" s="192">
        <v>0.11926062</v>
      </c>
      <c r="H710" s="192">
        <v>0.11926062</v>
      </c>
      <c r="I710" s="192">
        <v>5.9679265799999994</v>
      </c>
      <c r="J710" s="192">
        <v>7.201574739999999</v>
      </c>
      <c r="K710" s="192">
        <v>0</v>
      </c>
      <c r="L710" s="192"/>
      <c r="M710" s="192">
        <v>0</v>
      </c>
      <c r="N710" s="192"/>
      <c r="O710" s="196">
        <v>6.1006961300000002</v>
      </c>
      <c r="P710" s="192">
        <v>6.0013122800000005</v>
      </c>
      <c r="Q710" s="192">
        <v>7.1729177800000006</v>
      </c>
      <c r="R710" s="192">
        <v>7.1729177800000006</v>
      </c>
      <c r="S710" s="192">
        <v>-1.2336481599999995</v>
      </c>
      <c r="T710" s="192"/>
      <c r="U710" s="192"/>
      <c r="V710" s="192"/>
      <c r="W710" s="192"/>
      <c r="X710" s="192"/>
      <c r="Y710" s="137"/>
    </row>
    <row r="711" spans="1:25" s="20" customFormat="1" ht="93.25" x14ac:dyDescent="0.35">
      <c r="A711" s="166">
        <v>615</v>
      </c>
      <c r="B711" s="152" t="s">
        <v>1851</v>
      </c>
      <c r="C711" s="174" t="s">
        <v>1140</v>
      </c>
      <c r="D711" s="192">
        <v>7.9368479999999995</v>
      </c>
      <c r="E711" s="153">
        <v>1.2537648000000001</v>
      </c>
      <c r="F711" s="153">
        <v>5.5798871999999999E-2</v>
      </c>
      <c r="G711" s="192">
        <v>2.4563855999999998E-2</v>
      </c>
      <c r="H711" s="192">
        <v>2.4563855999999998E-2</v>
      </c>
      <c r="I711" s="192">
        <v>0.31344120000000003</v>
      </c>
      <c r="J711" s="192">
        <v>3.1235016000000001E-2</v>
      </c>
      <c r="K711" s="192">
        <v>0.31344120000000003</v>
      </c>
      <c r="L711" s="192"/>
      <c r="M711" s="192">
        <v>0.60231854399999984</v>
      </c>
      <c r="N711" s="192"/>
      <c r="O711" s="196">
        <v>4.6499060000000002E-2</v>
      </c>
      <c r="P711" s="192">
        <v>2.6029180000000002E-2</v>
      </c>
      <c r="Q711" s="192">
        <v>0</v>
      </c>
      <c r="R711" s="192">
        <v>0</v>
      </c>
      <c r="S711" s="192">
        <v>1.1979659280000001</v>
      </c>
      <c r="T711" s="192"/>
      <c r="U711" s="192"/>
      <c r="V711" s="192"/>
      <c r="W711" s="192"/>
      <c r="X711" s="192"/>
      <c r="Y711" s="137"/>
    </row>
    <row r="712" spans="1:25" s="20" customFormat="1" ht="46.65" x14ac:dyDescent="0.35">
      <c r="A712" s="166">
        <v>616</v>
      </c>
      <c r="B712" s="152" t="s">
        <v>1141</v>
      </c>
      <c r="C712" s="174" t="s">
        <v>1142</v>
      </c>
      <c r="D712" s="192">
        <v>117.95866799999999</v>
      </c>
      <c r="E712" s="153">
        <v>112.999596</v>
      </c>
      <c r="F712" s="153">
        <v>5.0290528079999985</v>
      </c>
      <c r="G712" s="192">
        <v>2.2138962839999996</v>
      </c>
      <c r="H712" s="192">
        <v>2.2138962839999996</v>
      </c>
      <c r="I712" s="192">
        <v>28.249899000000003</v>
      </c>
      <c r="J712" s="192">
        <v>2.8151565239999989</v>
      </c>
      <c r="K712" s="192">
        <v>28.249899000000003</v>
      </c>
      <c r="L712" s="192"/>
      <c r="M712" s="192">
        <v>54.285901715999984</v>
      </c>
      <c r="N712" s="192"/>
      <c r="O712" s="196">
        <v>4.1908773400000001</v>
      </c>
      <c r="P712" s="192">
        <v>2.34596377</v>
      </c>
      <c r="Q712" s="192">
        <v>0</v>
      </c>
      <c r="R712" s="192">
        <v>0</v>
      </c>
      <c r="S712" s="192">
        <v>107.97054319199999</v>
      </c>
      <c r="T712" s="192"/>
      <c r="U712" s="192"/>
      <c r="V712" s="192"/>
      <c r="W712" s="192"/>
      <c r="X712" s="192"/>
      <c r="Y712" s="137"/>
    </row>
    <row r="713" spans="1:25" s="20" customFormat="1" ht="46.65" x14ac:dyDescent="0.35">
      <c r="A713" s="166">
        <v>617</v>
      </c>
      <c r="B713" s="152" t="s">
        <v>1143</v>
      </c>
      <c r="C713" s="174" t="s">
        <v>1144</v>
      </c>
      <c r="D713" s="192">
        <v>3.5564519999999997</v>
      </c>
      <c r="E713" s="153">
        <v>1.2E-2</v>
      </c>
      <c r="F713" s="153">
        <v>0</v>
      </c>
      <c r="G713" s="192">
        <v>0</v>
      </c>
      <c r="H713" s="192">
        <v>0</v>
      </c>
      <c r="I713" s="192">
        <v>3.0000000000000001E-3</v>
      </c>
      <c r="J713" s="192">
        <v>0</v>
      </c>
      <c r="K713" s="192">
        <v>3.0000000000000001E-3</v>
      </c>
      <c r="L713" s="192"/>
      <c r="M713" s="192">
        <v>6.0000000000000001E-3</v>
      </c>
      <c r="N713" s="192"/>
      <c r="O713" s="196">
        <v>0</v>
      </c>
      <c r="P713" s="192">
        <v>0</v>
      </c>
      <c r="Q713" s="192">
        <v>0</v>
      </c>
      <c r="R713" s="192">
        <v>0</v>
      </c>
      <c r="S713" s="192">
        <v>1.2E-2</v>
      </c>
      <c r="T713" s="192"/>
      <c r="U713" s="192"/>
      <c r="V713" s="192"/>
      <c r="W713" s="192"/>
      <c r="X713" s="192"/>
      <c r="Y713" s="137"/>
    </row>
    <row r="714" spans="1:25" s="20" customFormat="1" ht="46.65" x14ac:dyDescent="0.35">
      <c r="A714" s="166">
        <v>618</v>
      </c>
      <c r="B714" s="152" t="s">
        <v>1145</v>
      </c>
      <c r="C714" s="174" t="s">
        <v>1146</v>
      </c>
      <c r="D714" s="192">
        <v>5.9824200000000003</v>
      </c>
      <c r="E714" s="153">
        <v>4.7763360000000006</v>
      </c>
      <c r="F714" s="153">
        <v>0.94626245799999986</v>
      </c>
      <c r="G714" s="192">
        <v>4.7763360000000006</v>
      </c>
      <c r="H714" s="192">
        <v>0.94626245799999986</v>
      </c>
      <c r="I714" s="192">
        <v>0</v>
      </c>
      <c r="J714" s="192">
        <v>0</v>
      </c>
      <c r="K714" s="192">
        <v>0</v>
      </c>
      <c r="L714" s="192"/>
      <c r="M714" s="192">
        <v>0</v>
      </c>
      <c r="N714" s="192"/>
      <c r="O714" s="196">
        <v>6.0940940000000006E-2</v>
      </c>
      <c r="P714" s="192">
        <v>6.2450045135165055E-17</v>
      </c>
      <c r="Q714" s="192">
        <v>3.9794725899999999</v>
      </c>
      <c r="R714" s="192">
        <v>0</v>
      </c>
      <c r="S714" s="192">
        <v>3.8300735420000009</v>
      </c>
      <c r="T714" s="192"/>
      <c r="U714" s="192"/>
      <c r="V714" s="192"/>
      <c r="W714" s="192"/>
      <c r="X714" s="192"/>
      <c r="Y714" s="137"/>
    </row>
    <row r="715" spans="1:25" s="20" customFormat="1" ht="62.2" x14ac:dyDescent="0.35">
      <c r="A715" s="166">
        <v>619</v>
      </c>
      <c r="B715" s="152" t="s">
        <v>1147</v>
      </c>
      <c r="C715" s="174" t="s">
        <v>1148</v>
      </c>
      <c r="D715" s="192">
        <v>142.097544</v>
      </c>
      <c r="E715" s="153">
        <v>12</v>
      </c>
      <c r="F715" s="153">
        <v>3.6460958960000003</v>
      </c>
      <c r="G715" s="192">
        <v>3.3471401360000002</v>
      </c>
      <c r="H715" s="192">
        <v>3.3471401360000002</v>
      </c>
      <c r="I715" s="192">
        <v>3</v>
      </c>
      <c r="J715" s="192">
        <v>0.29895575999999968</v>
      </c>
      <c r="K715" s="192">
        <v>3</v>
      </c>
      <c r="L715" s="192"/>
      <c r="M715" s="192">
        <v>2.6528598640000003</v>
      </c>
      <c r="N715" s="192"/>
      <c r="O715" s="196">
        <v>3.0384132400000001</v>
      </c>
      <c r="P715" s="192">
        <v>0.36220830999999976</v>
      </c>
      <c r="Q715" s="192">
        <v>0</v>
      </c>
      <c r="R715" s="192">
        <v>0</v>
      </c>
      <c r="S715" s="192">
        <v>8.3539041039999997</v>
      </c>
      <c r="T715" s="192"/>
      <c r="U715" s="192"/>
      <c r="V715" s="192"/>
      <c r="W715" s="192"/>
      <c r="X715" s="192"/>
      <c r="Y715" s="137"/>
    </row>
    <row r="716" spans="1:25" s="20" customFormat="1" ht="46.65" x14ac:dyDescent="0.35">
      <c r="A716" s="166">
        <v>620</v>
      </c>
      <c r="B716" s="152" t="s">
        <v>1149</v>
      </c>
      <c r="C716" s="174" t="s">
        <v>1150</v>
      </c>
      <c r="D716" s="192">
        <v>4.2146759999999999</v>
      </c>
      <c r="E716" s="153">
        <v>0.20421599999999998</v>
      </c>
      <c r="F716" s="153">
        <v>2.5052699759999997</v>
      </c>
      <c r="G716" s="192">
        <v>4.0010039999999998E-3</v>
      </c>
      <c r="H716" s="192">
        <v>4.0010039999999998E-3</v>
      </c>
      <c r="I716" s="192">
        <v>0.20021499600000001</v>
      </c>
      <c r="J716" s="192">
        <v>2.5012689719999996</v>
      </c>
      <c r="K716" s="192">
        <v>0</v>
      </c>
      <c r="L716" s="192"/>
      <c r="M716" s="192">
        <v>0</v>
      </c>
      <c r="N716" s="192"/>
      <c r="O716" s="196">
        <v>2.08772498</v>
      </c>
      <c r="P716" s="192">
        <v>2.0843908099999999</v>
      </c>
      <c r="Q716" s="192">
        <v>2.3886782000000002</v>
      </c>
      <c r="R716" s="192">
        <v>2.3886782000000002</v>
      </c>
      <c r="S716" s="192">
        <v>-2.3010539759999995</v>
      </c>
      <c r="T716" s="192"/>
      <c r="U716" s="192"/>
      <c r="V716" s="192"/>
      <c r="W716" s="192"/>
      <c r="X716" s="192"/>
      <c r="Y716" s="137"/>
    </row>
    <row r="717" spans="1:25" s="20" customFormat="1" ht="31.1" x14ac:dyDescent="0.35">
      <c r="A717" s="166">
        <v>621</v>
      </c>
      <c r="B717" s="152" t="s">
        <v>1151</v>
      </c>
      <c r="C717" s="174" t="s">
        <v>1152</v>
      </c>
      <c r="D717" s="192">
        <v>4.2146759999999999</v>
      </c>
      <c r="E717" s="153">
        <v>0.20421599999999998</v>
      </c>
      <c r="F717" s="153">
        <v>0.49822986800000008</v>
      </c>
      <c r="G717" s="192">
        <v>0.20421600000000001</v>
      </c>
      <c r="H717" s="192">
        <v>0.49822986800000002</v>
      </c>
      <c r="I717" s="192">
        <v>0</v>
      </c>
      <c r="J717" s="192">
        <v>0</v>
      </c>
      <c r="K717" s="192">
        <v>0</v>
      </c>
      <c r="L717" s="192"/>
      <c r="M717" s="192">
        <v>0</v>
      </c>
      <c r="N717" s="192"/>
      <c r="O717" s="196">
        <v>9.3617399999999986E-3</v>
      </c>
      <c r="P717" s="192">
        <v>-2.2377932840100812E-16</v>
      </c>
      <c r="Q717" s="192">
        <v>2.3239364600000001</v>
      </c>
      <c r="R717" s="192">
        <v>0</v>
      </c>
      <c r="S717" s="192">
        <v>-0.29401386800000007</v>
      </c>
      <c r="T717" s="192"/>
      <c r="U717" s="192"/>
      <c r="V717" s="192"/>
      <c r="W717" s="192"/>
      <c r="X717" s="192"/>
      <c r="Y717" s="137"/>
    </row>
    <row r="718" spans="1:25" s="20" customFormat="1" ht="46.65" x14ac:dyDescent="0.35">
      <c r="A718" s="166">
        <v>622</v>
      </c>
      <c r="B718" s="152" t="s">
        <v>1153</v>
      </c>
      <c r="C718" s="174" t="s">
        <v>1154</v>
      </c>
      <c r="D718" s="192">
        <v>4.2146759999999999</v>
      </c>
      <c r="E718" s="153">
        <v>0.20421599999999998</v>
      </c>
      <c r="F718" s="153">
        <v>2.2542978660000004</v>
      </c>
      <c r="G718" s="192">
        <v>0.20421600000000001</v>
      </c>
      <c r="H718" s="192">
        <v>2.2542978660000004</v>
      </c>
      <c r="I718" s="192">
        <v>0</v>
      </c>
      <c r="J718" s="192">
        <v>0</v>
      </c>
      <c r="K718" s="192">
        <v>0</v>
      </c>
      <c r="L718" s="192"/>
      <c r="M718" s="192">
        <v>0</v>
      </c>
      <c r="N718" s="192"/>
      <c r="O718" s="196">
        <v>1.7453830000000004E-2</v>
      </c>
      <c r="P718" s="192">
        <v>-6.9388939039072284E-17</v>
      </c>
      <c r="Q718" s="192">
        <v>2.2701296100000001</v>
      </c>
      <c r="R718" s="192">
        <v>0</v>
      </c>
      <c r="S718" s="192">
        <v>-2.0500818660000002</v>
      </c>
      <c r="T718" s="192"/>
      <c r="U718" s="192"/>
      <c r="V718" s="192"/>
      <c r="W718" s="192"/>
      <c r="X718" s="192"/>
      <c r="Y718" s="137"/>
    </row>
    <row r="719" spans="1:25" s="20" customFormat="1" ht="31.1" x14ac:dyDescent="0.35">
      <c r="A719" s="166">
        <v>623</v>
      </c>
      <c r="B719" s="152" t="s">
        <v>1155</v>
      </c>
      <c r="C719" s="174" t="s">
        <v>1156</v>
      </c>
      <c r="D719" s="192">
        <v>3.1044839999999998</v>
      </c>
      <c r="E719" s="153">
        <v>0.20421599999999998</v>
      </c>
      <c r="F719" s="153">
        <v>0.49267819999999996</v>
      </c>
      <c r="G719" s="192">
        <v>0.20421600000000001</v>
      </c>
      <c r="H719" s="192">
        <v>0.49267819999999996</v>
      </c>
      <c r="I719" s="192">
        <v>0</v>
      </c>
      <c r="J719" s="192">
        <v>0</v>
      </c>
      <c r="K719" s="192">
        <v>0</v>
      </c>
      <c r="L719" s="192"/>
      <c r="M719" s="192">
        <v>0</v>
      </c>
      <c r="N719" s="192"/>
      <c r="O719" s="196">
        <v>1.0652500000000001E-2</v>
      </c>
      <c r="P719" s="192">
        <v>0</v>
      </c>
      <c r="Q719" s="192">
        <v>2.2781376</v>
      </c>
      <c r="R719" s="192">
        <v>0</v>
      </c>
      <c r="S719" s="192">
        <v>-0.2884622</v>
      </c>
      <c r="T719" s="192"/>
      <c r="U719" s="192"/>
      <c r="V719" s="192"/>
      <c r="W719" s="192"/>
      <c r="X719" s="192"/>
      <c r="Y719" s="137"/>
    </row>
    <row r="720" spans="1:25" s="20" customFormat="1" ht="46.65" x14ac:dyDescent="0.35">
      <c r="A720" s="166">
        <v>624</v>
      </c>
      <c r="B720" s="152" t="s">
        <v>1157</v>
      </c>
      <c r="C720" s="174" t="s">
        <v>1158</v>
      </c>
      <c r="D720" s="192">
        <v>3.1044839999999998</v>
      </c>
      <c r="E720" s="153">
        <v>0.1593</v>
      </c>
      <c r="F720" s="153">
        <v>7.0896239999999992E-3</v>
      </c>
      <c r="G720" s="192">
        <v>3.1209959999999996E-3</v>
      </c>
      <c r="H720" s="192">
        <v>3.1209959999999996E-3</v>
      </c>
      <c r="I720" s="192">
        <v>0</v>
      </c>
      <c r="J720" s="192">
        <v>3.9686280000000001E-3</v>
      </c>
      <c r="K720" s="192">
        <v>0</v>
      </c>
      <c r="L720" s="192"/>
      <c r="M720" s="192">
        <v>0.15617900399999998</v>
      </c>
      <c r="N720" s="192"/>
      <c r="O720" s="196">
        <v>5.9080200000000008E-3</v>
      </c>
      <c r="P720" s="192">
        <v>3.3071900000000011E-3</v>
      </c>
      <c r="Q720" s="192">
        <v>0</v>
      </c>
      <c r="R720" s="192">
        <v>0</v>
      </c>
      <c r="S720" s="192">
        <v>0.15221037600000001</v>
      </c>
      <c r="T720" s="192"/>
      <c r="U720" s="192"/>
      <c r="V720" s="192"/>
      <c r="W720" s="192"/>
      <c r="X720" s="192"/>
      <c r="Y720" s="137"/>
    </row>
    <row r="721" spans="1:25" s="20" customFormat="1" ht="121.5" customHeight="1" x14ac:dyDescent="0.35">
      <c r="A721" s="166">
        <v>625</v>
      </c>
      <c r="B721" s="152" t="s">
        <v>1159</v>
      </c>
      <c r="C721" s="174" t="s">
        <v>1160</v>
      </c>
      <c r="D721" s="192">
        <v>3.1044839999999998</v>
      </c>
      <c r="E721" s="153">
        <v>0.20421599999999998</v>
      </c>
      <c r="F721" s="153">
        <v>0.49320759400000003</v>
      </c>
      <c r="G721" s="192">
        <v>0.20421600000000001</v>
      </c>
      <c r="H721" s="192">
        <v>0.49320759400000003</v>
      </c>
      <c r="I721" s="192">
        <v>0</v>
      </c>
      <c r="J721" s="192">
        <v>0</v>
      </c>
      <c r="K721" s="192">
        <v>0</v>
      </c>
      <c r="L721" s="192"/>
      <c r="M721" s="192">
        <v>0</v>
      </c>
      <c r="N721" s="192"/>
      <c r="O721" s="196">
        <v>1.0886670000000001E-2</v>
      </c>
      <c r="P721" s="192">
        <v>7.4593109467002705E-17</v>
      </c>
      <c r="Q721" s="192">
        <v>2.2784925400000002</v>
      </c>
      <c r="R721" s="192">
        <v>0</v>
      </c>
      <c r="S721" s="192">
        <v>-0.28899159400000007</v>
      </c>
      <c r="T721" s="192"/>
      <c r="U721" s="192"/>
      <c r="V721" s="192"/>
      <c r="W721" s="192"/>
      <c r="X721" s="192"/>
      <c r="Y721" s="137"/>
    </row>
    <row r="722" spans="1:25" s="20" customFormat="1" ht="31.1" x14ac:dyDescent="0.35">
      <c r="A722" s="166">
        <v>626</v>
      </c>
      <c r="B722" s="152" t="s">
        <v>1161</v>
      </c>
      <c r="C722" s="174" t="s">
        <v>1162</v>
      </c>
      <c r="D722" s="192">
        <v>4.2146759999999999</v>
      </c>
      <c r="E722" s="153">
        <v>0.20421599999999998</v>
      </c>
      <c r="F722" s="153">
        <v>0.485670724</v>
      </c>
      <c r="G722" s="192">
        <v>4.0010039999999998E-3</v>
      </c>
      <c r="H722" s="192">
        <v>4.0010039999999998E-3</v>
      </c>
      <c r="I722" s="192">
        <v>0.20021499600000001</v>
      </c>
      <c r="J722" s="192">
        <v>0.48166972000000002</v>
      </c>
      <c r="K722" s="192">
        <v>0</v>
      </c>
      <c r="L722" s="192"/>
      <c r="M722" s="192">
        <v>0</v>
      </c>
      <c r="N722" s="192"/>
      <c r="O722" s="196">
        <v>0.40472559999999996</v>
      </c>
      <c r="P722" s="192">
        <v>0.40139142999999994</v>
      </c>
      <c r="Q722" s="192">
        <v>0</v>
      </c>
      <c r="R722" s="192">
        <v>0</v>
      </c>
      <c r="S722" s="192">
        <v>-0.28145472400000004</v>
      </c>
      <c r="T722" s="192"/>
      <c r="U722" s="192"/>
      <c r="V722" s="192"/>
      <c r="W722" s="192"/>
      <c r="X722" s="192"/>
      <c r="Y722" s="137"/>
    </row>
    <row r="723" spans="1:25" s="20" customFormat="1" ht="46.65" x14ac:dyDescent="0.35">
      <c r="A723" s="166">
        <v>627</v>
      </c>
      <c r="B723" s="152" t="s">
        <v>1163</v>
      </c>
      <c r="C723" s="174" t="s">
        <v>1164</v>
      </c>
      <c r="D723" s="192">
        <v>4.2146759999999999</v>
      </c>
      <c r="E723" s="153">
        <v>0.20421599999999998</v>
      </c>
      <c r="F723" s="153">
        <v>2.3163990499999993</v>
      </c>
      <c r="G723" s="192">
        <v>0.20421600000000001</v>
      </c>
      <c r="H723" s="192">
        <v>1.8564853299999995</v>
      </c>
      <c r="I723" s="192">
        <v>0</v>
      </c>
      <c r="J723" s="192">
        <v>0.4599137200000003</v>
      </c>
      <c r="K723" s="192">
        <v>0</v>
      </c>
      <c r="L723" s="192"/>
      <c r="M723" s="192">
        <v>0</v>
      </c>
      <c r="N723" s="192"/>
      <c r="O723" s="196">
        <v>1.9303325400000002</v>
      </c>
      <c r="P723" s="192">
        <v>0</v>
      </c>
      <c r="Q723" s="192">
        <v>2.2258750599999999</v>
      </c>
      <c r="R723" s="192">
        <v>0</v>
      </c>
      <c r="S723" s="192">
        <v>-2.1121830499999992</v>
      </c>
      <c r="T723" s="192"/>
      <c r="U723" s="192"/>
      <c r="V723" s="192"/>
      <c r="W723" s="192"/>
      <c r="X723" s="192"/>
      <c r="Y723" s="137"/>
    </row>
    <row r="724" spans="1:25" s="20" customFormat="1" ht="46.65" x14ac:dyDescent="0.35">
      <c r="A724" s="166">
        <v>628</v>
      </c>
      <c r="B724" s="152" t="s">
        <v>1165</v>
      </c>
      <c r="C724" s="174" t="s">
        <v>1166</v>
      </c>
      <c r="D724" s="192">
        <v>4.2146759999999999</v>
      </c>
      <c r="E724" s="153">
        <v>0.20421599999999998</v>
      </c>
      <c r="F724" s="153">
        <v>2.2939603740000001</v>
      </c>
      <c r="G724" s="192">
        <v>0.20421600000000001</v>
      </c>
      <c r="H724" s="192">
        <v>1.8385526640000001</v>
      </c>
      <c r="I724" s="192">
        <v>0</v>
      </c>
      <c r="J724" s="192">
        <v>0.45540771000000047</v>
      </c>
      <c r="K724" s="192">
        <v>0</v>
      </c>
      <c r="L724" s="192"/>
      <c r="M724" s="192">
        <v>0</v>
      </c>
      <c r="N724" s="192"/>
      <c r="O724" s="196">
        <v>1.9116336399999998</v>
      </c>
      <c r="P724" s="192">
        <v>0</v>
      </c>
      <c r="Q724" s="192">
        <v>2.29782215</v>
      </c>
      <c r="R724" s="192">
        <v>0</v>
      </c>
      <c r="S724" s="192">
        <v>-2.0897443739999999</v>
      </c>
      <c r="T724" s="192"/>
      <c r="U724" s="192"/>
      <c r="V724" s="192"/>
      <c r="W724" s="192"/>
      <c r="X724" s="192"/>
      <c r="Y724" s="137"/>
    </row>
    <row r="725" spans="1:25" s="20" customFormat="1" ht="46.65" x14ac:dyDescent="0.35">
      <c r="A725" s="166">
        <v>629</v>
      </c>
      <c r="B725" s="152" t="s">
        <v>1167</v>
      </c>
      <c r="C725" s="174" t="s">
        <v>1168</v>
      </c>
      <c r="D725" s="192">
        <v>4.2146759999999999</v>
      </c>
      <c r="E725" s="153">
        <v>0.20421599999999998</v>
      </c>
      <c r="F725" s="153">
        <v>2.3043465479999998</v>
      </c>
      <c r="G725" s="192">
        <v>0.20421600000000001</v>
      </c>
      <c r="H725" s="192">
        <v>1.846379268</v>
      </c>
      <c r="I725" s="192">
        <v>0</v>
      </c>
      <c r="J725" s="192">
        <v>0.45796728000000031</v>
      </c>
      <c r="K725" s="192">
        <v>0</v>
      </c>
      <c r="L725" s="192"/>
      <c r="M725" s="192">
        <v>0</v>
      </c>
      <c r="N725" s="192"/>
      <c r="O725" s="196">
        <v>1.9202887900000001</v>
      </c>
      <c r="P725" s="192">
        <v>0</v>
      </c>
      <c r="Q725" s="192">
        <v>2.3050675799999998</v>
      </c>
      <c r="R725" s="192">
        <v>0</v>
      </c>
      <c r="S725" s="192">
        <v>-2.1001305479999997</v>
      </c>
      <c r="T725" s="192"/>
      <c r="U725" s="192"/>
      <c r="V725" s="192"/>
      <c r="W725" s="192"/>
      <c r="X725" s="192"/>
      <c r="Y725" s="137"/>
    </row>
    <row r="726" spans="1:25" s="20" customFormat="1" ht="46.65" x14ac:dyDescent="0.35">
      <c r="A726" s="166">
        <v>630</v>
      </c>
      <c r="B726" s="152" t="s">
        <v>1169</v>
      </c>
      <c r="C726" s="174" t="s">
        <v>1170</v>
      </c>
      <c r="D726" s="192">
        <v>4.2146759999999999</v>
      </c>
      <c r="E726" s="153">
        <v>0.20421599999999998</v>
      </c>
      <c r="F726" s="153">
        <v>9.0886440000000016E-3</v>
      </c>
      <c r="G726" s="192">
        <v>4.0010039999999998E-3</v>
      </c>
      <c r="H726" s="192">
        <v>4.0010039999999998E-3</v>
      </c>
      <c r="I726" s="192">
        <v>0.20021499600000001</v>
      </c>
      <c r="J726" s="192">
        <v>5.0876400000000018E-3</v>
      </c>
      <c r="K726" s="192">
        <v>0</v>
      </c>
      <c r="L726" s="192"/>
      <c r="M726" s="192">
        <v>0</v>
      </c>
      <c r="N726" s="192"/>
      <c r="O726" s="196">
        <v>7.5738699999999999E-3</v>
      </c>
      <c r="P726" s="192">
        <v>4.2396999999999999E-3</v>
      </c>
      <c r="Q726" s="192">
        <v>0</v>
      </c>
      <c r="R726" s="192">
        <v>0</v>
      </c>
      <c r="S726" s="192">
        <v>0.19512735599999997</v>
      </c>
      <c r="T726" s="192"/>
      <c r="U726" s="192"/>
      <c r="V726" s="192"/>
      <c r="W726" s="192"/>
      <c r="X726" s="192"/>
      <c r="Y726" s="137"/>
    </row>
    <row r="727" spans="1:25" s="20" customFormat="1" ht="46.65" x14ac:dyDescent="0.35">
      <c r="A727" s="166">
        <v>631</v>
      </c>
      <c r="B727" s="152" t="s">
        <v>1171</v>
      </c>
      <c r="C727" s="174" t="s">
        <v>1172</v>
      </c>
      <c r="D727" s="192">
        <v>4.2146759999999999</v>
      </c>
      <c r="E727" s="153">
        <v>0.20421599999999998</v>
      </c>
      <c r="F727" s="153">
        <v>2.1269336700000006</v>
      </c>
      <c r="G727" s="192">
        <v>4.0010039999999998E-3</v>
      </c>
      <c r="H727" s="192">
        <v>4.0010039999999998E-3</v>
      </c>
      <c r="I727" s="192">
        <v>0.20021499600000001</v>
      </c>
      <c r="J727" s="192">
        <v>2.1229326660000001</v>
      </c>
      <c r="K727" s="192">
        <v>0</v>
      </c>
      <c r="L727" s="192"/>
      <c r="M727" s="192">
        <v>0</v>
      </c>
      <c r="N727" s="192"/>
      <c r="O727" s="196">
        <v>1.7724447299999999</v>
      </c>
      <c r="P727" s="192">
        <v>1.7691105599999999</v>
      </c>
      <c r="Q727" s="192">
        <v>2.0345836499999996</v>
      </c>
      <c r="R727" s="192">
        <v>2.0345836499999996</v>
      </c>
      <c r="S727" s="192">
        <v>-1.9227176700000006</v>
      </c>
      <c r="T727" s="192"/>
      <c r="U727" s="192"/>
      <c r="V727" s="192"/>
      <c r="W727" s="192"/>
      <c r="X727" s="192"/>
      <c r="Y727" s="137"/>
    </row>
    <row r="728" spans="1:25" s="20" customFormat="1" ht="46.65" x14ac:dyDescent="0.35">
      <c r="A728" s="166">
        <v>632</v>
      </c>
      <c r="B728" s="152" t="s">
        <v>1173</v>
      </c>
      <c r="C728" s="174" t="s">
        <v>1174</v>
      </c>
      <c r="D728" s="192">
        <v>3.1044839999999998</v>
      </c>
      <c r="E728" s="153">
        <v>0.20421599999999998</v>
      </c>
      <c r="F728" s="153">
        <v>0.49302970400000007</v>
      </c>
      <c r="G728" s="192">
        <v>0.20421600000000001</v>
      </c>
      <c r="H728" s="192">
        <v>0.49302970400000001</v>
      </c>
      <c r="I728" s="192">
        <v>0</v>
      </c>
      <c r="J728" s="192">
        <v>0</v>
      </c>
      <c r="K728" s="192">
        <v>0</v>
      </c>
      <c r="L728" s="192"/>
      <c r="M728" s="192">
        <v>0</v>
      </c>
      <c r="N728" s="192"/>
      <c r="O728" s="196">
        <v>1.0965569999999999E-2</v>
      </c>
      <c r="P728" s="192">
        <v>1.6653345369377348E-16</v>
      </c>
      <c r="Q728" s="192">
        <v>2.2819168699999999</v>
      </c>
      <c r="R728" s="192">
        <v>0</v>
      </c>
      <c r="S728" s="192">
        <v>-0.28881370400000006</v>
      </c>
      <c r="T728" s="192"/>
      <c r="U728" s="192"/>
      <c r="V728" s="192"/>
      <c r="W728" s="192"/>
      <c r="X728" s="192"/>
      <c r="Y728" s="137"/>
    </row>
    <row r="729" spans="1:25" s="20" customFormat="1" ht="31.1" x14ac:dyDescent="0.35">
      <c r="A729" s="166">
        <v>633</v>
      </c>
      <c r="B729" s="152" t="s">
        <v>1175</v>
      </c>
      <c r="C729" s="174" t="s">
        <v>1176</v>
      </c>
      <c r="D729" s="192">
        <v>3.1044839999999998</v>
      </c>
      <c r="E729" s="153">
        <v>0.20421599999999998</v>
      </c>
      <c r="F729" s="153">
        <v>0.49476036400000012</v>
      </c>
      <c r="G729" s="192">
        <v>0.20421600000000001</v>
      </c>
      <c r="H729" s="192">
        <v>0.49476036400000012</v>
      </c>
      <c r="I729" s="192">
        <v>0</v>
      </c>
      <c r="J729" s="192">
        <v>0</v>
      </c>
      <c r="K729" s="192">
        <v>0</v>
      </c>
      <c r="L729" s="192"/>
      <c r="M729" s="192">
        <v>0</v>
      </c>
      <c r="N729" s="192"/>
      <c r="O729" s="196">
        <v>1.1578520000000002E-2</v>
      </c>
      <c r="P729" s="192">
        <v>-1.7347234759768071E-17</v>
      </c>
      <c r="Q729" s="192">
        <v>2.2795362999999997</v>
      </c>
      <c r="R729" s="192">
        <v>0</v>
      </c>
      <c r="S729" s="192">
        <v>-0.29054436400000017</v>
      </c>
      <c r="T729" s="192"/>
      <c r="U729" s="192"/>
      <c r="V729" s="192"/>
      <c r="W729" s="192"/>
      <c r="X729" s="192"/>
      <c r="Y729" s="137"/>
    </row>
    <row r="730" spans="1:25" s="20" customFormat="1" ht="62.2" x14ac:dyDescent="0.35">
      <c r="A730" s="166">
        <v>634</v>
      </c>
      <c r="B730" s="152" t="s">
        <v>1177</v>
      </c>
      <c r="C730" s="174" t="s">
        <v>1178</v>
      </c>
      <c r="D730" s="192">
        <v>1.6487400000000003</v>
      </c>
      <c r="E730" s="153">
        <v>1.5445800000000001</v>
      </c>
      <c r="F730" s="153">
        <v>0.29722929399999998</v>
      </c>
      <c r="G730" s="192">
        <v>1.5445800000000001</v>
      </c>
      <c r="H730" s="192">
        <v>0.29722929399999998</v>
      </c>
      <c r="I730" s="192">
        <v>0</v>
      </c>
      <c r="J730" s="192">
        <v>0</v>
      </c>
      <c r="K730" s="192">
        <v>0</v>
      </c>
      <c r="L730" s="192"/>
      <c r="M730" s="192">
        <v>0</v>
      </c>
      <c r="N730" s="192"/>
      <c r="O730" s="196">
        <v>1.8514869999999999E-2</v>
      </c>
      <c r="P730" s="192">
        <v>1.214306433183765E-16</v>
      </c>
      <c r="Q730" s="192">
        <v>1.2821025400000001</v>
      </c>
      <c r="R730" s="192">
        <v>0</v>
      </c>
      <c r="S730" s="192">
        <v>1.2473507060000002</v>
      </c>
      <c r="T730" s="192"/>
      <c r="U730" s="192"/>
      <c r="V730" s="192"/>
      <c r="W730" s="192"/>
      <c r="X730" s="192"/>
      <c r="Y730" s="137"/>
    </row>
    <row r="731" spans="1:25" s="20" customFormat="1" ht="46.65" x14ac:dyDescent="0.35">
      <c r="A731" s="166">
        <v>635</v>
      </c>
      <c r="B731" s="152" t="s">
        <v>1852</v>
      </c>
      <c r="C731" s="174" t="s">
        <v>1179</v>
      </c>
      <c r="D731" s="192">
        <v>13.351308</v>
      </c>
      <c r="E731" s="153">
        <v>1.3513079999999997</v>
      </c>
      <c r="F731" s="153">
        <v>6.0140028000000005E-2</v>
      </c>
      <c r="G731" s="192">
        <v>2.6474927999999998E-2</v>
      </c>
      <c r="H731" s="192">
        <v>2.6474927999999998E-2</v>
      </c>
      <c r="I731" s="192">
        <v>0.33782699999999993</v>
      </c>
      <c r="J731" s="192">
        <v>3.3665100000000003E-2</v>
      </c>
      <c r="K731" s="192">
        <v>0.33782699999999993</v>
      </c>
      <c r="L731" s="192"/>
      <c r="M731" s="192">
        <v>0.64917907199999991</v>
      </c>
      <c r="N731" s="153"/>
      <c r="O731" s="196">
        <v>0.27595990999999997</v>
      </c>
      <c r="P731" s="192">
        <v>0.25389746999999996</v>
      </c>
      <c r="Q731" s="192">
        <v>0</v>
      </c>
      <c r="R731" s="192">
        <v>0</v>
      </c>
      <c r="S731" s="192">
        <v>1.2911679719999998</v>
      </c>
      <c r="T731" s="153"/>
      <c r="U731" s="153"/>
      <c r="V731" s="153"/>
      <c r="W731" s="153"/>
      <c r="X731" s="153"/>
      <c r="Y731" s="137"/>
    </row>
    <row r="732" spans="1:25" s="20" customFormat="1" ht="62.2" x14ac:dyDescent="0.35">
      <c r="A732" s="166">
        <v>636</v>
      </c>
      <c r="B732" s="152" t="s">
        <v>1853</v>
      </c>
      <c r="C732" s="176" t="s">
        <v>1180</v>
      </c>
      <c r="D732" s="192">
        <v>1.2345599999999999</v>
      </c>
      <c r="E732" s="153">
        <v>0.28053599999999995</v>
      </c>
      <c r="F732" s="153">
        <v>0.19807213600000001</v>
      </c>
      <c r="G732" s="192">
        <v>0.28053599999999995</v>
      </c>
      <c r="H732" s="192">
        <v>0.19807213600000001</v>
      </c>
      <c r="I732" s="192">
        <v>0</v>
      </c>
      <c r="J732" s="192">
        <v>0</v>
      </c>
      <c r="K732" s="192">
        <v>0</v>
      </c>
      <c r="L732" s="192"/>
      <c r="M732" s="192">
        <v>0</v>
      </c>
      <c r="N732" s="192"/>
      <c r="O732" s="196">
        <v>1.357248E-2</v>
      </c>
      <c r="P732" s="192">
        <v>1.9081958235744878E-17</v>
      </c>
      <c r="Q732" s="192">
        <v>0.95603471000000007</v>
      </c>
      <c r="R732" s="192">
        <v>0</v>
      </c>
      <c r="S732" s="192">
        <v>8.2463863999999942E-2</v>
      </c>
      <c r="T732" s="192"/>
      <c r="U732" s="192"/>
      <c r="V732" s="192"/>
      <c r="W732" s="192"/>
      <c r="X732" s="192"/>
      <c r="Y732" s="137"/>
    </row>
    <row r="733" spans="1:25" s="20" customFormat="1" ht="62.2" x14ac:dyDescent="0.35">
      <c r="A733" s="166">
        <v>637</v>
      </c>
      <c r="B733" s="152" t="s">
        <v>1854</v>
      </c>
      <c r="C733" s="176" t="s">
        <v>1181</v>
      </c>
      <c r="D733" s="192">
        <v>1.3650119999999999</v>
      </c>
      <c r="E733" s="153">
        <v>1.1442479999999999</v>
      </c>
      <c r="F733" s="153">
        <v>0.25666193000000004</v>
      </c>
      <c r="G733" s="192">
        <v>1.1442479999999997</v>
      </c>
      <c r="H733" s="192">
        <v>0.25666193000000004</v>
      </c>
      <c r="I733" s="192">
        <v>0</v>
      </c>
      <c r="J733" s="192">
        <v>0</v>
      </c>
      <c r="K733" s="192">
        <v>0</v>
      </c>
      <c r="L733" s="192"/>
      <c r="M733" s="192">
        <v>0</v>
      </c>
      <c r="N733" s="192"/>
      <c r="O733" s="196">
        <v>2.4107800000000002E-2</v>
      </c>
      <c r="P733" s="192">
        <v>-4.5102810375396984E-17</v>
      </c>
      <c r="Q733" s="192">
        <v>1.06782373</v>
      </c>
      <c r="R733" s="192">
        <v>0</v>
      </c>
      <c r="S733" s="192">
        <v>0.88758606999999989</v>
      </c>
      <c r="T733" s="192"/>
      <c r="U733" s="192"/>
      <c r="V733" s="192"/>
      <c r="W733" s="192"/>
      <c r="X733" s="192"/>
      <c r="Y733" s="137"/>
    </row>
    <row r="734" spans="1:25" s="20" customFormat="1" ht="62.2" x14ac:dyDescent="0.35">
      <c r="A734" s="166">
        <v>638</v>
      </c>
      <c r="B734" s="152" t="s">
        <v>1855</v>
      </c>
      <c r="C734" s="176" t="s">
        <v>1182</v>
      </c>
      <c r="D734" s="192">
        <v>2.3942399999999999</v>
      </c>
      <c r="E734" s="153">
        <v>1.6202688000000001</v>
      </c>
      <c r="F734" s="153">
        <v>1.9294950319999999</v>
      </c>
      <c r="G734" s="192">
        <v>1.6202688000000001</v>
      </c>
      <c r="H734" s="192">
        <v>1.9294950319999999</v>
      </c>
      <c r="I734" s="192">
        <v>0</v>
      </c>
      <c r="J734" s="192">
        <v>0</v>
      </c>
      <c r="K734" s="192">
        <v>0</v>
      </c>
      <c r="L734" s="192"/>
      <c r="M734" s="192">
        <v>0</v>
      </c>
      <c r="N734" s="192"/>
      <c r="O734" s="196">
        <v>1.6079125300000001</v>
      </c>
      <c r="P734" s="192">
        <v>0</v>
      </c>
      <c r="Q734" s="192">
        <v>1.8528784300000001</v>
      </c>
      <c r="R734" s="192">
        <v>0</v>
      </c>
      <c r="S734" s="192">
        <v>-0.30922623199999988</v>
      </c>
      <c r="T734" s="192"/>
      <c r="U734" s="192"/>
      <c r="V734" s="192"/>
      <c r="W734" s="192"/>
      <c r="X734" s="192"/>
      <c r="Y734" s="137"/>
    </row>
    <row r="735" spans="1:25" s="20" customFormat="1" ht="46.65" x14ac:dyDescent="0.35">
      <c r="A735" s="166">
        <v>639</v>
      </c>
      <c r="B735" s="152" t="s">
        <v>1856</v>
      </c>
      <c r="C735" s="174" t="s">
        <v>1183</v>
      </c>
      <c r="D735" s="192">
        <v>3.6161639999999995</v>
      </c>
      <c r="E735" s="153">
        <v>3.6101639999999997</v>
      </c>
      <c r="F735" s="153">
        <v>2.5694149980000001</v>
      </c>
      <c r="G735" s="192">
        <v>3.6101639999999997</v>
      </c>
      <c r="H735" s="192">
        <v>9.3481248000000003E-2</v>
      </c>
      <c r="I735" s="192">
        <v>0</v>
      </c>
      <c r="J735" s="192">
        <v>2.4759337500000003</v>
      </c>
      <c r="K735" s="192">
        <v>0</v>
      </c>
      <c r="L735" s="192"/>
      <c r="M735" s="192">
        <v>0</v>
      </c>
      <c r="N735" s="192"/>
      <c r="O735" s="196">
        <v>2.14117917</v>
      </c>
      <c r="P735" s="192">
        <v>0</v>
      </c>
      <c r="Q735" s="192">
        <v>2.2836172800000001</v>
      </c>
      <c r="R735" s="192">
        <v>0</v>
      </c>
      <c r="S735" s="192">
        <v>1.0407490019999996</v>
      </c>
      <c r="T735" s="192"/>
      <c r="U735" s="192"/>
      <c r="V735" s="192"/>
      <c r="W735" s="192"/>
      <c r="X735" s="192"/>
      <c r="Y735" s="137"/>
    </row>
    <row r="736" spans="1:25" s="20" customFormat="1" ht="46.65" x14ac:dyDescent="0.35">
      <c r="A736" s="166">
        <v>640</v>
      </c>
      <c r="B736" s="152" t="s">
        <v>1184</v>
      </c>
      <c r="C736" s="174" t="s">
        <v>1857</v>
      </c>
      <c r="D736" s="192">
        <v>3.6964319999999997</v>
      </c>
      <c r="E736" s="153">
        <v>3.6964320000000002</v>
      </c>
      <c r="F736" s="153">
        <v>0.16450989600000002</v>
      </c>
      <c r="G736" s="192">
        <v>7.2420743999999995E-2</v>
      </c>
      <c r="H736" s="192">
        <v>7.2420743999999995E-2</v>
      </c>
      <c r="I736" s="192">
        <v>0</v>
      </c>
      <c r="J736" s="192">
        <v>9.2089152000000021E-2</v>
      </c>
      <c r="K736" s="192">
        <v>3.6240112559999997</v>
      </c>
      <c r="L736" s="192"/>
      <c r="M736" s="192">
        <v>0</v>
      </c>
      <c r="N736" s="192"/>
      <c r="O736" s="196">
        <v>0.13709157999999999</v>
      </c>
      <c r="P736" s="192">
        <v>7.6740959999999997E-2</v>
      </c>
      <c r="Q736" s="192">
        <v>0</v>
      </c>
      <c r="R736" s="192">
        <v>0</v>
      </c>
      <c r="S736" s="192">
        <v>3.531922104</v>
      </c>
      <c r="T736" s="192"/>
      <c r="U736" s="192"/>
      <c r="V736" s="192"/>
      <c r="W736" s="192"/>
      <c r="X736" s="192"/>
      <c r="Y736" s="137"/>
    </row>
    <row r="737" spans="1:25" s="20" customFormat="1" ht="62.2" x14ac:dyDescent="0.35">
      <c r="A737" s="166">
        <v>641</v>
      </c>
      <c r="B737" s="152" t="s">
        <v>1185</v>
      </c>
      <c r="C737" s="174" t="s">
        <v>1858</v>
      </c>
      <c r="D737" s="192">
        <v>8.275739999999999</v>
      </c>
      <c r="E737" s="153">
        <v>6.6109919999999995</v>
      </c>
      <c r="F737" s="153">
        <v>7.8392058800000015</v>
      </c>
      <c r="G737" s="192">
        <v>0.12952301999999999</v>
      </c>
      <c r="H737" s="192">
        <v>0.12952301999999999</v>
      </c>
      <c r="I737" s="192">
        <v>1.6527479999999999</v>
      </c>
      <c r="J737" s="192">
        <v>7.70968286</v>
      </c>
      <c r="K737" s="192">
        <v>1.6527479999999999</v>
      </c>
      <c r="L737" s="192"/>
      <c r="M737" s="192">
        <v>3.1759729800000001</v>
      </c>
      <c r="N737" s="192"/>
      <c r="O737" s="196">
        <v>6.5326715700000006</v>
      </c>
      <c r="P737" s="192">
        <v>6.424735720000001</v>
      </c>
      <c r="Q737" s="192">
        <v>6.5329132400000001</v>
      </c>
      <c r="R737" s="192">
        <v>6.5329132400000001</v>
      </c>
      <c r="S737" s="192">
        <v>-1.228213880000002</v>
      </c>
      <c r="T737" s="192"/>
      <c r="U737" s="192"/>
      <c r="V737" s="192"/>
      <c r="W737" s="192"/>
      <c r="X737" s="192"/>
      <c r="Y737" s="137"/>
    </row>
    <row r="738" spans="1:25" s="20" customFormat="1" ht="31.1" x14ac:dyDescent="0.35">
      <c r="A738" s="166">
        <v>642</v>
      </c>
      <c r="B738" s="152" t="s">
        <v>1859</v>
      </c>
      <c r="C738" s="174" t="s">
        <v>1860</v>
      </c>
      <c r="D738" s="192"/>
      <c r="E738" s="153">
        <v>0</v>
      </c>
      <c r="F738" s="153">
        <v>0.17449260000000003</v>
      </c>
      <c r="G738" s="192"/>
      <c r="H738" s="192"/>
      <c r="I738" s="192"/>
      <c r="J738" s="192">
        <v>0.1744926</v>
      </c>
      <c r="K738" s="192"/>
      <c r="L738" s="192"/>
      <c r="M738" s="192"/>
      <c r="N738" s="192"/>
      <c r="O738" s="196">
        <v>0.44235931000000001</v>
      </c>
      <c r="P738" s="192">
        <v>0.44235931000000001</v>
      </c>
      <c r="Q738" s="192">
        <v>0</v>
      </c>
      <c r="R738" s="192">
        <v>0</v>
      </c>
      <c r="S738" s="192">
        <v>-0.17449260000000003</v>
      </c>
      <c r="T738" s="192"/>
      <c r="U738" s="192"/>
      <c r="V738" s="192"/>
      <c r="W738" s="192"/>
      <c r="X738" s="192"/>
      <c r="Y738" s="137"/>
    </row>
    <row r="739" spans="1:25" s="20" customFormat="1" ht="46.65" x14ac:dyDescent="0.35">
      <c r="A739" s="166">
        <v>643</v>
      </c>
      <c r="B739" s="152" t="s">
        <v>1861</v>
      </c>
      <c r="C739" s="174" t="s">
        <v>1862</v>
      </c>
      <c r="D739" s="192"/>
      <c r="E739" s="153">
        <v>0</v>
      </c>
      <c r="F739" s="153">
        <v>5.7500000000000002E-2</v>
      </c>
      <c r="G739" s="192"/>
      <c r="H739" s="192"/>
      <c r="I739" s="192"/>
      <c r="J739" s="192">
        <v>5.7500000000000002E-2</v>
      </c>
      <c r="K739" s="192"/>
      <c r="L739" s="192"/>
      <c r="M739" s="192"/>
      <c r="N739" s="192"/>
      <c r="O739" s="196">
        <v>0</v>
      </c>
      <c r="P739" s="192">
        <v>0</v>
      </c>
      <c r="Q739" s="192">
        <v>0</v>
      </c>
      <c r="R739" s="192">
        <v>0</v>
      </c>
      <c r="S739" s="192">
        <v>-5.7500000000000002E-2</v>
      </c>
      <c r="T739" s="192"/>
      <c r="U739" s="192"/>
      <c r="V739" s="192"/>
      <c r="W739" s="192"/>
      <c r="X739" s="192"/>
      <c r="Y739" s="137"/>
    </row>
    <row r="740" spans="1:25" s="20" customFormat="1" ht="46.65" x14ac:dyDescent="0.35">
      <c r="A740" s="166">
        <v>644</v>
      </c>
      <c r="B740" s="152" t="s">
        <v>1863</v>
      </c>
      <c r="C740" s="174" t="s">
        <v>1864</v>
      </c>
      <c r="D740" s="192"/>
      <c r="E740" s="153">
        <v>0</v>
      </c>
      <c r="F740" s="153">
        <v>0</v>
      </c>
      <c r="G740" s="192"/>
      <c r="H740" s="192"/>
      <c r="I740" s="192"/>
      <c r="J740" s="192">
        <v>0</v>
      </c>
      <c r="K740" s="192"/>
      <c r="L740" s="192"/>
      <c r="M740" s="192"/>
      <c r="N740" s="192"/>
      <c r="O740" s="196">
        <v>0.22612932999999999</v>
      </c>
      <c r="P740" s="192">
        <v>0.22612932999999999</v>
      </c>
      <c r="Q740" s="192">
        <v>0</v>
      </c>
      <c r="R740" s="192">
        <v>0</v>
      </c>
      <c r="S740" s="192">
        <v>0</v>
      </c>
      <c r="T740" s="192"/>
      <c r="U740" s="192"/>
      <c r="V740" s="192"/>
      <c r="W740" s="192"/>
      <c r="X740" s="192"/>
      <c r="Y740" s="137"/>
    </row>
    <row r="741" spans="1:25" s="20" customFormat="1" ht="46.65" x14ac:dyDescent="0.35">
      <c r="A741" s="166">
        <v>645</v>
      </c>
      <c r="B741" s="152" t="s">
        <v>1865</v>
      </c>
      <c r="C741" s="174" t="s">
        <v>1866</v>
      </c>
      <c r="D741" s="192"/>
      <c r="E741" s="153">
        <v>0</v>
      </c>
      <c r="F741" s="153">
        <v>0</v>
      </c>
      <c r="G741" s="192"/>
      <c r="H741" s="192"/>
      <c r="I741" s="192"/>
      <c r="J741" s="192">
        <v>0</v>
      </c>
      <c r="K741" s="192"/>
      <c r="L741" s="192"/>
      <c r="M741" s="192"/>
      <c r="N741" s="192"/>
      <c r="O741" s="196">
        <v>1.4154195300000001</v>
      </c>
      <c r="P741" s="192">
        <v>1.4154195300000001</v>
      </c>
      <c r="Q741" s="192">
        <v>0</v>
      </c>
      <c r="R741" s="192">
        <v>0</v>
      </c>
      <c r="S741" s="192">
        <v>0</v>
      </c>
      <c r="T741" s="192"/>
      <c r="U741" s="192"/>
      <c r="V741" s="192"/>
      <c r="W741" s="192"/>
      <c r="X741" s="192"/>
      <c r="Y741" s="137"/>
    </row>
    <row r="742" spans="1:25" s="20" customFormat="1" ht="15.55" x14ac:dyDescent="0.35">
      <c r="A742" s="172"/>
      <c r="B742" s="156" t="s">
        <v>484</v>
      </c>
      <c r="C742" s="173"/>
      <c r="D742" s="190">
        <f>SUM(D743:D749)</f>
        <v>58.602431752203387</v>
      </c>
      <c r="E742" s="190">
        <f t="shared" ref="E742:X742" si="82">SUM(E743:E749)</f>
        <v>19.883433351999997</v>
      </c>
      <c r="F742" s="190">
        <f t="shared" si="82"/>
        <v>2.2517067420000001</v>
      </c>
      <c r="G742" s="190">
        <f t="shared" si="82"/>
        <v>0.39532255199999999</v>
      </c>
      <c r="H742" s="190">
        <f t="shared" si="82"/>
        <v>0.81996858799999983</v>
      </c>
      <c r="I742" s="190">
        <f t="shared" si="82"/>
        <v>9.5130477159999955</v>
      </c>
      <c r="J742" s="190">
        <f t="shared" si="82"/>
        <v>1.431738154</v>
      </c>
      <c r="K742" s="190">
        <f t="shared" si="82"/>
        <v>3.4161827999999996</v>
      </c>
      <c r="L742" s="190">
        <f t="shared" si="82"/>
        <v>0</v>
      </c>
      <c r="M742" s="190">
        <f t="shared" si="82"/>
        <v>6.5588802839999989</v>
      </c>
      <c r="N742" s="190">
        <f t="shared" si="82"/>
        <v>0</v>
      </c>
      <c r="O742" s="190">
        <f t="shared" si="82"/>
        <v>1.8764222999999998</v>
      </c>
      <c r="P742" s="190">
        <f t="shared" si="82"/>
        <v>1.1931151400000002</v>
      </c>
      <c r="Q742" s="190">
        <f t="shared" si="82"/>
        <v>0</v>
      </c>
      <c r="R742" s="190">
        <f t="shared" si="82"/>
        <v>0</v>
      </c>
      <c r="S742" s="190">
        <f t="shared" si="82"/>
        <v>17.631726609999994</v>
      </c>
      <c r="T742" s="190">
        <f t="shared" si="82"/>
        <v>0</v>
      </c>
      <c r="U742" s="190">
        <f t="shared" si="82"/>
        <v>0</v>
      </c>
      <c r="V742" s="190">
        <f t="shared" si="82"/>
        <v>0</v>
      </c>
      <c r="W742" s="190">
        <f t="shared" si="82"/>
        <v>0</v>
      </c>
      <c r="X742" s="190">
        <f t="shared" si="82"/>
        <v>0</v>
      </c>
      <c r="Y742" s="137"/>
    </row>
    <row r="743" spans="1:25" s="20" customFormat="1" ht="93.25" x14ac:dyDescent="0.35">
      <c r="A743" s="166">
        <v>646</v>
      </c>
      <c r="B743" s="152" t="s">
        <v>1186</v>
      </c>
      <c r="C743" s="174" t="s">
        <v>1187</v>
      </c>
      <c r="D743" s="192">
        <v>6.1473599999999999</v>
      </c>
      <c r="E743" s="153">
        <v>1.2E-2</v>
      </c>
      <c r="F743" s="153">
        <v>5.3404799999999997E-4</v>
      </c>
      <c r="G743" s="192">
        <v>2.35116E-4</v>
      </c>
      <c r="H743" s="192">
        <v>2.35116E-4</v>
      </c>
      <c r="I743" s="192">
        <v>3.0000000000000001E-3</v>
      </c>
      <c r="J743" s="192">
        <v>2.9893199999999996E-4</v>
      </c>
      <c r="K743" s="192">
        <v>3.0000000000000001E-3</v>
      </c>
      <c r="L743" s="192"/>
      <c r="M743" s="192">
        <v>5.7648839999999996E-3</v>
      </c>
      <c r="N743" s="192"/>
      <c r="O743" s="196">
        <v>4.4504000000000006E-4</v>
      </c>
      <c r="P743" s="192">
        <v>2.4911000000000009E-4</v>
      </c>
      <c r="Q743" s="192">
        <v>0</v>
      </c>
      <c r="R743" s="192">
        <v>0</v>
      </c>
      <c r="S743" s="192">
        <v>1.1465952E-2</v>
      </c>
      <c r="T743" s="192"/>
      <c r="U743" s="192"/>
      <c r="V743" s="192"/>
      <c r="W743" s="192"/>
      <c r="X743" s="192"/>
      <c r="Y743" s="137"/>
    </row>
    <row r="744" spans="1:25" s="20" customFormat="1" ht="46.65" x14ac:dyDescent="0.35">
      <c r="A744" s="166">
        <v>647</v>
      </c>
      <c r="B744" s="152" t="s">
        <v>1188</v>
      </c>
      <c r="C744" s="174" t="s">
        <v>1189</v>
      </c>
      <c r="D744" s="192">
        <v>4.7196119999999997</v>
      </c>
      <c r="E744" s="153">
        <v>3.2316047999999995</v>
      </c>
      <c r="F744" s="153">
        <v>0.14382275999999999</v>
      </c>
      <c r="G744" s="192">
        <v>6.3313836000000012E-2</v>
      </c>
      <c r="H744" s="192">
        <v>6.3313836000000012E-2</v>
      </c>
      <c r="I744" s="192">
        <v>0.80790119999999987</v>
      </c>
      <c r="J744" s="192">
        <v>8.0508923999999982E-2</v>
      </c>
      <c r="K744" s="192">
        <v>0.80790119999999987</v>
      </c>
      <c r="L744" s="192"/>
      <c r="M744" s="192">
        <v>1.5524885639999995</v>
      </c>
      <c r="N744" s="192"/>
      <c r="O744" s="196">
        <v>0.11985229999999999</v>
      </c>
      <c r="P744" s="192">
        <v>6.7090769999999994E-2</v>
      </c>
      <c r="Q744" s="192">
        <v>0</v>
      </c>
      <c r="R744" s="192">
        <v>0</v>
      </c>
      <c r="S744" s="192">
        <v>3.0877820399999996</v>
      </c>
      <c r="T744" s="192"/>
      <c r="U744" s="192"/>
      <c r="V744" s="192"/>
      <c r="W744" s="192"/>
      <c r="X744" s="192"/>
      <c r="Y744" s="137"/>
    </row>
    <row r="745" spans="1:25" s="20" customFormat="1" ht="46.65" x14ac:dyDescent="0.35">
      <c r="A745" s="166">
        <v>648</v>
      </c>
      <c r="B745" s="152" t="s">
        <v>1190</v>
      </c>
      <c r="C745" s="174" t="s">
        <v>1191</v>
      </c>
      <c r="D745" s="192">
        <v>3.1119719999999997</v>
      </c>
      <c r="E745" s="153">
        <v>1.2E-2</v>
      </c>
      <c r="F745" s="153">
        <v>0.54394204800000001</v>
      </c>
      <c r="G745" s="192">
        <v>6.0000000000000001E-3</v>
      </c>
      <c r="H745" s="192">
        <v>0.43064603599999995</v>
      </c>
      <c r="I745" s="192">
        <v>3.0000000000000001E-3</v>
      </c>
      <c r="J745" s="192">
        <v>0.11329601200000006</v>
      </c>
      <c r="K745" s="192">
        <v>3.0000000000000001E-3</v>
      </c>
      <c r="L745" s="192"/>
      <c r="M745" s="192">
        <v>0</v>
      </c>
      <c r="N745" s="192"/>
      <c r="O745" s="196">
        <v>0.45328505000000002</v>
      </c>
      <c r="P745" s="192">
        <v>9.4413350000000007E-2</v>
      </c>
      <c r="Q745" s="192">
        <v>0</v>
      </c>
      <c r="R745" s="192">
        <v>0</v>
      </c>
      <c r="S745" s="192">
        <v>-0.531942048</v>
      </c>
      <c r="T745" s="192"/>
      <c r="U745" s="192"/>
      <c r="V745" s="192"/>
      <c r="W745" s="192"/>
      <c r="X745" s="192"/>
      <c r="Y745" s="137"/>
    </row>
    <row r="746" spans="1:25" s="20" customFormat="1" ht="46.65" x14ac:dyDescent="0.35">
      <c r="A746" s="166">
        <v>649</v>
      </c>
      <c r="B746" s="152" t="s">
        <v>1192</v>
      </c>
      <c r="C746" s="174" t="s">
        <v>1193</v>
      </c>
      <c r="D746" s="192">
        <v>2.899524</v>
      </c>
      <c r="E746" s="153">
        <v>2.2716384000000001</v>
      </c>
      <c r="F746" s="153">
        <v>0.10109937599999998</v>
      </c>
      <c r="G746" s="192">
        <v>4.4506091999999997E-2</v>
      </c>
      <c r="H746" s="192">
        <v>4.4506091999999997E-2</v>
      </c>
      <c r="I746" s="192">
        <v>0.56790960000000001</v>
      </c>
      <c r="J746" s="192">
        <v>5.659328399999998E-2</v>
      </c>
      <c r="K746" s="192">
        <v>0.56790960000000001</v>
      </c>
      <c r="L746" s="192"/>
      <c r="M746" s="192">
        <v>1.091313108</v>
      </c>
      <c r="N746" s="192"/>
      <c r="O746" s="196">
        <v>8.4249479999999988E-2</v>
      </c>
      <c r="P746" s="192">
        <v>4.7161069999999986E-2</v>
      </c>
      <c r="Q746" s="192">
        <v>0</v>
      </c>
      <c r="R746" s="192">
        <v>0</v>
      </c>
      <c r="S746" s="192">
        <v>2.170539024</v>
      </c>
      <c r="T746" s="192"/>
      <c r="U746" s="192"/>
      <c r="V746" s="192"/>
      <c r="W746" s="192"/>
      <c r="X746" s="192"/>
      <c r="Y746" s="137"/>
    </row>
    <row r="747" spans="1:25" s="20" customFormat="1" ht="31.1" x14ac:dyDescent="0.35">
      <c r="A747" s="166">
        <v>650</v>
      </c>
      <c r="B747" s="152" t="s">
        <v>1194</v>
      </c>
      <c r="C747" s="174" t="s">
        <v>1195</v>
      </c>
      <c r="D747" s="192">
        <v>6.2187021519999961</v>
      </c>
      <c r="E747" s="153">
        <v>6.2187021519999961</v>
      </c>
      <c r="F747" s="153">
        <v>0.27676363199999998</v>
      </c>
      <c r="G747" s="192">
        <v>0.12183723599999997</v>
      </c>
      <c r="H747" s="192">
        <v>0.12183723599999997</v>
      </c>
      <c r="I747" s="192">
        <v>6.0968649159999959</v>
      </c>
      <c r="J747" s="192">
        <v>0.15492639600000002</v>
      </c>
      <c r="K747" s="192">
        <v>0</v>
      </c>
      <c r="L747" s="192"/>
      <c r="M747" s="192">
        <v>0</v>
      </c>
      <c r="N747" s="192"/>
      <c r="O747" s="196">
        <v>0.23063635999999998</v>
      </c>
      <c r="P747" s="192">
        <v>0.12910532999999999</v>
      </c>
      <c r="Q747" s="192">
        <v>0</v>
      </c>
      <c r="R747" s="192">
        <v>0</v>
      </c>
      <c r="S747" s="192">
        <v>5.9419385199999963</v>
      </c>
      <c r="T747" s="192"/>
      <c r="U747" s="192"/>
      <c r="V747" s="192"/>
      <c r="W747" s="192"/>
      <c r="X747" s="192"/>
      <c r="Y747" s="137"/>
    </row>
    <row r="748" spans="1:25" s="20" customFormat="1" ht="46.65" x14ac:dyDescent="0.35">
      <c r="A748" s="166">
        <v>651</v>
      </c>
      <c r="B748" s="152" t="s">
        <v>1196</v>
      </c>
      <c r="C748" s="174" t="s">
        <v>1197</v>
      </c>
      <c r="D748" s="192">
        <v>35.50526160020339</v>
      </c>
      <c r="E748" s="153">
        <v>8.1374879999999994</v>
      </c>
      <c r="F748" s="153">
        <v>0.36215932799999995</v>
      </c>
      <c r="G748" s="192">
        <v>0.15943027199999998</v>
      </c>
      <c r="H748" s="192">
        <v>0.15943027199999998</v>
      </c>
      <c r="I748" s="192">
        <v>2.0343719999999998</v>
      </c>
      <c r="J748" s="192">
        <v>0.20272905599999996</v>
      </c>
      <c r="K748" s="192">
        <v>2.0343719999999998</v>
      </c>
      <c r="L748" s="192"/>
      <c r="M748" s="192">
        <v>3.9093137279999994</v>
      </c>
      <c r="N748" s="192"/>
      <c r="O748" s="196">
        <v>0.30179944000000003</v>
      </c>
      <c r="P748" s="192">
        <v>0.16894088000000002</v>
      </c>
      <c r="Q748" s="192">
        <v>0</v>
      </c>
      <c r="R748" s="192">
        <v>0</v>
      </c>
      <c r="S748" s="192">
        <v>7.7753286719999997</v>
      </c>
      <c r="T748" s="192"/>
      <c r="U748" s="192"/>
      <c r="V748" s="192"/>
      <c r="W748" s="192"/>
      <c r="X748" s="192"/>
      <c r="Y748" s="137"/>
    </row>
    <row r="749" spans="1:25" s="20" customFormat="1" ht="62.2" x14ac:dyDescent="0.35">
      <c r="A749" s="166">
        <v>652</v>
      </c>
      <c r="B749" s="152" t="s">
        <v>1867</v>
      </c>
      <c r="C749" s="174" t="s">
        <v>1868</v>
      </c>
      <c r="D749" s="192"/>
      <c r="E749" s="153">
        <v>0</v>
      </c>
      <c r="F749" s="153">
        <v>0.82338555000000013</v>
      </c>
      <c r="G749" s="192"/>
      <c r="H749" s="192"/>
      <c r="I749" s="192"/>
      <c r="J749" s="192">
        <v>0.82338555000000002</v>
      </c>
      <c r="K749" s="192"/>
      <c r="L749" s="192"/>
      <c r="M749" s="192"/>
      <c r="N749" s="192"/>
      <c r="O749" s="196">
        <v>0.68615462999999999</v>
      </c>
      <c r="P749" s="192">
        <v>0.68615462999999999</v>
      </c>
      <c r="Q749" s="192">
        <v>0</v>
      </c>
      <c r="R749" s="192">
        <v>0</v>
      </c>
      <c r="S749" s="192">
        <v>-0.82338555000000013</v>
      </c>
      <c r="T749" s="192"/>
      <c r="U749" s="192"/>
      <c r="V749" s="192"/>
      <c r="W749" s="192"/>
      <c r="X749" s="192"/>
      <c r="Y749" s="137"/>
    </row>
    <row r="750" spans="1:25" s="20" customFormat="1" ht="15.55" x14ac:dyDescent="0.35">
      <c r="A750" s="172"/>
      <c r="B750" s="156" t="s">
        <v>1198</v>
      </c>
      <c r="C750" s="173"/>
      <c r="D750" s="190">
        <f>SUM(D751:D752)</f>
        <v>10.067651999999999</v>
      </c>
      <c r="E750" s="190">
        <f t="shared" ref="E750:X750" si="83">SUM(E751:E752)</f>
        <v>8.8538999999999994</v>
      </c>
      <c r="F750" s="190">
        <f t="shared" si="83"/>
        <v>1.5696108699999995</v>
      </c>
      <c r="G750" s="190">
        <f t="shared" si="83"/>
        <v>1.3490338779999997</v>
      </c>
      <c r="H750" s="190">
        <f t="shared" si="83"/>
        <v>1.3490338779999997</v>
      </c>
      <c r="I750" s="190">
        <f t="shared" si="83"/>
        <v>3.7999670160000001</v>
      </c>
      <c r="J750" s="190">
        <f t="shared" si="83"/>
        <v>0.22057699200000008</v>
      </c>
      <c r="K750" s="190">
        <f t="shared" si="83"/>
        <v>3.7048991060000001</v>
      </c>
      <c r="L750" s="190">
        <f t="shared" si="83"/>
        <v>0</v>
      </c>
      <c r="M750" s="190">
        <f t="shared" si="83"/>
        <v>0</v>
      </c>
      <c r="N750" s="190">
        <f t="shared" si="83"/>
        <v>0</v>
      </c>
      <c r="O750" s="190">
        <f t="shared" si="83"/>
        <v>1.3080090600000001</v>
      </c>
      <c r="P750" s="190">
        <f t="shared" si="83"/>
        <v>0.18381415999999989</v>
      </c>
      <c r="Q750" s="190">
        <f t="shared" si="83"/>
        <v>0</v>
      </c>
      <c r="R750" s="190">
        <f t="shared" si="83"/>
        <v>0</v>
      </c>
      <c r="S750" s="190">
        <f t="shared" si="83"/>
        <v>7.2842891299999994</v>
      </c>
      <c r="T750" s="190">
        <f t="shared" si="83"/>
        <v>0</v>
      </c>
      <c r="U750" s="190">
        <f t="shared" si="83"/>
        <v>0</v>
      </c>
      <c r="V750" s="190">
        <f t="shared" si="83"/>
        <v>0</v>
      </c>
      <c r="W750" s="190">
        <f t="shared" si="83"/>
        <v>0</v>
      </c>
      <c r="X750" s="190">
        <f t="shared" si="83"/>
        <v>0</v>
      </c>
      <c r="Y750" s="137"/>
    </row>
    <row r="751" spans="1:25" s="20" customFormat="1" ht="31.1" x14ac:dyDescent="0.35">
      <c r="A751" s="166">
        <v>653</v>
      </c>
      <c r="B751" s="152" t="s">
        <v>1199</v>
      </c>
      <c r="C751" s="174" t="s">
        <v>1200</v>
      </c>
      <c r="D751" s="192">
        <v>6.179748</v>
      </c>
      <c r="E751" s="153">
        <v>4.9779959999999992</v>
      </c>
      <c r="F751" s="153">
        <v>1.3971135939999997</v>
      </c>
      <c r="G751" s="192">
        <v>1.2730968939999998</v>
      </c>
      <c r="H751" s="192">
        <v>1.2730968939999998</v>
      </c>
      <c r="I751" s="192">
        <v>0</v>
      </c>
      <c r="J751" s="192">
        <v>0.12401670000000009</v>
      </c>
      <c r="K751" s="192">
        <v>3.7048991060000001</v>
      </c>
      <c r="L751" s="192"/>
      <c r="M751" s="192">
        <v>0</v>
      </c>
      <c r="N751" s="192"/>
      <c r="O751" s="196">
        <v>1.16426133</v>
      </c>
      <c r="P751" s="192">
        <v>0.10334724999999989</v>
      </c>
      <c r="Q751" s="192">
        <v>0</v>
      </c>
      <c r="R751" s="192">
        <v>0</v>
      </c>
      <c r="S751" s="192">
        <v>3.5808824059999997</v>
      </c>
      <c r="T751" s="192"/>
      <c r="U751" s="192"/>
      <c r="V751" s="192"/>
      <c r="W751" s="192"/>
      <c r="X751" s="192"/>
      <c r="Y751" s="137"/>
    </row>
    <row r="752" spans="1:25" s="20" customFormat="1" ht="31.1" x14ac:dyDescent="0.35">
      <c r="A752" s="166">
        <v>654</v>
      </c>
      <c r="B752" s="152" t="s">
        <v>1201</v>
      </c>
      <c r="C752" s="174" t="s">
        <v>1202</v>
      </c>
      <c r="D752" s="192">
        <v>3.8879039999999998</v>
      </c>
      <c r="E752" s="153">
        <v>3.8759039999999998</v>
      </c>
      <c r="F752" s="153">
        <v>0.17249727599999998</v>
      </c>
      <c r="G752" s="192">
        <v>7.5936983999999985E-2</v>
      </c>
      <c r="H752" s="192">
        <v>7.5936983999999985E-2</v>
      </c>
      <c r="I752" s="192">
        <v>3.7999670160000001</v>
      </c>
      <c r="J752" s="192">
        <v>9.6560291999999992E-2</v>
      </c>
      <c r="K752" s="192">
        <v>0</v>
      </c>
      <c r="L752" s="192"/>
      <c r="M752" s="192">
        <v>0</v>
      </c>
      <c r="N752" s="192"/>
      <c r="O752" s="196">
        <v>0.14374773000000002</v>
      </c>
      <c r="P752" s="192">
        <v>8.0466910000000016E-2</v>
      </c>
      <c r="Q752" s="192">
        <v>0</v>
      </c>
      <c r="R752" s="192">
        <v>0</v>
      </c>
      <c r="S752" s="192">
        <v>3.7034067239999997</v>
      </c>
      <c r="T752" s="192"/>
      <c r="U752" s="192"/>
      <c r="V752" s="192"/>
      <c r="W752" s="192"/>
      <c r="X752" s="192"/>
      <c r="Y752" s="137"/>
    </row>
    <row r="753" spans="1:25" s="20" customFormat="1" ht="15.55" x14ac:dyDescent="0.35">
      <c r="A753" s="172"/>
      <c r="B753" s="156" t="s">
        <v>521</v>
      </c>
      <c r="C753" s="173"/>
      <c r="D753" s="190">
        <f>SUM(D754:D755)</f>
        <v>1.6453560000000003</v>
      </c>
      <c r="E753" s="190">
        <f t="shared" ref="E753:X753" si="84">SUM(E754:E755)</f>
        <v>0.26911200000000024</v>
      </c>
      <c r="F753" s="190">
        <f t="shared" si="84"/>
        <v>0.14173235999999997</v>
      </c>
      <c r="G753" s="190">
        <f t="shared" si="84"/>
        <v>5.2724640000000001E-3</v>
      </c>
      <c r="H753" s="190">
        <f t="shared" si="84"/>
        <v>5.2724640000000001E-3</v>
      </c>
      <c r="I753" s="190">
        <f t="shared" si="84"/>
        <v>0</v>
      </c>
      <c r="J753" s="190">
        <f t="shared" si="84"/>
        <v>0.13645989600000002</v>
      </c>
      <c r="K753" s="190">
        <f t="shared" si="84"/>
        <v>0</v>
      </c>
      <c r="L753" s="190">
        <f t="shared" si="84"/>
        <v>0</v>
      </c>
      <c r="M753" s="190">
        <f t="shared" si="84"/>
        <v>0.26383953600000026</v>
      </c>
      <c r="N753" s="190">
        <f t="shared" si="84"/>
        <v>0</v>
      </c>
      <c r="O753" s="190">
        <f t="shared" si="84"/>
        <v>0.1181103</v>
      </c>
      <c r="P753" s="190">
        <f t="shared" si="84"/>
        <v>0.11371658000000001</v>
      </c>
      <c r="Q753" s="190">
        <f t="shared" si="84"/>
        <v>0</v>
      </c>
      <c r="R753" s="190">
        <f t="shared" si="84"/>
        <v>0</v>
      </c>
      <c r="S753" s="190">
        <f t="shared" si="84"/>
        <v>0.12737964000000027</v>
      </c>
      <c r="T753" s="190">
        <f t="shared" si="84"/>
        <v>0</v>
      </c>
      <c r="U753" s="190">
        <f t="shared" si="84"/>
        <v>0</v>
      </c>
      <c r="V753" s="190">
        <f t="shared" si="84"/>
        <v>0</v>
      </c>
      <c r="W753" s="190">
        <f t="shared" si="84"/>
        <v>0</v>
      </c>
      <c r="X753" s="190">
        <f t="shared" si="84"/>
        <v>0</v>
      </c>
      <c r="Y753" s="137"/>
    </row>
    <row r="754" spans="1:25" s="20" customFormat="1" ht="31.1" x14ac:dyDescent="0.35">
      <c r="A754" s="166">
        <v>655</v>
      </c>
      <c r="B754" s="152" t="s">
        <v>1203</v>
      </c>
      <c r="C754" s="176" t="s">
        <v>1204</v>
      </c>
      <c r="D754" s="192">
        <v>1.6453560000000003</v>
      </c>
      <c r="E754" s="153">
        <v>0.26911200000000024</v>
      </c>
      <c r="F754" s="153">
        <v>1.1976840000000001E-2</v>
      </c>
      <c r="G754" s="192">
        <v>5.2724640000000001E-3</v>
      </c>
      <c r="H754" s="192">
        <v>5.2724640000000001E-3</v>
      </c>
      <c r="I754" s="192">
        <v>0</v>
      </c>
      <c r="J754" s="192">
        <v>6.7043760000000006E-3</v>
      </c>
      <c r="K754" s="192">
        <v>0</v>
      </c>
      <c r="L754" s="192"/>
      <c r="M754" s="192">
        <v>0.26383953600000026</v>
      </c>
      <c r="N754" s="192"/>
      <c r="O754" s="196">
        <v>9.9807000000000003E-3</v>
      </c>
      <c r="P754" s="192">
        <v>5.5869800000000001E-3</v>
      </c>
      <c r="Q754" s="192">
        <v>0</v>
      </c>
      <c r="R754" s="192">
        <v>0</v>
      </c>
      <c r="S754" s="192">
        <v>0.25713516000000025</v>
      </c>
      <c r="T754" s="192"/>
      <c r="U754" s="192"/>
      <c r="V754" s="192"/>
      <c r="W754" s="192"/>
      <c r="X754" s="192"/>
      <c r="Y754" s="137"/>
    </row>
    <row r="755" spans="1:25" s="20" customFormat="1" ht="77.7" x14ac:dyDescent="0.35">
      <c r="A755" s="166">
        <v>656</v>
      </c>
      <c r="B755" s="152" t="s">
        <v>1869</v>
      </c>
      <c r="C755" s="176" t="s">
        <v>1870</v>
      </c>
      <c r="D755" s="192"/>
      <c r="E755" s="153">
        <v>0</v>
      </c>
      <c r="F755" s="153">
        <v>0.12975551999999999</v>
      </c>
      <c r="G755" s="192"/>
      <c r="H755" s="192"/>
      <c r="I755" s="192"/>
      <c r="J755" s="192">
        <v>0.12975552000000001</v>
      </c>
      <c r="K755" s="192"/>
      <c r="L755" s="192"/>
      <c r="M755" s="192"/>
      <c r="N755" s="192"/>
      <c r="O755" s="196">
        <v>0.10812960000000001</v>
      </c>
      <c r="P755" s="192">
        <v>0.10812960000000001</v>
      </c>
      <c r="Q755" s="192">
        <v>0</v>
      </c>
      <c r="R755" s="192">
        <v>0</v>
      </c>
      <c r="S755" s="192">
        <v>-0.12975551999999999</v>
      </c>
      <c r="T755" s="192"/>
      <c r="U755" s="192"/>
      <c r="V755" s="192"/>
      <c r="W755" s="192"/>
      <c r="X755" s="192"/>
      <c r="Y755" s="137"/>
    </row>
    <row r="756" spans="1:25" s="20" customFormat="1" ht="15.55" x14ac:dyDescent="0.35">
      <c r="A756" s="172"/>
      <c r="B756" s="156" t="s">
        <v>692</v>
      </c>
      <c r="C756" s="173"/>
      <c r="D756" s="190">
        <f>SUM(D757:D766)</f>
        <v>118.38221687064406</v>
      </c>
      <c r="E756" s="190">
        <f t="shared" ref="E756:X756" si="85">SUM(E757:E766)</f>
        <v>37.523088000000008</v>
      </c>
      <c r="F756" s="190">
        <f t="shared" si="85"/>
        <v>4.6644752439999992</v>
      </c>
      <c r="G756" s="190">
        <f t="shared" si="85"/>
        <v>3.9615067620000004</v>
      </c>
      <c r="H756" s="190">
        <f t="shared" si="85"/>
        <v>3.5278708860000005</v>
      </c>
      <c r="I756" s="190">
        <f t="shared" si="85"/>
        <v>6.5613840000000003</v>
      </c>
      <c r="J756" s="190">
        <f t="shared" si="85"/>
        <v>1.1366043579999996</v>
      </c>
      <c r="K756" s="190">
        <f t="shared" si="85"/>
        <v>14.862070464000002</v>
      </c>
      <c r="L756" s="190">
        <f t="shared" si="85"/>
        <v>0</v>
      </c>
      <c r="M756" s="190">
        <f t="shared" si="85"/>
        <v>12.138126774</v>
      </c>
      <c r="N756" s="190">
        <f t="shared" si="85"/>
        <v>0</v>
      </c>
      <c r="O756" s="190">
        <f t="shared" si="85"/>
        <v>5.6701488699999993</v>
      </c>
      <c r="P756" s="190">
        <f t="shared" si="85"/>
        <v>4.0508507900000001</v>
      </c>
      <c r="Q756" s="190">
        <f t="shared" si="85"/>
        <v>9.3372001900000008</v>
      </c>
      <c r="R756" s="190">
        <f t="shared" si="85"/>
        <v>3.1587690799999999</v>
      </c>
      <c r="S756" s="190">
        <f t="shared" si="85"/>
        <v>32.858612756000007</v>
      </c>
      <c r="T756" s="190">
        <f t="shared" si="85"/>
        <v>0</v>
      </c>
      <c r="U756" s="190">
        <f t="shared" si="85"/>
        <v>0</v>
      </c>
      <c r="V756" s="190">
        <f t="shared" si="85"/>
        <v>0</v>
      </c>
      <c r="W756" s="190">
        <f t="shared" si="85"/>
        <v>0</v>
      </c>
      <c r="X756" s="190">
        <f t="shared" si="85"/>
        <v>0</v>
      </c>
      <c r="Y756" s="137"/>
    </row>
    <row r="757" spans="1:25" s="20" customFormat="1" ht="62.2" x14ac:dyDescent="0.35">
      <c r="A757" s="166">
        <v>657</v>
      </c>
      <c r="B757" s="152" t="s">
        <v>1871</v>
      </c>
      <c r="C757" s="174" t="s">
        <v>1205</v>
      </c>
      <c r="D757" s="192">
        <v>31.729199999999999</v>
      </c>
      <c r="E757" s="153">
        <v>1.2E-2</v>
      </c>
      <c r="F757" s="153">
        <v>5.3404799999999997E-4</v>
      </c>
      <c r="G757" s="192">
        <v>2.35116E-4</v>
      </c>
      <c r="H757" s="192">
        <v>2.35116E-4</v>
      </c>
      <c r="I757" s="192">
        <v>3.0000000000000001E-3</v>
      </c>
      <c r="J757" s="192">
        <v>2.9893199999999996E-4</v>
      </c>
      <c r="K757" s="192">
        <v>3.0000000000000001E-3</v>
      </c>
      <c r="L757" s="192"/>
      <c r="M757" s="192">
        <v>5.7648839999999996E-3</v>
      </c>
      <c r="N757" s="192"/>
      <c r="O757" s="196">
        <v>4.4504000000000006E-4</v>
      </c>
      <c r="P757" s="192">
        <v>2.4911000000000009E-4</v>
      </c>
      <c r="Q757" s="192">
        <v>0</v>
      </c>
      <c r="R757" s="192">
        <v>0</v>
      </c>
      <c r="S757" s="192">
        <v>1.1465952E-2</v>
      </c>
      <c r="T757" s="192"/>
      <c r="U757" s="192"/>
      <c r="V757" s="192"/>
      <c r="W757" s="192"/>
      <c r="X757" s="192"/>
      <c r="Y757" s="137"/>
    </row>
    <row r="758" spans="1:25" s="20" customFormat="1" ht="46.65" x14ac:dyDescent="0.35">
      <c r="A758" s="166">
        <v>658</v>
      </c>
      <c r="B758" s="152" t="s">
        <v>1872</v>
      </c>
      <c r="C758" s="174" t="s">
        <v>1206</v>
      </c>
      <c r="D758" s="192">
        <v>6.5732640000000009</v>
      </c>
      <c r="E758" s="153">
        <v>0.5300999999999999</v>
      </c>
      <c r="F758" s="153">
        <v>0.69163220199999986</v>
      </c>
      <c r="G758" s="192">
        <v>0.53010000000000002</v>
      </c>
      <c r="H758" s="192">
        <v>0.69163220199999986</v>
      </c>
      <c r="I758" s="192">
        <v>0</v>
      </c>
      <c r="J758" s="192">
        <v>0</v>
      </c>
      <c r="K758" s="192">
        <v>0</v>
      </c>
      <c r="L758" s="192"/>
      <c r="M758" s="192">
        <v>0</v>
      </c>
      <c r="N758" s="192"/>
      <c r="O758" s="196">
        <v>5.2393960000000003E-2</v>
      </c>
      <c r="P758" s="192">
        <v>0</v>
      </c>
      <c r="Q758" s="192">
        <v>3.0113572899999999</v>
      </c>
      <c r="R758" s="192">
        <v>0</v>
      </c>
      <c r="S758" s="192">
        <v>-0.16153220199999996</v>
      </c>
      <c r="T758" s="192"/>
      <c r="U758" s="192"/>
      <c r="V758" s="192"/>
      <c r="W758" s="192"/>
      <c r="X758" s="192"/>
      <c r="Y758" s="137"/>
    </row>
    <row r="759" spans="1:25" s="20" customFormat="1" ht="62.2" x14ac:dyDescent="0.35">
      <c r="A759" s="166">
        <v>659</v>
      </c>
      <c r="B759" s="152" t="s">
        <v>1207</v>
      </c>
      <c r="C759" s="174" t="s">
        <v>1208</v>
      </c>
      <c r="D759" s="192">
        <v>43.120928870644065</v>
      </c>
      <c r="E759" s="153">
        <v>8.466564</v>
      </c>
      <c r="F759" s="153">
        <v>0.37680487199999996</v>
      </c>
      <c r="G759" s="192">
        <v>0.16587753599999999</v>
      </c>
      <c r="H759" s="192">
        <v>0.16587753599999999</v>
      </c>
      <c r="I759" s="192">
        <v>0</v>
      </c>
      <c r="J759" s="192">
        <v>0.21092733599999997</v>
      </c>
      <c r="K759" s="192">
        <v>8.300686464</v>
      </c>
      <c r="L759" s="192"/>
      <c r="M759" s="192">
        <v>0</v>
      </c>
      <c r="N759" s="192"/>
      <c r="O759" s="196">
        <v>0.31400405999999997</v>
      </c>
      <c r="P759" s="192">
        <v>0.17577277999999996</v>
      </c>
      <c r="Q759" s="192">
        <v>0</v>
      </c>
      <c r="R759" s="192">
        <v>0</v>
      </c>
      <c r="S759" s="192">
        <v>8.0897591280000007</v>
      </c>
      <c r="T759" s="192"/>
      <c r="U759" s="192"/>
      <c r="V759" s="192"/>
      <c r="W759" s="192"/>
      <c r="X759" s="192"/>
      <c r="Y759" s="137"/>
    </row>
    <row r="760" spans="1:25" s="20" customFormat="1" ht="62.2" x14ac:dyDescent="0.35">
      <c r="A760" s="166">
        <v>660</v>
      </c>
      <c r="B760" s="152" t="s">
        <v>1873</v>
      </c>
      <c r="C760" s="174" t="s">
        <v>1209</v>
      </c>
      <c r="D760" s="192">
        <v>12.540899999999999</v>
      </c>
      <c r="E760" s="153">
        <v>10.02312</v>
      </c>
      <c r="F760" s="153">
        <v>0.44607951600000001</v>
      </c>
      <c r="G760" s="192">
        <v>0.19637372399999997</v>
      </c>
      <c r="H760" s="192">
        <v>0.19637372399999997</v>
      </c>
      <c r="I760" s="192">
        <v>2.5057800000000001</v>
      </c>
      <c r="J760" s="192">
        <v>0.24970579200000004</v>
      </c>
      <c r="K760" s="192">
        <v>2.5057800000000001</v>
      </c>
      <c r="L760" s="192"/>
      <c r="M760" s="192">
        <v>4.8151862759999995</v>
      </c>
      <c r="N760" s="153"/>
      <c r="O760" s="196">
        <v>0.37173293000000002</v>
      </c>
      <c r="P760" s="192">
        <v>0.20808816000000002</v>
      </c>
      <c r="Q760" s="192">
        <v>0</v>
      </c>
      <c r="R760" s="192">
        <v>0</v>
      </c>
      <c r="S760" s="192">
        <v>9.5770404840000012</v>
      </c>
      <c r="T760" s="153"/>
      <c r="U760" s="153"/>
      <c r="V760" s="153"/>
      <c r="W760" s="153"/>
      <c r="X760" s="153"/>
      <c r="Y760" s="137"/>
    </row>
    <row r="761" spans="1:25" s="20" customFormat="1" ht="31.1" x14ac:dyDescent="0.35">
      <c r="A761" s="166">
        <v>661</v>
      </c>
      <c r="B761" s="152" t="s">
        <v>1874</v>
      </c>
      <c r="C761" s="174" t="s">
        <v>1210</v>
      </c>
      <c r="D761" s="192">
        <v>4.1189039999999997</v>
      </c>
      <c r="E761" s="153">
        <v>2.280888</v>
      </c>
      <c r="F761" s="153">
        <v>0.71974434200000004</v>
      </c>
      <c r="G761" s="192">
        <v>2.280888</v>
      </c>
      <c r="H761" s="192">
        <v>0.71974434200000004</v>
      </c>
      <c r="I761" s="192">
        <v>0</v>
      </c>
      <c r="J761" s="192">
        <v>0</v>
      </c>
      <c r="K761" s="192">
        <v>0</v>
      </c>
      <c r="L761" s="192"/>
      <c r="M761" s="192">
        <v>0</v>
      </c>
      <c r="N761" s="153"/>
      <c r="O761" s="196">
        <v>1.6492159999999999E-2</v>
      </c>
      <c r="P761" s="192">
        <v>-1.4918621893400541E-16</v>
      </c>
      <c r="Q761" s="192">
        <v>3.1670738199999997</v>
      </c>
      <c r="R761" s="192">
        <v>0</v>
      </c>
      <c r="S761" s="192">
        <v>1.561143658</v>
      </c>
      <c r="T761" s="153"/>
      <c r="U761" s="153"/>
      <c r="V761" s="153"/>
      <c r="W761" s="153"/>
      <c r="X761" s="153"/>
      <c r="Y761" s="137"/>
    </row>
    <row r="762" spans="1:25" s="20" customFormat="1" ht="62.2" x14ac:dyDescent="0.35">
      <c r="A762" s="166">
        <v>662</v>
      </c>
      <c r="B762" s="152" t="s">
        <v>1211</v>
      </c>
      <c r="C762" s="176" t="s">
        <v>1212</v>
      </c>
      <c r="D762" s="192">
        <v>9.9255120000000012</v>
      </c>
      <c r="E762" s="153">
        <v>7.9308096000000008</v>
      </c>
      <c r="F762" s="153">
        <v>0.74721463200000005</v>
      </c>
      <c r="G762" s="192">
        <v>0.54963452400000012</v>
      </c>
      <c r="H762" s="192">
        <v>0.54963452400000012</v>
      </c>
      <c r="I762" s="192">
        <v>1.9827024000000002</v>
      </c>
      <c r="J762" s="192">
        <v>0.19758010799999992</v>
      </c>
      <c r="K762" s="192">
        <v>1.9827024000000002</v>
      </c>
      <c r="L762" s="192"/>
      <c r="M762" s="192">
        <v>3.4157702759999999</v>
      </c>
      <c r="N762" s="192"/>
      <c r="O762" s="196">
        <v>0.97686355999999996</v>
      </c>
      <c r="P762" s="192">
        <v>0.51883478999999988</v>
      </c>
      <c r="Q762" s="192">
        <v>0</v>
      </c>
      <c r="R762" s="192">
        <v>0</v>
      </c>
      <c r="S762" s="192">
        <v>7.1835949680000004</v>
      </c>
      <c r="T762" s="192"/>
      <c r="U762" s="192"/>
      <c r="V762" s="192"/>
      <c r="W762" s="192"/>
      <c r="X762" s="192"/>
      <c r="Y762" s="137"/>
    </row>
    <row r="763" spans="1:25" s="20" customFormat="1" ht="62.2" x14ac:dyDescent="0.35">
      <c r="A763" s="166">
        <v>663</v>
      </c>
      <c r="B763" s="152" t="s">
        <v>1213</v>
      </c>
      <c r="C763" s="176" t="s">
        <v>1214</v>
      </c>
      <c r="D763" s="192">
        <v>4.0236840000000003</v>
      </c>
      <c r="E763" s="153">
        <v>3.2093472000000003</v>
      </c>
      <c r="F763" s="153">
        <v>0.49083794799999997</v>
      </c>
      <c r="G763" s="192">
        <v>0.13906099799999999</v>
      </c>
      <c r="H763" s="192">
        <v>0.13906099799999999</v>
      </c>
      <c r="I763" s="192">
        <v>0.80233680000000007</v>
      </c>
      <c r="J763" s="192">
        <v>0.35177694999999998</v>
      </c>
      <c r="K763" s="192">
        <v>0.80233680000000007</v>
      </c>
      <c r="L763" s="192"/>
      <c r="M763" s="192">
        <v>1.4656126020000002</v>
      </c>
      <c r="N763" s="192"/>
      <c r="O763" s="196">
        <v>3.15852741</v>
      </c>
      <c r="P763" s="192">
        <v>3.0426432500000002</v>
      </c>
      <c r="Q763" s="192">
        <v>3.1587690799999999</v>
      </c>
      <c r="R763" s="192">
        <v>3.1587690799999999</v>
      </c>
      <c r="S763" s="192">
        <v>2.7185092520000005</v>
      </c>
      <c r="T763" s="192"/>
      <c r="U763" s="192"/>
      <c r="V763" s="192"/>
      <c r="W763" s="192"/>
      <c r="X763" s="192"/>
      <c r="Y763" s="137"/>
    </row>
    <row r="764" spans="1:25" s="20" customFormat="1" ht="46.65" x14ac:dyDescent="0.35">
      <c r="A764" s="166">
        <v>664</v>
      </c>
      <c r="B764" s="152" t="s">
        <v>1875</v>
      </c>
      <c r="C764" s="174" t="s">
        <v>1215</v>
      </c>
      <c r="D764" s="192">
        <v>6.3498240000000008</v>
      </c>
      <c r="E764" s="153">
        <v>5.0702592000000006</v>
      </c>
      <c r="F764" s="153">
        <v>0.22565210399999996</v>
      </c>
      <c r="G764" s="192">
        <v>9.9336864000000011E-2</v>
      </c>
      <c r="H764" s="192">
        <v>9.9336864000000011E-2</v>
      </c>
      <c r="I764" s="192">
        <v>1.2675648000000002</v>
      </c>
      <c r="J764" s="192">
        <v>0.12631523999999994</v>
      </c>
      <c r="K764" s="192">
        <v>1.2675648000000002</v>
      </c>
      <c r="L764" s="192"/>
      <c r="M764" s="192">
        <v>2.4357927360000002</v>
      </c>
      <c r="N764" s="192"/>
      <c r="O764" s="196">
        <v>0.18804342000000002</v>
      </c>
      <c r="P764" s="192">
        <v>0.10526270000000001</v>
      </c>
      <c r="Q764" s="192">
        <v>0</v>
      </c>
      <c r="R764" s="192">
        <v>0</v>
      </c>
      <c r="S764" s="192">
        <v>4.8446070960000007</v>
      </c>
      <c r="T764" s="192"/>
      <c r="U764" s="192"/>
      <c r="V764" s="192"/>
      <c r="W764" s="192"/>
      <c r="X764" s="192"/>
      <c r="Y764" s="137"/>
    </row>
    <row r="765" spans="1:25" s="20" customFormat="1" ht="62.2" x14ac:dyDescent="0.35">
      <c r="A765" s="166">
        <v>665</v>
      </c>
      <c r="B765" s="152" t="s">
        <v>1216</v>
      </c>
      <c r="C765" s="174" t="s">
        <v>1217</v>
      </c>
      <c r="D765" s="192">
        <v>0</v>
      </c>
      <c r="E765" s="153">
        <v>0</v>
      </c>
      <c r="F765" s="153">
        <v>0.25600000000000001</v>
      </c>
      <c r="G765" s="192">
        <v>0</v>
      </c>
      <c r="H765" s="192">
        <v>0.25600000000000001</v>
      </c>
      <c r="I765" s="192">
        <v>0</v>
      </c>
      <c r="J765" s="192">
        <v>0</v>
      </c>
      <c r="K765" s="192">
        <v>0</v>
      </c>
      <c r="L765" s="192"/>
      <c r="M765" s="192">
        <v>0</v>
      </c>
      <c r="N765" s="192"/>
      <c r="O765" s="196">
        <v>0</v>
      </c>
      <c r="P765" s="192">
        <v>0</v>
      </c>
      <c r="Q765" s="192">
        <v>0</v>
      </c>
      <c r="R765" s="192">
        <v>0</v>
      </c>
      <c r="S765" s="192">
        <v>-0.25600000000000001</v>
      </c>
      <c r="T765" s="192"/>
      <c r="U765" s="192"/>
      <c r="V765" s="192"/>
      <c r="W765" s="192"/>
      <c r="X765" s="192"/>
      <c r="Y765" s="137"/>
    </row>
    <row r="766" spans="1:25" s="20" customFormat="1" ht="141.80000000000001" customHeight="1" x14ac:dyDescent="0.35">
      <c r="A766" s="166">
        <v>666</v>
      </c>
      <c r="B766" s="152" t="s">
        <v>1876</v>
      </c>
      <c r="C766" s="174" t="s">
        <v>1218</v>
      </c>
      <c r="D766" s="192">
        <v>0</v>
      </c>
      <c r="E766" s="153">
        <v>0</v>
      </c>
      <c r="F766" s="153">
        <v>0.70997557999999994</v>
      </c>
      <c r="G766" s="192">
        <v>0</v>
      </c>
      <c r="H766" s="192">
        <v>0.70997557999999994</v>
      </c>
      <c r="I766" s="192">
        <v>0</v>
      </c>
      <c r="J766" s="192">
        <v>0</v>
      </c>
      <c r="K766" s="192">
        <v>0</v>
      </c>
      <c r="L766" s="192"/>
      <c r="M766" s="192">
        <v>0</v>
      </c>
      <c r="N766" s="192"/>
      <c r="O766" s="196">
        <v>0.59164632999999989</v>
      </c>
      <c r="P766" s="192">
        <v>0</v>
      </c>
      <c r="Q766" s="192">
        <v>0</v>
      </c>
      <c r="R766" s="192">
        <v>0</v>
      </c>
      <c r="S766" s="192">
        <v>-0.70997557999999994</v>
      </c>
      <c r="T766" s="192"/>
      <c r="U766" s="192"/>
      <c r="V766" s="192"/>
      <c r="W766" s="192"/>
      <c r="X766" s="192"/>
      <c r="Y766" s="137"/>
    </row>
    <row r="767" spans="1:25" s="20" customFormat="1" ht="15.55" x14ac:dyDescent="0.35">
      <c r="A767" s="172"/>
      <c r="B767" s="156" t="s">
        <v>608</v>
      </c>
      <c r="C767" s="173"/>
      <c r="D767" s="190">
        <f>SUM(D768)</f>
        <v>1768.1006399999999</v>
      </c>
      <c r="E767" s="190">
        <f t="shared" ref="E767:X767" si="86">SUM(E768)</f>
        <v>1.241052</v>
      </c>
      <c r="F767" s="190">
        <f t="shared" si="86"/>
        <v>5.5519716000000004E-2</v>
      </c>
      <c r="G767" s="190">
        <f t="shared" si="86"/>
        <v>2.4458099999999997E-2</v>
      </c>
      <c r="H767" s="190">
        <f t="shared" si="86"/>
        <v>2.4458099999999997E-2</v>
      </c>
      <c r="I767" s="190">
        <f t="shared" si="86"/>
        <v>0.31026299999999996</v>
      </c>
      <c r="J767" s="190">
        <f t="shared" si="86"/>
        <v>3.1061616000000007E-2</v>
      </c>
      <c r="K767" s="190">
        <f t="shared" si="86"/>
        <v>0.31026299999999996</v>
      </c>
      <c r="L767" s="190">
        <f t="shared" si="86"/>
        <v>0</v>
      </c>
      <c r="M767" s="190">
        <f t="shared" si="86"/>
        <v>0.59606789999999998</v>
      </c>
      <c r="N767" s="190">
        <f t="shared" si="86"/>
        <v>0</v>
      </c>
      <c r="O767" s="190">
        <f t="shared" si="86"/>
        <v>4.6266429999999997E-2</v>
      </c>
      <c r="P767" s="190">
        <f t="shared" si="86"/>
        <v>2.5884679999999997E-2</v>
      </c>
      <c r="Q767" s="190">
        <f t="shared" si="86"/>
        <v>0</v>
      </c>
      <c r="R767" s="190">
        <f t="shared" si="86"/>
        <v>0</v>
      </c>
      <c r="S767" s="190">
        <f t="shared" si="86"/>
        <v>1.185532284</v>
      </c>
      <c r="T767" s="190">
        <f t="shared" si="86"/>
        <v>0</v>
      </c>
      <c r="U767" s="190">
        <f t="shared" si="86"/>
        <v>0</v>
      </c>
      <c r="V767" s="190">
        <f t="shared" si="86"/>
        <v>0</v>
      </c>
      <c r="W767" s="190">
        <f t="shared" si="86"/>
        <v>0</v>
      </c>
      <c r="X767" s="190">
        <f t="shared" si="86"/>
        <v>0</v>
      </c>
      <c r="Y767" s="137"/>
    </row>
    <row r="768" spans="1:25" s="20" customFormat="1" ht="31.1" x14ac:dyDescent="0.35">
      <c r="A768" s="166">
        <v>667</v>
      </c>
      <c r="B768" s="152" t="s">
        <v>1219</v>
      </c>
      <c r="C768" s="174" t="s">
        <v>1220</v>
      </c>
      <c r="D768" s="192">
        <v>1768.1006399999999</v>
      </c>
      <c r="E768" s="153">
        <v>1.241052</v>
      </c>
      <c r="F768" s="153">
        <v>5.5519716000000004E-2</v>
      </c>
      <c r="G768" s="192">
        <v>2.4458099999999997E-2</v>
      </c>
      <c r="H768" s="192">
        <v>2.4458099999999997E-2</v>
      </c>
      <c r="I768" s="192">
        <v>0.31026299999999996</v>
      </c>
      <c r="J768" s="192">
        <v>3.1061616000000007E-2</v>
      </c>
      <c r="K768" s="192">
        <v>0.31026299999999996</v>
      </c>
      <c r="L768" s="192"/>
      <c r="M768" s="192">
        <v>0.59606789999999998</v>
      </c>
      <c r="N768" s="192"/>
      <c r="O768" s="196">
        <v>4.6266429999999997E-2</v>
      </c>
      <c r="P768" s="192">
        <v>2.5884679999999997E-2</v>
      </c>
      <c r="Q768" s="192">
        <v>0</v>
      </c>
      <c r="R768" s="192">
        <v>0</v>
      </c>
      <c r="S768" s="192">
        <v>1.185532284</v>
      </c>
      <c r="T768" s="192"/>
      <c r="U768" s="192"/>
      <c r="V768" s="192"/>
      <c r="W768" s="192"/>
      <c r="X768" s="192"/>
      <c r="Y768" s="137"/>
    </row>
    <row r="769" spans="1:25" s="20" customFormat="1" ht="15.55" x14ac:dyDescent="0.35">
      <c r="A769" s="172"/>
      <c r="B769" s="156" t="s">
        <v>618</v>
      </c>
      <c r="C769" s="173"/>
      <c r="D769" s="190">
        <f>SUM(D770)</f>
        <v>107.84885010162712</v>
      </c>
      <c r="E769" s="190">
        <f t="shared" ref="E769:X769" si="87">SUM(E770)</f>
        <v>19.535267999999999</v>
      </c>
      <c r="F769" s="190">
        <f t="shared" si="87"/>
        <v>0.87182549999999981</v>
      </c>
      <c r="G769" s="190">
        <f t="shared" si="87"/>
        <v>0.38394007199999997</v>
      </c>
      <c r="H769" s="190">
        <f t="shared" si="87"/>
        <v>0.38394007199999997</v>
      </c>
      <c r="I769" s="190">
        <f t="shared" si="87"/>
        <v>4.8838169999999996</v>
      </c>
      <c r="J769" s="190">
        <f t="shared" si="87"/>
        <v>0.48788542799999995</v>
      </c>
      <c r="K769" s="190">
        <f t="shared" si="87"/>
        <v>4.8838169999999996</v>
      </c>
      <c r="L769" s="190">
        <f t="shared" si="87"/>
        <v>0</v>
      </c>
      <c r="M769" s="190">
        <f t="shared" si="87"/>
        <v>9.3836939280000013</v>
      </c>
      <c r="N769" s="190">
        <f t="shared" si="87"/>
        <v>0</v>
      </c>
      <c r="O769" s="190">
        <f t="shared" si="87"/>
        <v>0.72652125000000001</v>
      </c>
      <c r="P769" s="190">
        <f t="shared" si="87"/>
        <v>0.40657119000000003</v>
      </c>
      <c r="Q769" s="190">
        <f t="shared" si="87"/>
        <v>0</v>
      </c>
      <c r="R769" s="190">
        <f t="shared" si="87"/>
        <v>0</v>
      </c>
      <c r="S769" s="190">
        <f t="shared" si="87"/>
        <v>18.663442499999999</v>
      </c>
      <c r="T769" s="190">
        <f t="shared" si="87"/>
        <v>0</v>
      </c>
      <c r="U769" s="190">
        <f t="shared" si="87"/>
        <v>0</v>
      </c>
      <c r="V769" s="190">
        <f t="shared" si="87"/>
        <v>0</v>
      </c>
      <c r="W769" s="190">
        <f t="shared" si="87"/>
        <v>0</v>
      </c>
      <c r="X769" s="190">
        <f t="shared" si="87"/>
        <v>0</v>
      </c>
      <c r="Y769" s="137"/>
    </row>
    <row r="770" spans="1:25" s="20" customFormat="1" ht="31.1" x14ac:dyDescent="0.35">
      <c r="A770" s="166">
        <v>668</v>
      </c>
      <c r="B770" s="152" t="s">
        <v>1221</v>
      </c>
      <c r="C770" s="174" t="s">
        <v>1222</v>
      </c>
      <c r="D770" s="192">
        <v>107.84885010162712</v>
      </c>
      <c r="E770" s="153">
        <v>19.535267999999999</v>
      </c>
      <c r="F770" s="153">
        <v>0.87182549999999981</v>
      </c>
      <c r="G770" s="192">
        <v>0.38394007199999997</v>
      </c>
      <c r="H770" s="192">
        <v>0.38394007199999997</v>
      </c>
      <c r="I770" s="192">
        <v>4.8838169999999996</v>
      </c>
      <c r="J770" s="192">
        <v>0.48788542799999995</v>
      </c>
      <c r="K770" s="192">
        <v>4.8838169999999996</v>
      </c>
      <c r="L770" s="192"/>
      <c r="M770" s="192">
        <v>9.3836939280000013</v>
      </c>
      <c r="N770" s="192"/>
      <c r="O770" s="196">
        <v>0.72652125000000001</v>
      </c>
      <c r="P770" s="192">
        <v>0.40657119000000003</v>
      </c>
      <c r="Q770" s="192">
        <v>0</v>
      </c>
      <c r="R770" s="192">
        <v>0</v>
      </c>
      <c r="S770" s="192">
        <v>18.663442499999999</v>
      </c>
      <c r="T770" s="192"/>
      <c r="U770" s="192"/>
      <c r="V770" s="192"/>
      <c r="W770" s="192"/>
      <c r="X770" s="192"/>
      <c r="Y770" s="137"/>
    </row>
    <row r="771" spans="1:25" s="20" customFormat="1" ht="15.55" x14ac:dyDescent="0.35">
      <c r="A771" s="172"/>
      <c r="B771" s="156" t="s">
        <v>647</v>
      </c>
      <c r="C771" s="173"/>
      <c r="D771" s="190">
        <f>SUM(D772:D778)</f>
        <v>45.656231999999996</v>
      </c>
      <c r="E771" s="190">
        <f t="shared" ref="E771:X771" si="88">SUM(E772:E778)</f>
        <v>29.132270399999999</v>
      </c>
      <c r="F771" s="190">
        <f t="shared" si="88"/>
        <v>1.2133975000000001</v>
      </c>
      <c r="G771" s="190">
        <f t="shared" si="88"/>
        <v>0.66422501199999995</v>
      </c>
      <c r="H771" s="190">
        <f t="shared" si="88"/>
        <v>0.66422501199999995</v>
      </c>
      <c r="I771" s="190">
        <f t="shared" si="88"/>
        <v>7.6890864359999993</v>
      </c>
      <c r="J771" s="190">
        <f t="shared" si="88"/>
        <v>0.54917248800000007</v>
      </c>
      <c r="K771" s="190">
        <f t="shared" si="88"/>
        <v>2.216469</v>
      </c>
      <c r="L771" s="190">
        <f t="shared" si="88"/>
        <v>0</v>
      </c>
      <c r="M771" s="190">
        <f t="shared" si="88"/>
        <v>18.562489952</v>
      </c>
      <c r="N771" s="190">
        <f t="shared" si="88"/>
        <v>0</v>
      </c>
      <c r="O771" s="190">
        <f t="shared" si="88"/>
        <v>2.9030997100000002</v>
      </c>
      <c r="P771" s="190">
        <f t="shared" si="88"/>
        <v>2.3495788700000002</v>
      </c>
      <c r="Q771" s="190">
        <f t="shared" si="88"/>
        <v>0</v>
      </c>
      <c r="R771" s="190">
        <f t="shared" si="88"/>
        <v>0</v>
      </c>
      <c r="S771" s="190">
        <f t="shared" si="88"/>
        <v>27.9188729</v>
      </c>
      <c r="T771" s="190">
        <f t="shared" si="88"/>
        <v>0</v>
      </c>
      <c r="U771" s="190">
        <f t="shared" si="88"/>
        <v>0</v>
      </c>
      <c r="V771" s="190">
        <f t="shared" si="88"/>
        <v>0</v>
      </c>
      <c r="W771" s="190">
        <f t="shared" si="88"/>
        <v>0</v>
      </c>
      <c r="X771" s="190">
        <f t="shared" si="88"/>
        <v>0</v>
      </c>
      <c r="Y771" s="137"/>
    </row>
    <row r="772" spans="1:25" s="20" customFormat="1" ht="46.65" x14ac:dyDescent="0.35">
      <c r="A772" s="166">
        <v>669</v>
      </c>
      <c r="B772" s="152" t="s">
        <v>1877</v>
      </c>
      <c r="C772" s="174" t="s">
        <v>1223</v>
      </c>
      <c r="D772" s="192">
        <v>10.709267999999998</v>
      </c>
      <c r="E772" s="153">
        <v>7.0886400000000007</v>
      </c>
      <c r="F772" s="153">
        <v>0</v>
      </c>
      <c r="G772" s="192">
        <v>0</v>
      </c>
      <c r="H772" s="192">
        <v>0</v>
      </c>
      <c r="I772" s="192">
        <v>1.7721600000000002</v>
      </c>
      <c r="J772" s="192">
        <v>0</v>
      </c>
      <c r="K772" s="192">
        <v>1.7721600000000002</v>
      </c>
      <c r="L772" s="192"/>
      <c r="M772" s="192">
        <v>3.5443200000000004</v>
      </c>
      <c r="N772" s="192"/>
      <c r="O772" s="196">
        <v>0</v>
      </c>
      <c r="P772" s="192">
        <v>0</v>
      </c>
      <c r="Q772" s="192">
        <v>0</v>
      </c>
      <c r="R772" s="192">
        <v>0</v>
      </c>
      <c r="S772" s="192">
        <v>7.0886400000000007</v>
      </c>
      <c r="T772" s="192"/>
      <c r="U772" s="192"/>
      <c r="V772" s="192"/>
      <c r="W772" s="192"/>
      <c r="X772" s="192"/>
      <c r="Y772" s="137"/>
    </row>
    <row r="773" spans="1:25" s="20" customFormat="1" ht="46.65" x14ac:dyDescent="0.35">
      <c r="A773" s="166">
        <v>670</v>
      </c>
      <c r="B773" s="152" t="s">
        <v>1878</v>
      </c>
      <c r="C773" s="174" t="s">
        <v>1224</v>
      </c>
      <c r="D773" s="192">
        <v>2.3281319999999996</v>
      </c>
      <c r="E773" s="153">
        <v>1.5854688000000001</v>
      </c>
      <c r="F773" s="153">
        <v>7.0561355999999992E-2</v>
      </c>
      <c r="G773" s="192">
        <v>3.1062599999999999E-2</v>
      </c>
      <c r="H773" s="192">
        <v>3.1062599999999999E-2</v>
      </c>
      <c r="I773" s="192">
        <v>0</v>
      </c>
      <c r="J773" s="192">
        <v>3.9498755999999996E-2</v>
      </c>
      <c r="K773" s="192">
        <v>0</v>
      </c>
      <c r="L773" s="192"/>
      <c r="M773" s="192">
        <v>1.5544062000000001</v>
      </c>
      <c r="N773" s="192"/>
      <c r="O773" s="196">
        <v>5.880113E-2</v>
      </c>
      <c r="P773" s="192">
        <v>3.2915630000000001E-2</v>
      </c>
      <c r="Q773" s="192">
        <v>0</v>
      </c>
      <c r="R773" s="192">
        <v>0</v>
      </c>
      <c r="S773" s="192">
        <v>1.5149074440000001</v>
      </c>
      <c r="T773" s="192"/>
      <c r="U773" s="192"/>
      <c r="V773" s="192"/>
      <c r="W773" s="192"/>
      <c r="X773" s="192"/>
      <c r="Y773" s="137"/>
    </row>
    <row r="774" spans="1:25" s="20" customFormat="1" ht="31.1" x14ac:dyDescent="0.35">
      <c r="A774" s="166">
        <v>671</v>
      </c>
      <c r="B774" s="152" t="s">
        <v>1225</v>
      </c>
      <c r="C774" s="174" t="s">
        <v>1226</v>
      </c>
      <c r="D774" s="192">
        <v>10.177236000000001</v>
      </c>
      <c r="E774" s="153">
        <v>1.777236</v>
      </c>
      <c r="F774" s="153">
        <v>7.9095971999999987E-2</v>
      </c>
      <c r="G774" s="192">
        <v>3.4819728000000001E-2</v>
      </c>
      <c r="H774" s="192">
        <v>3.4819728000000001E-2</v>
      </c>
      <c r="I774" s="192">
        <v>0.44430899999999995</v>
      </c>
      <c r="J774" s="192">
        <v>4.4276243999999985E-2</v>
      </c>
      <c r="K774" s="192">
        <v>0.44430899999999995</v>
      </c>
      <c r="L774" s="192"/>
      <c r="M774" s="192">
        <v>0.85379827200000002</v>
      </c>
      <c r="N774" s="192"/>
      <c r="O774" s="196">
        <v>6.5913309999999989E-2</v>
      </c>
      <c r="P774" s="192">
        <v>3.6896869999999984E-2</v>
      </c>
      <c r="Q774" s="192">
        <v>0</v>
      </c>
      <c r="R774" s="192">
        <v>0</v>
      </c>
      <c r="S774" s="192">
        <v>1.6981400280000001</v>
      </c>
      <c r="T774" s="192"/>
      <c r="U774" s="192"/>
      <c r="V774" s="192"/>
      <c r="W774" s="192"/>
      <c r="X774" s="192"/>
      <c r="Y774" s="137"/>
    </row>
    <row r="775" spans="1:25" s="20" customFormat="1" ht="46.65" x14ac:dyDescent="0.35">
      <c r="A775" s="166">
        <v>672</v>
      </c>
      <c r="B775" s="152" t="s">
        <v>1879</v>
      </c>
      <c r="C775" s="176" t="s">
        <v>1227</v>
      </c>
      <c r="D775" s="192">
        <v>15.25548</v>
      </c>
      <c r="E775" s="153">
        <v>11.524809599999999</v>
      </c>
      <c r="F775" s="153">
        <v>0.74525688400000012</v>
      </c>
      <c r="G775" s="192">
        <v>0.45813955599999995</v>
      </c>
      <c r="H775" s="192">
        <v>0.45813955599999995</v>
      </c>
      <c r="I775" s="192">
        <v>0</v>
      </c>
      <c r="J775" s="192">
        <v>0.28711732800000006</v>
      </c>
      <c r="K775" s="192">
        <v>0</v>
      </c>
      <c r="L775" s="192"/>
      <c r="M775" s="192">
        <v>11.066670044</v>
      </c>
      <c r="N775" s="192"/>
      <c r="O775" s="196">
        <v>0.62104740000000003</v>
      </c>
      <c r="P775" s="192">
        <v>0.23926444000000002</v>
      </c>
      <c r="Q775" s="192">
        <v>0</v>
      </c>
      <c r="R775" s="192">
        <v>0</v>
      </c>
      <c r="S775" s="192">
        <v>10.779552716</v>
      </c>
      <c r="T775" s="192"/>
      <c r="U775" s="192"/>
      <c r="V775" s="192"/>
      <c r="W775" s="192"/>
      <c r="X775" s="192"/>
      <c r="Y775" s="137"/>
    </row>
    <row r="776" spans="1:25" s="20" customFormat="1" ht="62.2" x14ac:dyDescent="0.35">
      <c r="A776" s="166">
        <v>673</v>
      </c>
      <c r="B776" s="152" t="s">
        <v>1880</v>
      </c>
      <c r="C776" s="174" t="s">
        <v>1881</v>
      </c>
      <c r="D776" s="192">
        <v>3.4608959999999995</v>
      </c>
      <c r="E776" s="153">
        <v>3.4548960000000002</v>
      </c>
      <c r="F776" s="153">
        <v>0.15376030799999998</v>
      </c>
      <c r="G776" s="192">
        <v>6.7688556000000011E-2</v>
      </c>
      <c r="H776" s="192">
        <v>6.7688556000000011E-2</v>
      </c>
      <c r="I776" s="192">
        <v>3.3872074439999995</v>
      </c>
      <c r="J776" s="192">
        <v>8.6071751999999974E-2</v>
      </c>
      <c r="K776" s="192">
        <v>0</v>
      </c>
      <c r="L776" s="192"/>
      <c r="M776" s="192">
        <v>0</v>
      </c>
      <c r="N776" s="192"/>
      <c r="O776" s="196">
        <v>0.27974963000000003</v>
      </c>
      <c r="P776" s="192">
        <v>0.22334250000000003</v>
      </c>
      <c r="Q776" s="192">
        <v>0</v>
      </c>
      <c r="R776" s="192">
        <v>0</v>
      </c>
      <c r="S776" s="192">
        <v>3.3011356920000003</v>
      </c>
      <c r="T776" s="192"/>
      <c r="U776" s="192"/>
      <c r="V776" s="192"/>
      <c r="W776" s="192"/>
      <c r="X776" s="192"/>
      <c r="Y776" s="137"/>
    </row>
    <row r="777" spans="1:25" s="20" customFormat="1" ht="46.65" x14ac:dyDescent="0.35">
      <c r="A777" s="166">
        <v>674</v>
      </c>
      <c r="B777" s="152" t="s">
        <v>1882</v>
      </c>
      <c r="C777" s="174" t="s">
        <v>1228</v>
      </c>
      <c r="D777" s="192">
        <v>1.586136</v>
      </c>
      <c r="E777" s="153">
        <v>1.574136</v>
      </c>
      <c r="F777" s="153">
        <v>7.0056984000000003E-2</v>
      </c>
      <c r="G777" s="192">
        <v>3.0840564000000001E-2</v>
      </c>
      <c r="H777" s="192">
        <v>3.0840564000000001E-2</v>
      </c>
      <c r="I777" s="192">
        <v>0</v>
      </c>
      <c r="J777" s="192">
        <v>3.9216420000000002E-2</v>
      </c>
      <c r="K777" s="192">
        <v>0</v>
      </c>
      <c r="L777" s="192"/>
      <c r="M777" s="192">
        <v>1.543295436</v>
      </c>
      <c r="N777" s="192"/>
      <c r="O777" s="196">
        <v>0.14635992</v>
      </c>
      <c r="P777" s="192">
        <v>0.12065945</v>
      </c>
      <c r="Q777" s="192">
        <v>0</v>
      </c>
      <c r="R777" s="192">
        <v>0</v>
      </c>
      <c r="S777" s="192">
        <v>1.5040790159999999</v>
      </c>
      <c r="T777" s="192"/>
      <c r="U777" s="192"/>
      <c r="V777" s="192"/>
      <c r="W777" s="192"/>
      <c r="X777" s="192"/>
      <c r="Y777" s="137"/>
    </row>
    <row r="778" spans="1:25" s="20" customFormat="1" ht="77.7" x14ac:dyDescent="0.35">
      <c r="A778" s="166">
        <v>675</v>
      </c>
      <c r="B778" s="152" t="s">
        <v>1229</v>
      </c>
      <c r="C778" s="174" t="s">
        <v>1230</v>
      </c>
      <c r="D778" s="192">
        <v>2.139084</v>
      </c>
      <c r="E778" s="153">
        <v>2.127084</v>
      </c>
      <c r="F778" s="153">
        <v>9.4665996000000002E-2</v>
      </c>
      <c r="G778" s="192">
        <v>4.1674007999999998E-2</v>
      </c>
      <c r="H778" s="192">
        <v>4.1674007999999998E-2</v>
      </c>
      <c r="I778" s="192">
        <v>2.0854099919999998</v>
      </c>
      <c r="J778" s="192">
        <v>5.2991988000000004E-2</v>
      </c>
      <c r="K778" s="192">
        <v>0</v>
      </c>
      <c r="L778" s="192"/>
      <c r="M778" s="192">
        <v>0</v>
      </c>
      <c r="N778" s="192"/>
      <c r="O778" s="196">
        <v>1.7312283200000003</v>
      </c>
      <c r="P778" s="192">
        <v>1.6964999800000002</v>
      </c>
      <c r="Q778" s="192">
        <v>0</v>
      </c>
      <c r="R778" s="192">
        <v>0</v>
      </c>
      <c r="S778" s="192">
        <v>2.0324180040000002</v>
      </c>
      <c r="T778" s="192"/>
      <c r="U778" s="192"/>
      <c r="V778" s="192"/>
      <c r="W778" s="192"/>
      <c r="X778" s="192"/>
      <c r="Y778" s="137"/>
    </row>
    <row r="779" spans="1:25" s="20" customFormat="1" ht="15.55" x14ac:dyDescent="0.35">
      <c r="A779" s="172"/>
      <c r="B779" s="156" t="s">
        <v>625</v>
      </c>
      <c r="C779" s="173"/>
      <c r="D779" s="190">
        <f>SUM(D780:D781)</f>
        <v>15.524567999999999</v>
      </c>
      <c r="E779" s="190">
        <f t="shared" ref="E779:W779" si="89">SUM(E780:E781)</f>
        <v>10.738992000000001</v>
      </c>
      <c r="F779" s="190">
        <f t="shared" si="89"/>
        <v>0.47793939599999996</v>
      </c>
      <c r="G779" s="190">
        <f t="shared" si="89"/>
        <v>0.210399108</v>
      </c>
      <c r="H779" s="190">
        <f t="shared" si="89"/>
        <v>0.210399108</v>
      </c>
      <c r="I779" s="190">
        <f t="shared" si="89"/>
        <v>2.6847480000000004</v>
      </c>
      <c r="J779" s="190">
        <f t="shared" si="89"/>
        <v>0.26754028799999996</v>
      </c>
      <c r="K779" s="190">
        <f t="shared" si="89"/>
        <v>2.6847480000000004</v>
      </c>
      <c r="L779" s="190">
        <f t="shared" si="89"/>
        <v>0</v>
      </c>
      <c r="M779" s="190">
        <f t="shared" si="89"/>
        <v>5.159096892</v>
      </c>
      <c r="N779" s="190">
        <f t="shared" si="89"/>
        <v>0</v>
      </c>
      <c r="O779" s="190">
        <f t="shared" si="89"/>
        <v>0.47010691999999998</v>
      </c>
      <c r="P779" s="190">
        <f t="shared" si="89"/>
        <v>0.29477432999999997</v>
      </c>
      <c r="Q779" s="190">
        <f t="shared" si="89"/>
        <v>0</v>
      </c>
      <c r="R779" s="190">
        <f t="shared" si="89"/>
        <v>0</v>
      </c>
      <c r="S779" s="190">
        <f t="shared" si="89"/>
        <v>10.261052604000001</v>
      </c>
      <c r="T779" s="190">
        <f t="shared" si="89"/>
        <v>0</v>
      </c>
      <c r="U779" s="190">
        <f t="shared" si="89"/>
        <v>0</v>
      </c>
      <c r="V779" s="190">
        <f t="shared" si="89"/>
        <v>0</v>
      </c>
      <c r="W779" s="190">
        <f t="shared" si="89"/>
        <v>0</v>
      </c>
      <c r="X779" s="190">
        <f>SUM(X780:X781)</f>
        <v>0</v>
      </c>
      <c r="Y779" s="137"/>
    </row>
    <row r="780" spans="1:25" s="20" customFormat="1" ht="62.2" x14ac:dyDescent="0.35">
      <c r="A780" s="166">
        <v>676</v>
      </c>
      <c r="B780" s="152" t="s">
        <v>1231</v>
      </c>
      <c r="C780" s="174" t="s">
        <v>1232</v>
      </c>
      <c r="D780" s="192">
        <v>15.524567999999999</v>
      </c>
      <c r="E780" s="153">
        <v>10.738992000000001</v>
      </c>
      <c r="F780" s="153">
        <v>0.47793939599999996</v>
      </c>
      <c r="G780" s="192">
        <v>0.210399108</v>
      </c>
      <c r="H780" s="192">
        <v>0.210399108</v>
      </c>
      <c r="I780" s="192">
        <v>2.6847480000000004</v>
      </c>
      <c r="J780" s="192">
        <v>0.26754028799999996</v>
      </c>
      <c r="K780" s="192">
        <v>2.6847480000000004</v>
      </c>
      <c r="L780" s="192"/>
      <c r="M780" s="192">
        <v>5.159096892</v>
      </c>
      <c r="N780" s="192"/>
      <c r="O780" s="196">
        <v>0.39828282999999998</v>
      </c>
      <c r="P780" s="192">
        <v>0.22295023999999997</v>
      </c>
      <c r="Q780" s="192">
        <v>0</v>
      </c>
      <c r="R780" s="192">
        <v>0</v>
      </c>
      <c r="S780" s="192">
        <v>10.261052604000001</v>
      </c>
      <c r="T780" s="192"/>
      <c r="U780" s="192"/>
      <c r="V780" s="192"/>
      <c r="W780" s="192"/>
      <c r="X780" s="192"/>
      <c r="Y780" s="137"/>
    </row>
    <row r="781" spans="1:25" s="20" customFormat="1" ht="31.1" x14ac:dyDescent="0.35">
      <c r="A781" s="166">
        <v>677</v>
      </c>
      <c r="B781" s="152" t="s">
        <v>1883</v>
      </c>
      <c r="C781" s="174" t="s">
        <v>1884</v>
      </c>
      <c r="D781" s="192"/>
      <c r="E781" s="153">
        <v>0</v>
      </c>
      <c r="F781" s="153">
        <v>0</v>
      </c>
      <c r="G781" s="192"/>
      <c r="H781" s="192"/>
      <c r="I781" s="192"/>
      <c r="J781" s="192">
        <v>0</v>
      </c>
      <c r="K781" s="192"/>
      <c r="L781" s="192"/>
      <c r="M781" s="192"/>
      <c r="N781" s="192"/>
      <c r="O781" s="196">
        <v>7.1824089999999993E-2</v>
      </c>
      <c r="P781" s="192">
        <v>7.1824089999999993E-2</v>
      </c>
      <c r="Q781" s="192">
        <v>0</v>
      </c>
      <c r="R781" s="192">
        <v>0</v>
      </c>
      <c r="S781" s="192">
        <v>0</v>
      </c>
      <c r="T781" s="192"/>
      <c r="U781" s="192"/>
      <c r="V781" s="192"/>
      <c r="W781" s="192"/>
      <c r="X781" s="192"/>
      <c r="Y781" s="137"/>
    </row>
    <row r="782" spans="1:25" s="20" customFormat="1" ht="15.55" x14ac:dyDescent="0.35">
      <c r="A782" s="172"/>
      <c r="B782" s="156" t="s">
        <v>612</v>
      </c>
      <c r="C782" s="173"/>
      <c r="D782" s="190">
        <f>SUM(D783)</f>
        <v>8.0285879999999992</v>
      </c>
      <c r="E782" s="190">
        <f t="shared" ref="E782:X782" si="90">SUM(E783)</f>
        <v>6.9226559999999999</v>
      </c>
      <c r="F782" s="190">
        <f t="shared" si="90"/>
        <v>7.7606157199999997</v>
      </c>
      <c r="G782" s="190">
        <f t="shared" si="90"/>
        <v>0.13562919599999998</v>
      </c>
      <c r="H782" s="190">
        <f t="shared" si="90"/>
        <v>0.13562919599999998</v>
      </c>
      <c r="I782" s="190">
        <f t="shared" si="90"/>
        <v>6.7870268039999999</v>
      </c>
      <c r="J782" s="190">
        <f t="shared" si="90"/>
        <v>7.6249865239999997</v>
      </c>
      <c r="K782" s="190">
        <f t="shared" si="90"/>
        <v>0</v>
      </c>
      <c r="L782" s="190">
        <f t="shared" si="90"/>
        <v>0</v>
      </c>
      <c r="M782" s="190">
        <f t="shared" si="90"/>
        <v>0</v>
      </c>
      <c r="N782" s="190">
        <f t="shared" si="90"/>
        <v>0</v>
      </c>
      <c r="O782" s="190">
        <f t="shared" si="90"/>
        <v>6.4671797599999996</v>
      </c>
      <c r="P782" s="190">
        <f t="shared" si="90"/>
        <v>6.3541554299999996</v>
      </c>
      <c r="Q782" s="190">
        <f t="shared" si="90"/>
        <v>6.4697798500000001</v>
      </c>
      <c r="R782" s="190">
        <f t="shared" si="90"/>
        <v>6.4697798500000001</v>
      </c>
      <c r="S782" s="190">
        <f t="shared" si="90"/>
        <v>-0.83795971999999974</v>
      </c>
      <c r="T782" s="190">
        <f t="shared" si="90"/>
        <v>0</v>
      </c>
      <c r="U782" s="190">
        <f t="shared" si="90"/>
        <v>0</v>
      </c>
      <c r="V782" s="190">
        <f t="shared" si="90"/>
        <v>0</v>
      </c>
      <c r="W782" s="190">
        <f t="shared" si="90"/>
        <v>0</v>
      </c>
      <c r="X782" s="190">
        <f t="shared" si="90"/>
        <v>0</v>
      </c>
      <c r="Y782" s="137"/>
    </row>
    <row r="783" spans="1:25" s="20" customFormat="1" ht="46.65" x14ac:dyDescent="0.35">
      <c r="A783" s="166">
        <v>678</v>
      </c>
      <c r="B783" s="152" t="s">
        <v>1885</v>
      </c>
      <c r="C783" s="174" t="s">
        <v>1233</v>
      </c>
      <c r="D783" s="192">
        <v>8.0285879999999992</v>
      </c>
      <c r="E783" s="153">
        <v>6.9226559999999999</v>
      </c>
      <c r="F783" s="153">
        <v>7.7606157199999997</v>
      </c>
      <c r="G783" s="192">
        <v>0.13562919599999998</v>
      </c>
      <c r="H783" s="192">
        <v>0.13562919599999998</v>
      </c>
      <c r="I783" s="192">
        <v>6.7870268039999999</v>
      </c>
      <c r="J783" s="192">
        <v>7.6249865239999997</v>
      </c>
      <c r="K783" s="192">
        <v>0</v>
      </c>
      <c r="L783" s="192"/>
      <c r="M783" s="192">
        <v>0</v>
      </c>
      <c r="N783" s="192"/>
      <c r="O783" s="196">
        <v>6.4671797599999996</v>
      </c>
      <c r="P783" s="192">
        <v>6.3541554299999996</v>
      </c>
      <c r="Q783" s="192">
        <v>6.4697798500000001</v>
      </c>
      <c r="R783" s="192">
        <v>6.4697798500000001</v>
      </c>
      <c r="S783" s="192">
        <v>-0.83795971999999974</v>
      </c>
      <c r="T783" s="192"/>
      <c r="U783" s="192"/>
      <c r="V783" s="192"/>
      <c r="W783" s="192"/>
      <c r="X783" s="192"/>
      <c r="Y783" s="137"/>
    </row>
    <row r="784" spans="1:25" s="20" customFormat="1" ht="15.05" x14ac:dyDescent="0.35">
      <c r="A784" s="180"/>
      <c r="B784" s="154" t="s">
        <v>1234</v>
      </c>
      <c r="C784" s="173"/>
      <c r="D784" s="190">
        <f>SUM(D785)</f>
        <v>3.9564840000000001</v>
      </c>
      <c r="E784" s="190">
        <f t="shared" ref="E784:X784" si="91">SUM(E785)</f>
        <v>3.9444840000000001</v>
      </c>
      <c r="F784" s="190">
        <f t="shared" si="91"/>
        <v>3.5481392420000004</v>
      </c>
      <c r="G784" s="190">
        <f t="shared" si="91"/>
        <v>7.7280624000000006E-2</v>
      </c>
      <c r="H784" s="190">
        <f t="shared" si="91"/>
        <v>7.7280624000000006E-2</v>
      </c>
      <c r="I784" s="190">
        <f t="shared" si="91"/>
        <v>3.867203376</v>
      </c>
      <c r="J784" s="190">
        <f t="shared" si="91"/>
        <v>3.4708586179999998</v>
      </c>
      <c r="K784" s="190">
        <f t="shared" si="91"/>
        <v>0</v>
      </c>
      <c r="L784" s="190">
        <f t="shared" si="91"/>
        <v>0</v>
      </c>
      <c r="M784" s="190">
        <f t="shared" si="91"/>
        <v>0</v>
      </c>
      <c r="N784" s="190">
        <f t="shared" si="91"/>
        <v>0</v>
      </c>
      <c r="O784" s="190">
        <f t="shared" si="91"/>
        <v>2.9567827000000002</v>
      </c>
      <c r="P784" s="190">
        <f t="shared" si="91"/>
        <v>2.82055809</v>
      </c>
      <c r="Q784" s="190">
        <f t="shared" si="91"/>
        <v>2.9570243700000001</v>
      </c>
      <c r="R784" s="190">
        <f t="shared" si="91"/>
        <v>2.9570243700000001</v>
      </c>
      <c r="S784" s="190">
        <f t="shared" si="91"/>
        <v>0.39634475799999969</v>
      </c>
      <c r="T784" s="190">
        <f t="shared" si="91"/>
        <v>0</v>
      </c>
      <c r="U784" s="190">
        <f t="shared" si="91"/>
        <v>0</v>
      </c>
      <c r="V784" s="190">
        <f t="shared" si="91"/>
        <v>0</v>
      </c>
      <c r="W784" s="190">
        <f t="shared" si="91"/>
        <v>0</v>
      </c>
      <c r="X784" s="190">
        <f t="shared" si="91"/>
        <v>0</v>
      </c>
      <c r="Y784" s="137"/>
    </row>
    <row r="785" spans="1:25" s="20" customFormat="1" ht="46.65" x14ac:dyDescent="0.35">
      <c r="A785" s="166">
        <v>679</v>
      </c>
      <c r="B785" s="152" t="s">
        <v>1886</v>
      </c>
      <c r="C785" s="174" t="s">
        <v>1887</v>
      </c>
      <c r="D785" s="192">
        <v>3.9564840000000001</v>
      </c>
      <c r="E785" s="153">
        <v>3.9444840000000001</v>
      </c>
      <c r="F785" s="153">
        <v>3.5481392420000004</v>
      </c>
      <c r="G785" s="192">
        <v>7.7280624000000006E-2</v>
      </c>
      <c r="H785" s="192">
        <v>7.7280624000000006E-2</v>
      </c>
      <c r="I785" s="192">
        <v>3.867203376</v>
      </c>
      <c r="J785" s="192">
        <v>3.4708586179999998</v>
      </c>
      <c r="K785" s="192">
        <v>0</v>
      </c>
      <c r="L785" s="192"/>
      <c r="M785" s="192">
        <v>0</v>
      </c>
      <c r="N785" s="192"/>
      <c r="O785" s="196">
        <v>2.9567827000000002</v>
      </c>
      <c r="P785" s="192">
        <v>2.82055809</v>
      </c>
      <c r="Q785" s="192">
        <v>2.9570243700000001</v>
      </c>
      <c r="R785" s="192">
        <v>2.9570243700000001</v>
      </c>
      <c r="S785" s="192">
        <v>0.39634475799999969</v>
      </c>
      <c r="T785" s="192"/>
      <c r="U785" s="192"/>
      <c r="V785" s="192"/>
      <c r="W785" s="192"/>
      <c r="X785" s="192"/>
      <c r="Y785" s="137"/>
    </row>
    <row r="786" spans="1:25" s="20" customFormat="1" ht="15.55" x14ac:dyDescent="0.35">
      <c r="A786" s="171"/>
      <c r="B786" s="182" t="s">
        <v>1235</v>
      </c>
      <c r="C786" s="183"/>
      <c r="D786" s="161">
        <f>D787+D792+D797+D800+D802+D804+D806+D811+D825+D830+D832+D834+D836+D838+D843+D853+D855+D861+D863+D866+D874+D877+D880+D900+D914+D929+D934+D936+D939+D944+D946+D956+D961+D963+D969+D975+D977+D979+D981+D984+D987</f>
        <v>2375.6997474429154</v>
      </c>
      <c r="E786" s="161">
        <f t="shared" ref="E786:X786" si="92">E787+E792+E797+E800+E802+E804+E806+E811+E825+E830+E832+E834+E836+E838+E843+E853+E855+E861+E863+E866+E874+E877+E880+E900+E914+E929+E934+E936+E939+E944+E946+E956+E961+E963+E969+E975+E977+E979+E981+E984+E987</f>
        <v>902.28269999999986</v>
      </c>
      <c r="F786" s="161">
        <f t="shared" si="92"/>
        <v>358.16889470861014</v>
      </c>
      <c r="G786" s="161">
        <f t="shared" si="92"/>
        <v>174.34110098600001</v>
      </c>
      <c r="H786" s="161">
        <f t="shared" si="92"/>
        <v>176.53967262</v>
      </c>
      <c r="I786" s="161">
        <f t="shared" si="92"/>
        <v>182.76235051200001</v>
      </c>
      <c r="J786" s="161">
        <f t="shared" si="92"/>
        <v>181.62922208861016</v>
      </c>
      <c r="K786" s="161">
        <f t="shared" si="92"/>
        <v>200.20468553400005</v>
      </c>
      <c r="L786" s="161">
        <f t="shared" si="92"/>
        <v>0</v>
      </c>
      <c r="M786" s="161">
        <f t="shared" si="92"/>
        <v>344.97456296800004</v>
      </c>
      <c r="N786" s="161">
        <f t="shared" si="92"/>
        <v>0</v>
      </c>
      <c r="O786" s="161">
        <f t="shared" si="92"/>
        <v>345.71862201999988</v>
      </c>
      <c r="P786" s="161">
        <f t="shared" si="92"/>
        <v>144.90776440000002</v>
      </c>
      <c r="Q786" s="161">
        <f t="shared" si="92"/>
        <v>360.67129306999993</v>
      </c>
      <c r="R786" s="161">
        <f t="shared" si="92"/>
        <v>145.03798214999998</v>
      </c>
      <c r="S786" s="161">
        <f t="shared" si="92"/>
        <v>544.11380529139001</v>
      </c>
      <c r="T786" s="161">
        <f t="shared" si="92"/>
        <v>0</v>
      </c>
      <c r="U786" s="161">
        <f t="shared" si="92"/>
        <v>0</v>
      </c>
      <c r="V786" s="161">
        <f t="shared" si="92"/>
        <v>0</v>
      </c>
      <c r="W786" s="161">
        <f t="shared" si="92"/>
        <v>0</v>
      </c>
      <c r="X786" s="161">
        <f t="shared" si="92"/>
        <v>0</v>
      </c>
      <c r="Y786" s="137"/>
    </row>
    <row r="787" spans="1:25" s="20" customFormat="1" ht="15.55" x14ac:dyDescent="0.35">
      <c r="A787" s="184"/>
      <c r="B787" s="157" t="s">
        <v>179</v>
      </c>
      <c r="C787" s="185"/>
      <c r="D787" s="191">
        <f>SUM(D788:D791)</f>
        <v>14.725630572</v>
      </c>
      <c r="E787" s="191">
        <f t="shared" ref="E787:X787" si="93">SUM(E788:E791)</f>
        <v>10.103135999999999</v>
      </c>
      <c r="F787" s="191">
        <f t="shared" si="93"/>
        <v>0.62981931600000007</v>
      </c>
      <c r="G787" s="191">
        <f t="shared" si="93"/>
        <v>0.19794140400000002</v>
      </c>
      <c r="H787" s="191">
        <f t="shared" si="93"/>
        <v>0.19794140400000002</v>
      </c>
      <c r="I787" s="191">
        <f t="shared" si="93"/>
        <v>1.8116819999999996</v>
      </c>
      <c r="J787" s="191">
        <f t="shared" si="93"/>
        <v>0.43187791199999992</v>
      </c>
      <c r="K787" s="191">
        <f t="shared" si="93"/>
        <v>4.6121270399999998</v>
      </c>
      <c r="L787" s="191">
        <f t="shared" si="93"/>
        <v>0</v>
      </c>
      <c r="M787" s="191">
        <f t="shared" si="93"/>
        <v>3.4813855560000007</v>
      </c>
      <c r="N787" s="191">
        <f t="shared" si="93"/>
        <v>0</v>
      </c>
      <c r="O787" s="191">
        <f t="shared" si="93"/>
        <v>13.705921280000002</v>
      </c>
      <c r="P787" s="191">
        <f t="shared" si="93"/>
        <v>13.54097011</v>
      </c>
      <c r="Q787" s="191">
        <f t="shared" si="93"/>
        <v>13.721404370000002</v>
      </c>
      <c r="R787" s="191">
        <f t="shared" si="93"/>
        <v>13.721404370000002</v>
      </c>
      <c r="S787" s="191">
        <f t="shared" si="93"/>
        <v>9.4733166839999985</v>
      </c>
      <c r="T787" s="191">
        <f t="shared" si="93"/>
        <v>0</v>
      </c>
      <c r="U787" s="191">
        <f t="shared" si="93"/>
        <v>0</v>
      </c>
      <c r="V787" s="191">
        <f t="shared" si="93"/>
        <v>0</v>
      </c>
      <c r="W787" s="191">
        <f t="shared" si="93"/>
        <v>0</v>
      </c>
      <c r="X787" s="191">
        <f t="shared" si="93"/>
        <v>0</v>
      </c>
      <c r="Y787" s="137"/>
    </row>
    <row r="788" spans="1:25" s="20" customFormat="1" ht="222.75" customHeight="1" x14ac:dyDescent="0.35">
      <c r="A788" s="181">
        <v>680</v>
      </c>
      <c r="B788" s="177" t="s">
        <v>1236</v>
      </c>
      <c r="C788" s="151" t="s">
        <v>1237</v>
      </c>
      <c r="D788" s="192">
        <v>3.5440287360000005</v>
      </c>
      <c r="E788" s="153">
        <v>1.2E-2</v>
      </c>
      <c r="F788" s="153">
        <v>5.3404799999999997E-4</v>
      </c>
      <c r="G788" s="192">
        <v>2.35116E-4</v>
      </c>
      <c r="H788" s="192">
        <v>2.35116E-4</v>
      </c>
      <c r="I788" s="192">
        <v>3.0000000000000001E-3</v>
      </c>
      <c r="J788" s="192">
        <v>2.9893199999999996E-4</v>
      </c>
      <c r="K788" s="192">
        <v>3.0000000000000001E-3</v>
      </c>
      <c r="L788" s="192"/>
      <c r="M788" s="192">
        <v>5.7648839999999996E-3</v>
      </c>
      <c r="N788" s="193"/>
      <c r="O788" s="196">
        <v>4.4504000000000006E-4</v>
      </c>
      <c r="P788" s="192">
        <v>2.4911000000000009E-4</v>
      </c>
      <c r="Q788" s="192">
        <v>0</v>
      </c>
      <c r="R788" s="192">
        <v>0</v>
      </c>
      <c r="S788" s="192">
        <v>1.1465952E-2</v>
      </c>
      <c r="T788" s="193"/>
      <c r="U788" s="193"/>
      <c r="V788" s="193"/>
      <c r="W788" s="193"/>
      <c r="X788" s="193"/>
      <c r="Y788" s="137"/>
    </row>
    <row r="789" spans="1:25" s="20" customFormat="1" ht="62.2" x14ac:dyDescent="0.35">
      <c r="A789" s="166">
        <v>681</v>
      </c>
      <c r="B789" s="177" t="s">
        <v>1238</v>
      </c>
      <c r="C789" s="151" t="s">
        <v>1239</v>
      </c>
      <c r="D789" s="192">
        <v>7.811831999999999</v>
      </c>
      <c r="E789" s="153">
        <v>7.2227279999999991</v>
      </c>
      <c r="F789" s="153">
        <v>0.49550905200000001</v>
      </c>
      <c r="G789" s="192">
        <v>0.14150821199999999</v>
      </c>
      <c r="H789" s="192">
        <v>0.14150821199999999</v>
      </c>
      <c r="I789" s="192">
        <v>1.8056819999999998</v>
      </c>
      <c r="J789" s="192">
        <v>0.35400083999999998</v>
      </c>
      <c r="K789" s="192">
        <v>1.8056819999999998</v>
      </c>
      <c r="L789" s="192"/>
      <c r="M789" s="192">
        <v>3.4698557880000007</v>
      </c>
      <c r="N789" s="193"/>
      <c r="O789" s="196">
        <v>11.24614328</v>
      </c>
      <c r="P789" s="192">
        <v>11.128219769999999</v>
      </c>
      <c r="Q789" s="192">
        <v>11.258007190000001</v>
      </c>
      <c r="R789" s="192">
        <v>11.258007190000001</v>
      </c>
      <c r="S789" s="192">
        <v>6.7272189479999991</v>
      </c>
      <c r="T789" s="193"/>
      <c r="U789" s="193"/>
      <c r="V789" s="193"/>
      <c r="W789" s="193"/>
      <c r="X789" s="193"/>
      <c r="Y789" s="137"/>
    </row>
    <row r="790" spans="1:25" s="20" customFormat="1" ht="46.65" x14ac:dyDescent="0.35">
      <c r="A790" s="181">
        <v>682</v>
      </c>
      <c r="B790" s="177" t="s">
        <v>1240</v>
      </c>
      <c r="C790" s="151" t="s">
        <v>1241</v>
      </c>
      <c r="D790" s="192">
        <v>3.0803160000000003</v>
      </c>
      <c r="E790" s="153">
        <v>2.8564080000000005</v>
      </c>
      <c r="F790" s="153">
        <v>0.13324216800000002</v>
      </c>
      <c r="G790" s="192">
        <v>5.5962959999999999E-2</v>
      </c>
      <c r="H790" s="192">
        <v>5.5962959999999999E-2</v>
      </c>
      <c r="I790" s="192">
        <v>0</v>
      </c>
      <c r="J790" s="192">
        <v>7.7279208000000016E-2</v>
      </c>
      <c r="K790" s="192">
        <v>2.8004450400000001</v>
      </c>
      <c r="L790" s="192"/>
      <c r="M790" s="192">
        <v>0</v>
      </c>
      <c r="N790" s="193"/>
      <c r="O790" s="196">
        <v>2.45888792</v>
      </c>
      <c r="P790" s="192">
        <v>2.4122521199999998</v>
      </c>
      <c r="Q790" s="192">
        <v>2.4633971800000003</v>
      </c>
      <c r="R790" s="192">
        <v>2.4633971800000003</v>
      </c>
      <c r="S790" s="192">
        <v>2.7231658320000003</v>
      </c>
      <c r="T790" s="193"/>
      <c r="U790" s="193"/>
      <c r="V790" s="193"/>
      <c r="W790" s="193"/>
      <c r="X790" s="193"/>
      <c r="Y790" s="137"/>
    </row>
    <row r="791" spans="1:25" s="20" customFormat="1" ht="62.2" x14ac:dyDescent="0.35">
      <c r="A791" s="166">
        <v>683</v>
      </c>
      <c r="B791" s="177" t="s">
        <v>1242</v>
      </c>
      <c r="C791" s="151" t="s">
        <v>1243</v>
      </c>
      <c r="D791" s="192">
        <v>0.28945383600000002</v>
      </c>
      <c r="E791" s="153">
        <v>1.2E-2</v>
      </c>
      <c r="F791" s="153">
        <v>5.3404799999999997E-4</v>
      </c>
      <c r="G791" s="192">
        <v>2.35116E-4</v>
      </c>
      <c r="H791" s="192">
        <v>2.35116E-4</v>
      </c>
      <c r="I791" s="192">
        <v>3.0000000000000001E-3</v>
      </c>
      <c r="J791" s="192">
        <v>2.9893199999999996E-4</v>
      </c>
      <c r="K791" s="192">
        <v>3.0000000000000001E-3</v>
      </c>
      <c r="L791" s="192"/>
      <c r="M791" s="192">
        <v>5.7648839999999996E-3</v>
      </c>
      <c r="N791" s="193"/>
      <c r="O791" s="196">
        <v>4.4504000000000006E-4</v>
      </c>
      <c r="P791" s="192">
        <v>2.4911000000000009E-4</v>
      </c>
      <c r="Q791" s="192">
        <v>0</v>
      </c>
      <c r="R791" s="192">
        <v>0</v>
      </c>
      <c r="S791" s="192">
        <v>1.1465952E-2</v>
      </c>
      <c r="T791" s="193"/>
      <c r="U791" s="193"/>
      <c r="V791" s="193"/>
      <c r="W791" s="193"/>
      <c r="X791" s="193"/>
      <c r="Y791" s="137"/>
    </row>
    <row r="792" spans="1:25" s="20" customFormat="1" ht="15.05" x14ac:dyDescent="0.35">
      <c r="A792" s="186"/>
      <c r="B792" s="157" t="s">
        <v>183</v>
      </c>
      <c r="C792" s="158"/>
      <c r="D792" s="191">
        <f>SUM(D793:D796)</f>
        <v>1.1003124959999999</v>
      </c>
      <c r="E792" s="191">
        <f t="shared" ref="E792:X792" si="94">SUM(E793:E796)</f>
        <v>1.2E-2</v>
      </c>
      <c r="F792" s="191">
        <f t="shared" si="94"/>
        <v>10.561616448000001</v>
      </c>
      <c r="G792" s="191">
        <f t="shared" si="94"/>
        <v>2.35116E-4</v>
      </c>
      <c r="H792" s="191">
        <f t="shared" si="94"/>
        <v>2.35116E-4</v>
      </c>
      <c r="I792" s="191">
        <f t="shared" si="94"/>
        <v>3.0000000000000001E-3</v>
      </c>
      <c r="J792" s="191">
        <f t="shared" si="94"/>
        <v>10.561381332</v>
      </c>
      <c r="K792" s="191">
        <f t="shared" si="94"/>
        <v>3.0000000000000001E-3</v>
      </c>
      <c r="L792" s="191">
        <f t="shared" si="94"/>
        <v>0</v>
      </c>
      <c r="M792" s="191">
        <f t="shared" si="94"/>
        <v>5.7648839999999996E-3</v>
      </c>
      <c r="N792" s="191">
        <f t="shared" si="94"/>
        <v>0</v>
      </c>
      <c r="O792" s="191">
        <f t="shared" si="94"/>
        <v>4.4504000000000006E-4</v>
      </c>
      <c r="P792" s="191">
        <f t="shared" si="94"/>
        <v>2.4911000000000009E-4</v>
      </c>
      <c r="Q792" s="191">
        <f t="shared" si="94"/>
        <v>0</v>
      </c>
      <c r="R792" s="191">
        <f t="shared" si="94"/>
        <v>0</v>
      </c>
      <c r="S792" s="191">
        <f t="shared" si="94"/>
        <v>-10.549616448000002</v>
      </c>
      <c r="T792" s="191">
        <f t="shared" si="94"/>
        <v>0</v>
      </c>
      <c r="U792" s="191">
        <f t="shared" si="94"/>
        <v>0</v>
      </c>
      <c r="V792" s="191">
        <f t="shared" si="94"/>
        <v>0</v>
      </c>
      <c r="W792" s="191">
        <f t="shared" si="94"/>
        <v>0</v>
      </c>
      <c r="X792" s="191">
        <f t="shared" si="94"/>
        <v>0</v>
      </c>
      <c r="Y792" s="137"/>
    </row>
    <row r="793" spans="1:25" s="20" customFormat="1" ht="62.2" x14ac:dyDescent="0.35">
      <c r="A793" s="181">
        <v>684</v>
      </c>
      <c r="B793" s="177" t="s">
        <v>1244</v>
      </c>
      <c r="C793" s="151" t="s">
        <v>1245</v>
      </c>
      <c r="D793" s="192">
        <v>1.1003124959999999</v>
      </c>
      <c r="E793" s="153">
        <v>1.2E-2</v>
      </c>
      <c r="F793" s="153">
        <v>5.3404799999999997E-4</v>
      </c>
      <c r="G793" s="192">
        <v>2.35116E-4</v>
      </c>
      <c r="H793" s="192">
        <v>2.35116E-4</v>
      </c>
      <c r="I793" s="192">
        <v>3.0000000000000001E-3</v>
      </c>
      <c r="J793" s="192">
        <v>2.9893199999999996E-4</v>
      </c>
      <c r="K793" s="192">
        <v>3.0000000000000001E-3</v>
      </c>
      <c r="L793" s="192"/>
      <c r="M793" s="192">
        <v>5.7648839999999996E-3</v>
      </c>
      <c r="N793" s="193"/>
      <c r="O793" s="196">
        <v>4.4504000000000006E-4</v>
      </c>
      <c r="P793" s="192">
        <v>2.4911000000000009E-4</v>
      </c>
      <c r="Q793" s="192">
        <v>0</v>
      </c>
      <c r="R793" s="192">
        <v>0</v>
      </c>
      <c r="S793" s="192">
        <v>1.1465952E-2</v>
      </c>
      <c r="T793" s="193"/>
      <c r="U793" s="193"/>
      <c r="V793" s="193"/>
      <c r="W793" s="193"/>
      <c r="X793" s="193"/>
      <c r="Y793" s="137"/>
    </row>
    <row r="794" spans="1:25" s="20" customFormat="1" ht="101.3" customHeight="1" x14ac:dyDescent="0.35">
      <c r="A794" s="181">
        <v>685</v>
      </c>
      <c r="B794" s="177" t="s">
        <v>1888</v>
      </c>
      <c r="C794" s="151" t="s">
        <v>1889</v>
      </c>
      <c r="D794" s="192"/>
      <c r="E794" s="153">
        <v>0</v>
      </c>
      <c r="F794" s="153">
        <v>0.14232955</v>
      </c>
      <c r="G794" s="192"/>
      <c r="H794" s="192"/>
      <c r="I794" s="192"/>
      <c r="J794" s="192">
        <v>0.14232955</v>
      </c>
      <c r="K794" s="192"/>
      <c r="L794" s="192"/>
      <c r="M794" s="192"/>
      <c r="N794" s="193"/>
      <c r="O794" s="196">
        <v>0</v>
      </c>
      <c r="P794" s="192">
        <v>0</v>
      </c>
      <c r="Q794" s="192">
        <v>0</v>
      </c>
      <c r="R794" s="192">
        <v>0</v>
      </c>
      <c r="S794" s="192">
        <v>-0.14232955</v>
      </c>
      <c r="T794" s="193"/>
      <c r="U794" s="193"/>
      <c r="V794" s="193"/>
      <c r="W794" s="193"/>
      <c r="X794" s="193"/>
      <c r="Y794" s="137"/>
    </row>
    <row r="795" spans="1:25" s="20" customFormat="1" ht="93.25" x14ac:dyDescent="0.35">
      <c r="A795" s="181">
        <v>686</v>
      </c>
      <c r="B795" s="177" t="s">
        <v>1890</v>
      </c>
      <c r="C795" s="151" t="s">
        <v>1891</v>
      </c>
      <c r="D795" s="192"/>
      <c r="E795" s="153">
        <v>0</v>
      </c>
      <c r="F795" s="153">
        <v>5.6999999900000011</v>
      </c>
      <c r="G795" s="192"/>
      <c r="H795" s="192"/>
      <c r="I795" s="192"/>
      <c r="J795" s="192">
        <v>5.6999999900000002</v>
      </c>
      <c r="K795" s="192"/>
      <c r="L795" s="192"/>
      <c r="M795" s="192"/>
      <c r="N795" s="193"/>
      <c r="O795" s="196">
        <v>0</v>
      </c>
      <c r="P795" s="192">
        <v>0</v>
      </c>
      <c r="Q795" s="192">
        <v>0</v>
      </c>
      <c r="R795" s="192">
        <v>0</v>
      </c>
      <c r="S795" s="192">
        <v>-5.6999999900000011</v>
      </c>
      <c r="T795" s="193"/>
      <c r="U795" s="193"/>
      <c r="V795" s="193"/>
      <c r="W795" s="193"/>
      <c r="X795" s="193"/>
      <c r="Y795" s="137"/>
    </row>
    <row r="796" spans="1:25" s="20" customFormat="1" ht="62.2" x14ac:dyDescent="0.35">
      <c r="A796" s="181">
        <v>687</v>
      </c>
      <c r="B796" s="177" t="s">
        <v>1892</v>
      </c>
      <c r="C796" s="151" t="s">
        <v>1893</v>
      </c>
      <c r="D796" s="192"/>
      <c r="E796" s="153">
        <v>0</v>
      </c>
      <c r="F796" s="153">
        <v>4.7187528599999995</v>
      </c>
      <c r="G796" s="192"/>
      <c r="H796" s="192"/>
      <c r="I796" s="192"/>
      <c r="J796" s="192">
        <v>4.7187528599999995</v>
      </c>
      <c r="K796" s="192"/>
      <c r="L796" s="192"/>
      <c r="M796" s="192"/>
      <c r="N796" s="193"/>
      <c r="O796" s="196">
        <v>0</v>
      </c>
      <c r="P796" s="192">
        <v>0</v>
      </c>
      <c r="Q796" s="192">
        <v>0</v>
      </c>
      <c r="R796" s="192">
        <v>0</v>
      </c>
      <c r="S796" s="192">
        <v>-4.7187528599999995</v>
      </c>
      <c r="T796" s="193"/>
      <c r="U796" s="193"/>
      <c r="V796" s="193"/>
      <c r="W796" s="193"/>
      <c r="X796" s="193"/>
      <c r="Y796" s="137"/>
    </row>
    <row r="797" spans="1:25" s="20" customFormat="1" ht="15.05" x14ac:dyDescent="0.35">
      <c r="A797" s="186"/>
      <c r="B797" s="157" t="s">
        <v>190</v>
      </c>
      <c r="C797" s="158"/>
      <c r="D797" s="191">
        <f>SUM(D798:D799)</f>
        <v>3.2180248440000003</v>
      </c>
      <c r="E797" s="191">
        <f t="shared" ref="E797:X797" si="95">SUM(E798:E799)</f>
        <v>1.7232719999999999</v>
      </c>
      <c r="F797" s="191">
        <f t="shared" si="95"/>
        <v>2.1570729380000002</v>
      </c>
      <c r="G797" s="191">
        <f t="shared" si="95"/>
        <v>1.7115071159999999</v>
      </c>
      <c r="H797" s="191">
        <f t="shared" si="95"/>
        <v>2.156774006</v>
      </c>
      <c r="I797" s="191">
        <f t="shared" si="95"/>
        <v>3.0000000000000001E-3</v>
      </c>
      <c r="J797" s="191">
        <f t="shared" si="95"/>
        <v>2.9893199999999996E-4</v>
      </c>
      <c r="K797" s="191">
        <f t="shared" si="95"/>
        <v>3.0000000000000001E-3</v>
      </c>
      <c r="L797" s="191">
        <f t="shared" si="95"/>
        <v>0</v>
      </c>
      <c r="M797" s="191">
        <f t="shared" si="95"/>
        <v>5.7648839999999996E-3</v>
      </c>
      <c r="N797" s="191">
        <f t="shared" si="95"/>
        <v>0</v>
      </c>
      <c r="O797" s="191">
        <f t="shared" si="95"/>
        <v>4.4504000000000006E-4</v>
      </c>
      <c r="P797" s="191">
        <f t="shared" si="95"/>
        <v>2.4911000000000009E-4</v>
      </c>
      <c r="Q797" s="191">
        <f t="shared" si="95"/>
        <v>0</v>
      </c>
      <c r="R797" s="191">
        <f t="shared" si="95"/>
        <v>0</v>
      </c>
      <c r="S797" s="191">
        <f t="shared" si="95"/>
        <v>-0.4338009380000003</v>
      </c>
      <c r="T797" s="191">
        <f t="shared" si="95"/>
        <v>0</v>
      </c>
      <c r="U797" s="191">
        <f t="shared" si="95"/>
        <v>0</v>
      </c>
      <c r="V797" s="191">
        <f t="shared" si="95"/>
        <v>0</v>
      </c>
      <c r="W797" s="191">
        <f t="shared" si="95"/>
        <v>0</v>
      </c>
      <c r="X797" s="191">
        <f t="shared" si="95"/>
        <v>0</v>
      </c>
      <c r="Y797" s="137"/>
    </row>
    <row r="798" spans="1:25" s="20" customFormat="1" ht="77.7" x14ac:dyDescent="0.35">
      <c r="A798" s="181">
        <v>688</v>
      </c>
      <c r="B798" s="177" t="s">
        <v>1246</v>
      </c>
      <c r="C798" s="151" t="s">
        <v>1247</v>
      </c>
      <c r="D798" s="192">
        <v>0.37325999999999993</v>
      </c>
      <c r="E798" s="153">
        <v>1.2E-2</v>
      </c>
      <c r="F798" s="153">
        <v>5.3404799999999997E-4</v>
      </c>
      <c r="G798" s="192">
        <v>2.35116E-4</v>
      </c>
      <c r="H798" s="192">
        <v>2.35116E-4</v>
      </c>
      <c r="I798" s="192">
        <v>3.0000000000000001E-3</v>
      </c>
      <c r="J798" s="192">
        <v>2.9893199999999996E-4</v>
      </c>
      <c r="K798" s="192">
        <v>3.0000000000000001E-3</v>
      </c>
      <c r="L798" s="192"/>
      <c r="M798" s="192">
        <v>5.7648839999999996E-3</v>
      </c>
      <c r="N798" s="193"/>
      <c r="O798" s="196">
        <v>4.4504000000000006E-4</v>
      </c>
      <c r="P798" s="192">
        <v>2.4911000000000009E-4</v>
      </c>
      <c r="Q798" s="192">
        <v>0</v>
      </c>
      <c r="R798" s="192">
        <v>0</v>
      </c>
      <c r="S798" s="192">
        <v>1.1465952E-2</v>
      </c>
      <c r="T798" s="193"/>
      <c r="U798" s="193"/>
      <c r="V798" s="193"/>
      <c r="W798" s="193"/>
      <c r="X798" s="193"/>
      <c r="Y798" s="137"/>
    </row>
    <row r="799" spans="1:25" s="20" customFormat="1" ht="46.65" x14ac:dyDescent="0.35">
      <c r="A799" s="166">
        <v>689</v>
      </c>
      <c r="B799" s="177" t="s">
        <v>1248</v>
      </c>
      <c r="C799" s="151" t="s">
        <v>1249</v>
      </c>
      <c r="D799" s="192">
        <v>2.8447648440000002</v>
      </c>
      <c r="E799" s="153">
        <v>1.7112719999999999</v>
      </c>
      <c r="F799" s="153">
        <v>2.1565388900000002</v>
      </c>
      <c r="G799" s="192">
        <v>1.7112719999999999</v>
      </c>
      <c r="H799" s="192">
        <v>2.1565388900000002</v>
      </c>
      <c r="I799" s="192">
        <v>0</v>
      </c>
      <c r="J799" s="192">
        <v>0</v>
      </c>
      <c r="K799" s="192">
        <v>0</v>
      </c>
      <c r="L799" s="192"/>
      <c r="M799" s="192">
        <v>0</v>
      </c>
      <c r="N799" s="193"/>
      <c r="O799" s="196">
        <v>0</v>
      </c>
      <c r="P799" s="192">
        <v>0</v>
      </c>
      <c r="Q799" s="192">
        <v>0</v>
      </c>
      <c r="R799" s="192">
        <v>0</v>
      </c>
      <c r="S799" s="192">
        <v>-0.4452668900000003</v>
      </c>
      <c r="T799" s="193"/>
      <c r="U799" s="193"/>
      <c r="V799" s="193"/>
      <c r="W799" s="193"/>
      <c r="X799" s="193"/>
      <c r="Y799" s="137"/>
    </row>
    <row r="800" spans="1:25" s="20" customFormat="1" ht="15.05" x14ac:dyDescent="0.35">
      <c r="A800" s="186"/>
      <c r="B800" s="157" t="s">
        <v>203</v>
      </c>
      <c r="C800" s="158"/>
      <c r="D800" s="191">
        <f>SUM(D801)</f>
        <v>0.41234884799999993</v>
      </c>
      <c r="E800" s="191">
        <f t="shared" ref="E800:X800" si="96">SUM(E801)</f>
        <v>0.405024</v>
      </c>
      <c r="F800" s="191">
        <f t="shared" si="96"/>
        <v>1.8025631999999996E-2</v>
      </c>
      <c r="G800" s="191">
        <f t="shared" si="96"/>
        <v>7.9352639999999992E-3</v>
      </c>
      <c r="H800" s="191">
        <f t="shared" si="96"/>
        <v>7.9352639999999992E-3</v>
      </c>
      <c r="I800" s="191">
        <f t="shared" si="96"/>
        <v>0.10125599999999998</v>
      </c>
      <c r="J800" s="191">
        <f t="shared" si="96"/>
        <v>1.0090367999999997E-2</v>
      </c>
      <c r="K800" s="191">
        <f t="shared" si="96"/>
        <v>0.10125599999999998</v>
      </c>
      <c r="L800" s="191">
        <f t="shared" si="96"/>
        <v>0</v>
      </c>
      <c r="M800" s="191">
        <f t="shared" si="96"/>
        <v>0.19457673599999994</v>
      </c>
      <c r="N800" s="191">
        <f t="shared" si="96"/>
        <v>0</v>
      </c>
      <c r="O800" s="191">
        <f t="shared" si="96"/>
        <v>1.5021359999999997E-2</v>
      </c>
      <c r="P800" s="191">
        <f t="shared" si="96"/>
        <v>8.4086399999999967E-3</v>
      </c>
      <c r="Q800" s="191">
        <f t="shared" si="96"/>
        <v>0</v>
      </c>
      <c r="R800" s="191">
        <f t="shared" si="96"/>
        <v>0</v>
      </c>
      <c r="S800" s="191">
        <f t="shared" si="96"/>
        <v>0.38699836799999998</v>
      </c>
      <c r="T800" s="191">
        <f t="shared" si="96"/>
        <v>0</v>
      </c>
      <c r="U800" s="191">
        <f t="shared" si="96"/>
        <v>0</v>
      </c>
      <c r="V800" s="191">
        <f t="shared" si="96"/>
        <v>0</v>
      </c>
      <c r="W800" s="191">
        <f t="shared" si="96"/>
        <v>0</v>
      </c>
      <c r="X800" s="191">
        <f t="shared" si="96"/>
        <v>0</v>
      </c>
      <c r="Y800" s="137"/>
    </row>
    <row r="801" spans="1:25" s="20" customFormat="1" ht="46.65" x14ac:dyDescent="0.35">
      <c r="A801" s="166">
        <v>690</v>
      </c>
      <c r="B801" s="177" t="s">
        <v>1250</v>
      </c>
      <c r="C801" s="151" t="s">
        <v>1251</v>
      </c>
      <c r="D801" s="192">
        <v>0.41234884799999993</v>
      </c>
      <c r="E801" s="153">
        <v>0.405024</v>
      </c>
      <c r="F801" s="153">
        <v>1.8025631999999996E-2</v>
      </c>
      <c r="G801" s="192">
        <v>7.9352639999999992E-3</v>
      </c>
      <c r="H801" s="192">
        <v>7.9352639999999992E-3</v>
      </c>
      <c r="I801" s="192">
        <v>0.10125599999999998</v>
      </c>
      <c r="J801" s="192">
        <v>1.0090367999999997E-2</v>
      </c>
      <c r="K801" s="192">
        <v>0.10125599999999998</v>
      </c>
      <c r="L801" s="192"/>
      <c r="M801" s="192">
        <v>0.19457673599999994</v>
      </c>
      <c r="N801" s="193"/>
      <c r="O801" s="196">
        <v>1.5021359999999997E-2</v>
      </c>
      <c r="P801" s="192">
        <v>8.4086399999999967E-3</v>
      </c>
      <c r="Q801" s="192">
        <v>0</v>
      </c>
      <c r="R801" s="192">
        <v>0</v>
      </c>
      <c r="S801" s="192">
        <v>0.38699836799999998</v>
      </c>
      <c r="T801" s="193"/>
      <c r="U801" s="193"/>
      <c r="V801" s="193"/>
      <c r="W801" s="193"/>
      <c r="X801" s="193"/>
      <c r="Y801" s="137"/>
    </row>
    <row r="802" spans="1:25" s="20" customFormat="1" ht="15.05" x14ac:dyDescent="0.35">
      <c r="A802" s="186"/>
      <c r="B802" s="157" t="s">
        <v>801</v>
      </c>
      <c r="C802" s="158"/>
      <c r="D802" s="191">
        <f>SUM(D803)</f>
        <v>5.0090160000000008</v>
      </c>
      <c r="E802" s="191">
        <f t="shared" ref="E802:X802" si="97">SUM(E803)</f>
        <v>3.878736</v>
      </c>
      <c r="F802" s="191">
        <f t="shared" si="97"/>
        <v>4.5385128439999995</v>
      </c>
      <c r="G802" s="191">
        <f t="shared" si="97"/>
        <v>3.878736</v>
      </c>
      <c r="H802" s="191">
        <f t="shared" si="97"/>
        <v>0.18789878399999999</v>
      </c>
      <c r="I802" s="191">
        <f t="shared" si="97"/>
        <v>0</v>
      </c>
      <c r="J802" s="191">
        <f t="shared" si="97"/>
        <v>4.3506140599999998</v>
      </c>
      <c r="K802" s="191">
        <f t="shared" si="97"/>
        <v>0</v>
      </c>
      <c r="L802" s="191">
        <f t="shared" si="97"/>
        <v>0</v>
      </c>
      <c r="M802" s="191">
        <f t="shared" si="97"/>
        <v>0</v>
      </c>
      <c r="N802" s="191">
        <f t="shared" si="97"/>
        <v>0</v>
      </c>
      <c r="O802" s="191">
        <f t="shared" si="97"/>
        <v>3.7820940299999997</v>
      </c>
      <c r="P802" s="191">
        <f t="shared" si="97"/>
        <v>0</v>
      </c>
      <c r="Q802" s="191">
        <f t="shared" si="97"/>
        <v>4.5790182800000006</v>
      </c>
      <c r="R802" s="191">
        <f t="shared" si="97"/>
        <v>0</v>
      </c>
      <c r="S802" s="191">
        <f t="shared" si="97"/>
        <v>-0.65977684399999958</v>
      </c>
      <c r="T802" s="191">
        <f t="shared" si="97"/>
        <v>0</v>
      </c>
      <c r="U802" s="191">
        <f t="shared" si="97"/>
        <v>0</v>
      </c>
      <c r="V802" s="191">
        <f t="shared" si="97"/>
        <v>0</v>
      </c>
      <c r="W802" s="191">
        <f t="shared" si="97"/>
        <v>0</v>
      </c>
      <c r="X802" s="191">
        <f t="shared" si="97"/>
        <v>0</v>
      </c>
      <c r="Y802" s="137"/>
    </row>
    <row r="803" spans="1:25" s="20" customFormat="1" ht="46.65" x14ac:dyDescent="0.35">
      <c r="A803" s="166">
        <v>691</v>
      </c>
      <c r="B803" s="177" t="s">
        <v>1252</v>
      </c>
      <c r="C803" s="151" t="s">
        <v>1253</v>
      </c>
      <c r="D803" s="192">
        <v>5.0090160000000008</v>
      </c>
      <c r="E803" s="153">
        <v>3.878736</v>
      </c>
      <c r="F803" s="153">
        <v>4.5385128439999995</v>
      </c>
      <c r="G803" s="192">
        <v>3.878736</v>
      </c>
      <c r="H803" s="192">
        <v>0.18789878399999999</v>
      </c>
      <c r="I803" s="192">
        <v>0</v>
      </c>
      <c r="J803" s="192">
        <v>4.3506140599999998</v>
      </c>
      <c r="K803" s="192">
        <v>0</v>
      </c>
      <c r="L803" s="192"/>
      <c r="M803" s="192">
        <v>0</v>
      </c>
      <c r="N803" s="193"/>
      <c r="O803" s="196">
        <v>3.7820940299999997</v>
      </c>
      <c r="P803" s="192">
        <v>0</v>
      </c>
      <c r="Q803" s="192">
        <v>4.5790182800000006</v>
      </c>
      <c r="R803" s="192">
        <v>0</v>
      </c>
      <c r="S803" s="192">
        <v>-0.65977684399999958</v>
      </c>
      <c r="T803" s="193"/>
      <c r="U803" s="193"/>
      <c r="V803" s="193"/>
      <c r="W803" s="193"/>
      <c r="X803" s="193"/>
      <c r="Y803" s="137"/>
    </row>
    <row r="804" spans="1:25" s="20" customFormat="1" ht="15.05" x14ac:dyDescent="0.35">
      <c r="A804" s="186"/>
      <c r="B804" s="157" t="s">
        <v>222</v>
      </c>
      <c r="C804" s="158"/>
      <c r="D804" s="191">
        <f>SUM(D805)</f>
        <v>17.545943999999999</v>
      </c>
      <c r="E804" s="191">
        <f t="shared" ref="E804:X804" si="98">SUM(E805)</f>
        <v>17.114076000000001</v>
      </c>
      <c r="F804" s="191">
        <f t="shared" si="98"/>
        <v>0.9633878859999998</v>
      </c>
      <c r="G804" s="191">
        <f t="shared" si="98"/>
        <v>0.53702528199999999</v>
      </c>
      <c r="H804" s="191">
        <f t="shared" si="98"/>
        <v>0.53702528199999999</v>
      </c>
      <c r="I804" s="191">
        <f t="shared" si="98"/>
        <v>4.2785189999999993</v>
      </c>
      <c r="J804" s="191">
        <f t="shared" si="98"/>
        <v>0.42636260399999992</v>
      </c>
      <c r="K804" s="191">
        <f t="shared" si="98"/>
        <v>4.2785189999999993</v>
      </c>
      <c r="L804" s="191">
        <f t="shared" si="98"/>
        <v>0</v>
      </c>
      <c r="M804" s="191">
        <f t="shared" si="98"/>
        <v>8.0200127179999985</v>
      </c>
      <c r="N804" s="191">
        <f t="shared" si="98"/>
        <v>0</v>
      </c>
      <c r="O804" s="191">
        <f t="shared" si="98"/>
        <v>0.80282323999999994</v>
      </c>
      <c r="P804" s="191">
        <f t="shared" si="98"/>
        <v>0.35530216999999992</v>
      </c>
      <c r="Q804" s="191">
        <f t="shared" si="98"/>
        <v>0</v>
      </c>
      <c r="R804" s="191">
        <f t="shared" si="98"/>
        <v>0</v>
      </c>
      <c r="S804" s="191">
        <f t="shared" si="98"/>
        <v>16.150688114000001</v>
      </c>
      <c r="T804" s="191">
        <f t="shared" si="98"/>
        <v>0</v>
      </c>
      <c r="U804" s="191">
        <f t="shared" si="98"/>
        <v>0</v>
      </c>
      <c r="V804" s="191">
        <f t="shared" si="98"/>
        <v>0</v>
      </c>
      <c r="W804" s="191">
        <f t="shared" si="98"/>
        <v>0</v>
      </c>
      <c r="X804" s="191">
        <f t="shared" si="98"/>
        <v>0</v>
      </c>
      <c r="Y804" s="137"/>
    </row>
    <row r="805" spans="1:25" s="20" customFormat="1" ht="77.7" x14ac:dyDescent="0.35">
      <c r="A805" s="166">
        <v>692</v>
      </c>
      <c r="B805" s="177" t="s">
        <v>1254</v>
      </c>
      <c r="C805" s="151" t="s">
        <v>1255</v>
      </c>
      <c r="D805" s="192">
        <v>17.545943999999999</v>
      </c>
      <c r="E805" s="153">
        <v>17.114076000000001</v>
      </c>
      <c r="F805" s="153">
        <v>0.9633878859999998</v>
      </c>
      <c r="G805" s="192">
        <v>0.53702528199999999</v>
      </c>
      <c r="H805" s="192">
        <v>0.53702528199999999</v>
      </c>
      <c r="I805" s="192">
        <v>4.2785189999999993</v>
      </c>
      <c r="J805" s="192">
        <v>0.42636260399999992</v>
      </c>
      <c r="K805" s="192">
        <v>4.2785189999999993</v>
      </c>
      <c r="L805" s="192"/>
      <c r="M805" s="192">
        <v>8.0200127179999985</v>
      </c>
      <c r="N805" s="193"/>
      <c r="O805" s="196">
        <v>0.80282323999999994</v>
      </c>
      <c r="P805" s="192">
        <v>0.35530216999999992</v>
      </c>
      <c r="Q805" s="192">
        <v>0</v>
      </c>
      <c r="R805" s="192">
        <v>0</v>
      </c>
      <c r="S805" s="192">
        <v>16.150688114000001</v>
      </c>
      <c r="T805" s="193"/>
      <c r="U805" s="193"/>
      <c r="V805" s="193"/>
      <c r="W805" s="193"/>
      <c r="X805" s="193"/>
      <c r="Y805" s="137"/>
    </row>
    <row r="806" spans="1:25" s="20" customFormat="1" ht="15.05" x14ac:dyDescent="0.35">
      <c r="A806" s="186"/>
      <c r="B806" s="157" t="s">
        <v>232</v>
      </c>
      <c r="C806" s="158"/>
      <c r="D806" s="191">
        <f>SUM(D807:D810)</f>
        <v>20.784614313966102</v>
      </c>
      <c r="E806" s="191">
        <f t="shared" ref="E806:X806" si="99">SUM(E807:E810)</f>
        <v>17.860799999999998</v>
      </c>
      <c r="F806" s="191">
        <f t="shared" si="99"/>
        <v>2.9559225098305086</v>
      </c>
      <c r="G806" s="191">
        <f t="shared" si="99"/>
        <v>0.47821175599999999</v>
      </c>
      <c r="H806" s="191">
        <f t="shared" si="99"/>
        <v>0.56299115599999994</v>
      </c>
      <c r="I806" s="191">
        <f t="shared" si="99"/>
        <v>2.3745539999999998</v>
      </c>
      <c r="J806" s="191">
        <f t="shared" si="99"/>
        <v>2.3929313538305084</v>
      </c>
      <c r="K806" s="191">
        <f t="shared" si="99"/>
        <v>10.406401191999999</v>
      </c>
      <c r="L806" s="191">
        <f t="shared" si="99"/>
        <v>0</v>
      </c>
      <c r="M806" s="191">
        <f t="shared" si="99"/>
        <v>4.6016330520000004</v>
      </c>
      <c r="N806" s="191">
        <f t="shared" si="99"/>
        <v>0</v>
      </c>
      <c r="O806" s="191">
        <f t="shared" si="99"/>
        <v>0.5893159</v>
      </c>
      <c r="P806" s="191">
        <f t="shared" si="99"/>
        <v>0.32988646999999999</v>
      </c>
      <c r="Q806" s="191">
        <f t="shared" si="99"/>
        <v>0</v>
      </c>
      <c r="R806" s="191">
        <f t="shared" si="99"/>
        <v>0</v>
      </c>
      <c r="S806" s="191">
        <f t="shared" si="99"/>
        <v>14.90487749016949</v>
      </c>
      <c r="T806" s="191">
        <f t="shared" si="99"/>
        <v>0</v>
      </c>
      <c r="U806" s="191">
        <f t="shared" si="99"/>
        <v>0</v>
      </c>
      <c r="V806" s="191">
        <f t="shared" si="99"/>
        <v>0</v>
      </c>
      <c r="W806" s="191">
        <f t="shared" si="99"/>
        <v>0</v>
      </c>
      <c r="X806" s="191">
        <f t="shared" si="99"/>
        <v>0</v>
      </c>
      <c r="Y806" s="137"/>
    </row>
    <row r="807" spans="1:25" s="20" customFormat="1" ht="77.7" x14ac:dyDescent="0.35">
      <c r="A807" s="166">
        <v>693</v>
      </c>
      <c r="B807" s="177" t="s">
        <v>1256</v>
      </c>
      <c r="C807" s="151" t="s">
        <v>1257</v>
      </c>
      <c r="D807" s="192">
        <v>2.9890435478644073</v>
      </c>
      <c r="E807" s="153">
        <v>1.9709399999999999</v>
      </c>
      <c r="F807" s="153">
        <v>1.9970675898305088</v>
      </c>
      <c r="G807" s="192">
        <v>0</v>
      </c>
      <c r="H807" s="192">
        <v>0</v>
      </c>
      <c r="I807" s="192">
        <v>0.49273500000000003</v>
      </c>
      <c r="J807" s="192">
        <v>1.9970675898305086</v>
      </c>
      <c r="K807" s="192">
        <v>0.49273500000000003</v>
      </c>
      <c r="L807" s="192"/>
      <c r="M807" s="192">
        <v>0.98547000000000018</v>
      </c>
      <c r="N807" s="193"/>
      <c r="O807" s="196">
        <v>0</v>
      </c>
      <c r="P807" s="192">
        <v>0</v>
      </c>
      <c r="Q807" s="192">
        <v>0</v>
      </c>
      <c r="R807" s="192">
        <v>0</v>
      </c>
      <c r="S807" s="192">
        <v>-2.6127589830508891E-2</v>
      </c>
      <c r="T807" s="193"/>
      <c r="U807" s="193"/>
      <c r="V807" s="193"/>
      <c r="W807" s="193"/>
      <c r="X807" s="193"/>
      <c r="Y807" s="137"/>
    </row>
    <row r="808" spans="1:25" s="20" customFormat="1" ht="62.2" x14ac:dyDescent="0.35">
      <c r="A808" s="181">
        <v>694</v>
      </c>
      <c r="B808" s="177" t="s">
        <v>1258</v>
      </c>
      <c r="C808" s="151" t="s">
        <v>1259</v>
      </c>
      <c r="D808" s="192">
        <v>8.1900867181016928</v>
      </c>
      <c r="E808" s="153">
        <v>7.5272759999999987</v>
      </c>
      <c r="F808" s="153">
        <v>0.33500182799999995</v>
      </c>
      <c r="G808" s="192">
        <v>0.14747494799999999</v>
      </c>
      <c r="H808" s="192">
        <v>0.14747494799999999</v>
      </c>
      <c r="I808" s="192">
        <v>1.8818189999999997</v>
      </c>
      <c r="J808" s="192">
        <v>0.18752687999999995</v>
      </c>
      <c r="K808" s="192">
        <v>1.8818189999999997</v>
      </c>
      <c r="L808" s="192"/>
      <c r="M808" s="192">
        <v>3.6161630520000005</v>
      </c>
      <c r="N808" s="193"/>
      <c r="O808" s="196">
        <v>0.27916818999999998</v>
      </c>
      <c r="P808" s="192">
        <v>0.15627239999999998</v>
      </c>
      <c r="Q808" s="192">
        <v>0</v>
      </c>
      <c r="R808" s="192">
        <v>0</v>
      </c>
      <c r="S808" s="192">
        <v>7.1922741719999985</v>
      </c>
      <c r="T808" s="193"/>
      <c r="U808" s="193"/>
      <c r="V808" s="193"/>
      <c r="W808" s="193"/>
      <c r="X808" s="193"/>
      <c r="Y808" s="137"/>
    </row>
    <row r="809" spans="1:25" s="20" customFormat="1" ht="62.2" x14ac:dyDescent="0.35">
      <c r="A809" s="166">
        <v>695</v>
      </c>
      <c r="B809" s="177" t="s">
        <v>1260</v>
      </c>
      <c r="C809" s="151" t="s">
        <v>1261</v>
      </c>
      <c r="D809" s="192">
        <v>9.605484048000001</v>
      </c>
      <c r="E809" s="153">
        <v>8.362584</v>
      </c>
      <c r="F809" s="153">
        <v>0.53907369199999999</v>
      </c>
      <c r="G809" s="192">
        <v>0.33073680799999999</v>
      </c>
      <c r="H809" s="192">
        <v>0.33073680799999999</v>
      </c>
      <c r="I809" s="192">
        <v>0</v>
      </c>
      <c r="J809" s="192">
        <v>0.208336884</v>
      </c>
      <c r="K809" s="192">
        <v>8.031847191999999</v>
      </c>
      <c r="L809" s="192"/>
      <c r="M809" s="192">
        <v>0</v>
      </c>
      <c r="N809" s="193"/>
      <c r="O809" s="196">
        <v>0.31014771000000002</v>
      </c>
      <c r="P809" s="192">
        <v>0.17361407000000001</v>
      </c>
      <c r="Q809" s="192">
        <v>0</v>
      </c>
      <c r="R809" s="192">
        <v>0</v>
      </c>
      <c r="S809" s="192">
        <v>7.8235103080000004</v>
      </c>
      <c r="T809" s="193"/>
      <c r="U809" s="193"/>
      <c r="V809" s="193"/>
      <c r="W809" s="193"/>
      <c r="X809" s="193"/>
      <c r="Y809" s="137"/>
    </row>
    <row r="810" spans="1:25" s="20" customFormat="1" ht="62.2" x14ac:dyDescent="0.35">
      <c r="A810" s="181">
        <v>696</v>
      </c>
      <c r="B810" s="177" t="s">
        <v>1262</v>
      </c>
      <c r="C810" s="151" t="s">
        <v>1263</v>
      </c>
      <c r="D810" s="192">
        <v>0</v>
      </c>
      <c r="E810" s="153">
        <v>0</v>
      </c>
      <c r="F810" s="153">
        <v>8.4779400000000005E-2</v>
      </c>
      <c r="G810" s="192">
        <v>0</v>
      </c>
      <c r="H810" s="192">
        <v>8.4779399999999991E-2</v>
      </c>
      <c r="I810" s="192">
        <v>0</v>
      </c>
      <c r="J810" s="192">
        <v>0</v>
      </c>
      <c r="K810" s="192">
        <v>0</v>
      </c>
      <c r="L810" s="192"/>
      <c r="M810" s="192">
        <v>0</v>
      </c>
      <c r="N810" s="193"/>
      <c r="O810" s="196">
        <v>0</v>
      </c>
      <c r="P810" s="192">
        <v>0</v>
      </c>
      <c r="Q810" s="192">
        <v>0</v>
      </c>
      <c r="R810" s="192">
        <v>0</v>
      </c>
      <c r="S810" s="192">
        <v>-8.4779400000000005E-2</v>
      </c>
      <c r="T810" s="193"/>
      <c r="U810" s="193"/>
      <c r="V810" s="193"/>
      <c r="W810" s="193"/>
      <c r="X810" s="193"/>
      <c r="Y810" s="137"/>
    </row>
    <row r="811" spans="1:25" s="20" customFormat="1" ht="15.05" x14ac:dyDescent="0.35">
      <c r="A811" s="186"/>
      <c r="B811" s="157" t="s">
        <v>274</v>
      </c>
      <c r="C811" s="158"/>
      <c r="D811" s="191">
        <f>SUM(D812:D824)</f>
        <v>153.23577626359324</v>
      </c>
      <c r="E811" s="191">
        <f t="shared" ref="E811:X811" si="100">SUM(E812:E824)</f>
        <v>54.474959999999996</v>
      </c>
      <c r="F811" s="191">
        <f t="shared" si="100"/>
        <v>68.590463411152541</v>
      </c>
      <c r="G811" s="191">
        <f t="shared" si="100"/>
        <v>29.939113879999997</v>
      </c>
      <c r="H811" s="191">
        <f t="shared" si="100"/>
        <v>24.956847443999994</v>
      </c>
      <c r="I811" s="191">
        <f t="shared" si="100"/>
        <v>4.9150920000000005</v>
      </c>
      <c r="J811" s="191">
        <f t="shared" si="100"/>
        <v>43.633615967152544</v>
      </c>
      <c r="K811" s="191">
        <f t="shared" si="100"/>
        <v>4.9150920000000005</v>
      </c>
      <c r="L811" s="191">
        <f t="shared" si="100"/>
        <v>0</v>
      </c>
      <c r="M811" s="191">
        <f t="shared" si="100"/>
        <v>14.70566212</v>
      </c>
      <c r="N811" s="191">
        <f t="shared" si="100"/>
        <v>0</v>
      </c>
      <c r="O811" s="191">
        <f t="shared" si="100"/>
        <v>11.185358720000002</v>
      </c>
      <c r="P811" s="191">
        <f t="shared" si="100"/>
        <v>0.73414763999999999</v>
      </c>
      <c r="Q811" s="191">
        <f t="shared" si="100"/>
        <v>55.151859909999999</v>
      </c>
      <c r="R811" s="191">
        <f t="shared" si="100"/>
        <v>0</v>
      </c>
      <c r="S811" s="191">
        <f t="shared" si="100"/>
        <v>-14.115503411152538</v>
      </c>
      <c r="T811" s="191">
        <f t="shared" si="100"/>
        <v>0</v>
      </c>
      <c r="U811" s="191">
        <f t="shared" si="100"/>
        <v>0</v>
      </c>
      <c r="V811" s="191">
        <f t="shared" si="100"/>
        <v>0</v>
      </c>
      <c r="W811" s="191">
        <f t="shared" si="100"/>
        <v>0</v>
      </c>
      <c r="X811" s="191">
        <f t="shared" si="100"/>
        <v>0</v>
      </c>
      <c r="Y811" s="137"/>
    </row>
    <row r="812" spans="1:25" s="20" customFormat="1" ht="62.2" x14ac:dyDescent="0.35">
      <c r="A812" s="181">
        <v>697</v>
      </c>
      <c r="B812" s="177" t="s">
        <v>1264</v>
      </c>
      <c r="C812" s="151" t="s">
        <v>1265</v>
      </c>
      <c r="D812" s="192">
        <v>35.385083999999992</v>
      </c>
      <c r="E812" s="153">
        <v>4.6832639999999994</v>
      </c>
      <c r="F812" s="153">
        <v>33.641893349999997</v>
      </c>
      <c r="G812" s="192">
        <v>0</v>
      </c>
      <c r="H812" s="192">
        <v>0</v>
      </c>
      <c r="I812" s="192">
        <v>1.1708159999999999</v>
      </c>
      <c r="J812" s="192">
        <v>33.641893349999997</v>
      </c>
      <c r="K812" s="192">
        <v>1.1708159999999999</v>
      </c>
      <c r="L812" s="192"/>
      <c r="M812" s="192">
        <v>2.3416320000000002</v>
      </c>
      <c r="N812" s="193"/>
      <c r="O812" s="196">
        <v>0</v>
      </c>
      <c r="P812" s="192">
        <v>0</v>
      </c>
      <c r="Q812" s="192">
        <v>0</v>
      </c>
      <c r="R812" s="192">
        <v>0</v>
      </c>
      <c r="S812" s="192">
        <v>-28.958629349999995</v>
      </c>
      <c r="T812" s="193"/>
      <c r="U812" s="193"/>
      <c r="V812" s="193"/>
      <c r="W812" s="193"/>
      <c r="X812" s="193"/>
      <c r="Y812" s="137"/>
    </row>
    <row r="813" spans="1:25" s="20" customFormat="1" ht="46.65" x14ac:dyDescent="0.35">
      <c r="A813" s="181">
        <v>698</v>
      </c>
      <c r="B813" s="177" t="s">
        <v>1266</v>
      </c>
      <c r="C813" s="151" t="s">
        <v>1267</v>
      </c>
      <c r="D813" s="192">
        <v>7.2861885720000004</v>
      </c>
      <c r="E813" s="153">
        <v>6.6146159999999998</v>
      </c>
      <c r="F813" s="153">
        <v>0.33419236399999996</v>
      </c>
      <c r="G813" s="192">
        <v>0.16940259199999999</v>
      </c>
      <c r="H813" s="192">
        <v>0.16940259199999999</v>
      </c>
      <c r="I813" s="192">
        <v>1.653654</v>
      </c>
      <c r="J813" s="192">
        <v>0.16478977199999997</v>
      </c>
      <c r="K813" s="192">
        <v>1.653654</v>
      </c>
      <c r="L813" s="192"/>
      <c r="M813" s="192">
        <v>3.1379054079999995</v>
      </c>
      <c r="N813" s="193"/>
      <c r="O813" s="196">
        <v>0.24531981999999999</v>
      </c>
      <c r="P813" s="192">
        <v>0.13732481000000002</v>
      </c>
      <c r="Q813" s="192">
        <v>0</v>
      </c>
      <c r="R813" s="192">
        <v>0</v>
      </c>
      <c r="S813" s="192">
        <v>6.2804236360000001</v>
      </c>
      <c r="T813" s="193"/>
      <c r="U813" s="193"/>
      <c r="V813" s="193"/>
      <c r="W813" s="193"/>
      <c r="X813" s="193"/>
      <c r="Y813" s="137"/>
    </row>
    <row r="814" spans="1:25" s="20" customFormat="1" ht="77.7" x14ac:dyDescent="0.35">
      <c r="A814" s="181">
        <v>699</v>
      </c>
      <c r="B814" s="177" t="s">
        <v>1268</v>
      </c>
      <c r="C814" s="151" t="s">
        <v>1269</v>
      </c>
      <c r="D814" s="192">
        <v>4.6914686639999994</v>
      </c>
      <c r="E814" s="153">
        <v>1.2E-2</v>
      </c>
      <c r="F814" s="153">
        <v>0</v>
      </c>
      <c r="G814" s="192">
        <v>0</v>
      </c>
      <c r="H814" s="192">
        <v>0</v>
      </c>
      <c r="I814" s="192">
        <v>3.0000000000000001E-3</v>
      </c>
      <c r="J814" s="192">
        <v>0</v>
      </c>
      <c r="K814" s="192">
        <v>3.0000000000000001E-3</v>
      </c>
      <c r="L814" s="192"/>
      <c r="M814" s="192">
        <v>6.0000000000000001E-3</v>
      </c>
      <c r="N814" s="193"/>
      <c r="O814" s="196">
        <v>0</v>
      </c>
      <c r="P814" s="192">
        <v>0</v>
      </c>
      <c r="Q814" s="192">
        <v>0</v>
      </c>
      <c r="R814" s="192">
        <v>0</v>
      </c>
      <c r="S814" s="192">
        <v>1.2E-2</v>
      </c>
      <c r="T814" s="193"/>
      <c r="U814" s="193"/>
      <c r="V814" s="193"/>
      <c r="W814" s="193"/>
      <c r="X814" s="193"/>
      <c r="Y814" s="137"/>
    </row>
    <row r="815" spans="1:25" s="20" customFormat="1" ht="93.25" x14ac:dyDescent="0.35">
      <c r="A815" s="181">
        <v>700</v>
      </c>
      <c r="B815" s="177" t="s">
        <v>1270</v>
      </c>
      <c r="C815" s="151" t="s">
        <v>1271</v>
      </c>
      <c r="D815" s="192">
        <v>0.52476040800000001</v>
      </c>
      <c r="E815" s="153">
        <v>0.41769600000000001</v>
      </c>
      <c r="F815" s="153">
        <v>0</v>
      </c>
      <c r="G815" s="192">
        <v>0</v>
      </c>
      <c r="H815" s="192">
        <v>0</v>
      </c>
      <c r="I815" s="192">
        <v>0.10442399999999999</v>
      </c>
      <c r="J815" s="192">
        <v>0</v>
      </c>
      <c r="K815" s="192">
        <v>0.10442399999999999</v>
      </c>
      <c r="L815" s="192"/>
      <c r="M815" s="192">
        <v>0.20884800000000001</v>
      </c>
      <c r="N815" s="193"/>
      <c r="O815" s="196">
        <v>0</v>
      </c>
      <c r="P815" s="192">
        <v>0</v>
      </c>
      <c r="Q815" s="192">
        <v>0</v>
      </c>
      <c r="R815" s="192">
        <v>0</v>
      </c>
      <c r="S815" s="192">
        <v>0.41769600000000001</v>
      </c>
      <c r="T815" s="193"/>
      <c r="U815" s="193"/>
      <c r="V815" s="193"/>
      <c r="W815" s="193"/>
      <c r="X815" s="193"/>
      <c r="Y815" s="137"/>
    </row>
    <row r="816" spans="1:25" s="20" customFormat="1" ht="121.5" customHeight="1" x14ac:dyDescent="0.35">
      <c r="A816" s="181">
        <v>701</v>
      </c>
      <c r="B816" s="177" t="s">
        <v>1272</v>
      </c>
      <c r="C816" s="151" t="s">
        <v>1273</v>
      </c>
      <c r="D816" s="192">
        <v>3.2401418399999997</v>
      </c>
      <c r="E816" s="153">
        <v>1.2E-2</v>
      </c>
      <c r="F816" s="153">
        <v>0</v>
      </c>
      <c r="G816" s="192">
        <v>0</v>
      </c>
      <c r="H816" s="192">
        <v>0</v>
      </c>
      <c r="I816" s="192">
        <v>3.0000000000000001E-3</v>
      </c>
      <c r="J816" s="192">
        <v>0</v>
      </c>
      <c r="K816" s="192">
        <v>3.0000000000000001E-3</v>
      </c>
      <c r="L816" s="192"/>
      <c r="M816" s="192">
        <v>6.0000000000000001E-3</v>
      </c>
      <c r="N816" s="193"/>
      <c r="O816" s="196">
        <v>0</v>
      </c>
      <c r="P816" s="192">
        <v>0</v>
      </c>
      <c r="Q816" s="192">
        <v>0</v>
      </c>
      <c r="R816" s="192">
        <v>0</v>
      </c>
      <c r="S816" s="192">
        <v>1.2E-2</v>
      </c>
      <c r="T816" s="193"/>
      <c r="U816" s="193"/>
      <c r="V816" s="193"/>
      <c r="W816" s="193"/>
      <c r="X816" s="193"/>
      <c r="Y816" s="137"/>
    </row>
    <row r="817" spans="1:25" s="20" customFormat="1" ht="62.2" x14ac:dyDescent="0.35">
      <c r="A817" s="181">
        <v>702</v>
      </c>
      <c r="B817" s="177" t="s">
        <v>1274</v>
      </c>
      <c r="C817" s="151" t="s">
        <v>1275</v>
      </c>
      <c r="D817" s="192">
        <v>1.8818708399999999</v>
      </c>
      <c r="E817" s="153">
        <v>1.4603759999999999</v>
      </c>
      <c r="F817" s="153">
        <v>0.30278811999999999</v>
      </c>
      <c r="G817" s="192">
        <v>0.30278811999999999</v>
      </c>
      <c r="H817" s="192">
        <v>0.30278811999999999</v>
      </c>
      <c r="I817" s="192">
        <v>0.36509399999999997</v>
      </c>
      <c r="J817" s="192">
        <v>0</v>
      </c>
      <c r="K817" s="192">
        <v>0.36509399999999997</v>
      </c>
      <c r="L817" s="192"/>
      <c r="M817" s="192">
        <v>0.42739988000000001</v>
      </c>
      <c r="N817" s="193"/>
      <c r="O817" s="196">
        <v>0</v>
      </c>
      <c r="P817" s="192">
        <v>0</v>
      </c>
      <c r="Q817" s="192">
        <v>0</v>
      </c>
      <c r="R817" s="192">
        <v>0</v>
      </c>
      <c r="S817" s="192">
        <v>1.1575878799999999</v>
      </c>
      <c r="T817" s="193"/>
      <c r="U817" s="193"/>
      <c r="V817" s="193"/>
      <c r="W817" s="193"/>
      <c r="X817" s="193"/>
      <c r="Y817" s="137"/>
    </row>
    <row r="818" spans="1:25" s="20" customFormat="1" ht="62.2" x14ac:dyDescent="0.35">
      <c r="A818" s="181">
        <v>703</v>
      </c>
      <c r="B818" s="177" t="s">
        <v>1276</v>
      </c>
      <c r="C818" s="151" t="s">
        <v>1277</v>
      </c>
      <c r="D818" s="192">
        <v>84.304721843593214</v>
      </c>
      <c r="E818" s="153">
        <v>29.014764</v>
      </c>
      <c r="F818" s="153">
        <v>27.948188973152543</v>
      </c>
      <c r="G818" s="192">
        <v>29.014764</v>
      </c>
      <c r="H818" s="192">
        <v>18.426695283999997</v>
      </c>
      <c r="I818" s="192">
        <v>0</v>
      </c>
      <c r="J818" s="192">
        <v>9.5214936891525497</v>
      </c>
      <c r="K818" s="192">
        <v>0</v>
      </c>
      <c r="L818" s="192"/>
      <c r="M818" s="192">
        <v>0</v>
      </c>
      <c r="N818" s="193"/>
      <c r="O818" s="196">
        <v>10.035007150000002</v>
      </c>
      <c r="P818" s="192">
        <v>0</v>
      </c>
      <c r="Q818" s="192">
        <v>55.151859909999999</v>
      </c>
      <c r="R818" s="192">
        <v>0</v>
      </c>
      <c r="S818" s="192">
        <v>1.0665750268474561</v>
      </c>
      <c r="T818" s="193"/>
      <c r="U818" s="193"/>
      <c r="V818" s="193"/>
      <c r="W818" s="193"/>
      <c r="X818" s="193"/>
      <c r="Y818" s="137"/>
    </row>
    <row r="819" spans="1:25" s="20" customFormat="1" ht="141.80000000000001" customHeight="1" x14ac:dyDescent="0.35">
      <c r="A819" s="181">
        <v>704</v>
      </c>
      <c r="B819" s="177" t="s">
        <v>1278</v>
      </c>
      <c r="C819" s="151" t="s">
        <v>1279</v>
      </c>
      <c r="D819" s="192">
        <v>0.63244809599999996</v>
      </c>
      <c r="E819" s="153">
        <v>1.2E-2</v>
      </c>
      <c r="F819" s="153">
        <v>5.3404799999999997E-4</v>
      </c>
      <c r="G819" s="192">
        <v>2.35116E-4</v>
      </c>
      <c r="H819" s="192">
        <v>2.35116E-4</v>
      </c>
      <c r="I819" s="192">
        <v>3.0000000000000001E-3</v>
      </c>
      <c r="J819" s="192">
        <v>2.9893199999999996E-4</v>
      </c>
      <c r="K819" s="192">
        <v>3.0000000000000001E-3</v>
      </c>
      <c r="L819" s="192"/>
      <c r="M819" s="192">
        <v>5.7648839999999996E-3</v>
      </c>
      <c r="N819" s="193"/>
      <c r="O819" s="196">
        <v>6.4418959999999997E-2</v>
      </c>
      <c r="P819" s="192">
        <v>6.422303E-2</v>
      </c>
      <c r="Q819" s="192">
        <v>0</v>
      </c>
      <c r="R819" s="192">
        <v>0</v>
      </c>
      <c r="S819" s="192">
        <v>1.1465952E-2</v>
      </c>
      <c r="T819" s="193"/>
      <c r="U819" s="193"/>
      <c r="V819" s="193"/>
      <c r="W819" s="193"/>
      <c r="X819" s="193"/>
      <c r="Y819" s="137"/>
    </row>
    <row r="820" spans="1:25" s="20" customFormat="1" ht="46.65" x14ac:dyDescent="0.35">
      <c r="A820" s="181">
        <v>705</v>
      </c>
      <c r="B820" s="177" t="s">
        <v>1280</v>
      </c>
      <c r="C820" s="151" t="s">
        <v>1281</v>
      </c>
      <c r="D820" s="192">
        <v>3.0168479999999995</v>
      </c>
      <c r="E820" s="153">
        <v>1.2E-2</v>
      </c>
      <c r="F820" s="153">
        <v>5.3404799999999997E-4</v>
      </c>
      <c r="G820" s="192">
        <v>2.35116E-4</v>
      </c>
      <c r="H820" s="192">
        <v>2.35116E-4</v>
      </c>
      <c r="I820" s="192">
        <v>3.0000000000000001E-3</v>
      </c>
      <c r="J820" s="192">
        <v>2.9893199999999996E-4</v>
      </c>
      <c r="K820" s="192">
        <v>3.0000000000000001E-3</v>
      </c>
      <c r="L820" s="192"/>
      <c r="M820" s="192">
        <v>5.7648839999999996E-3</v>
      </c>
      <c r="N820" s="193"/>
      <c r="O820" s="196">
        <v>4.4504000000000006E-4</v>
      </c>
      <c r="P820" s="192">
        <v>2.4911000000000009E-4</v>
      </c>
      <c r="Q820" s="192">
        <v>0</v>
      </c>
      <c r="R820" s="192">
        <v>0</v>
      </c>
      <c r="S820" s="192">
        <v>1.1465952E-2</v>
      </c>
      <c r="T820" s="193"/>
      <c r="U820" s="193"/>
      <c r="V820" s="193"/>
      <c r="W820" s="193"/>
      <c r="X820" s="193"/>
      <c r="Y820" s="137"/>
    </row>
    <row r="821" spans="1:25" s="20" customFormat="1" ht="46.65" x14ac:dyDescent="0.35">
      <c r="A821" s="181">
        <v>706</v>
      </c>
      <c r="B821" s="177" t="s">
        <v>1894</v>
      </c>
      <c r="C821" s="151" t="s">
        <v>1282</v>
      </c>
      <c r="D821" s="192">
        <v>6.4484159999999999</v>
      </c>
      <c r="E821" s="153">
        <v>6.4364160000000004</v>
      </c>
      <c r="F821" s="153">
        <v>0.286453032</v>
      </c>
      <c r="G821" s="192">
        <v>0.126102732</v>
      </c>
      <c r="H821" s="192">
        <v>0.126102732</v>
      </c>
      <c r="I821" s="192">
        <v>1.6091040000000001</v>
      </c>
      <c r="J821" s="192">
        <v>0.1603503</v>
      </c>
      <c r="K821" s="192">
        <v>1.6091040000000001</v>
      </c>
      <c r="L821" s="192"/>
      <c r="M821" s="192">
        <v>3.0921052679999996</v>
      </c>
      <c r="N821" s="193"/>
      <c r="O821" s="196">
        <v>0.23871086</v>
      </c>
      <c r="P821" s="192">
        <v>0.13362525</v>
      </c>
      <c r="Q821" s="192">
        <v>0</v>
      </c>
      <c r="R821" s="192">
        <v>0</v>
      </c>
      <c r="S821" s="192">
        <v>6.1499629680000005</v>
      </c>
      <c r="T821" s="193"/>
      <c r="U821" s="193"/>
      <c r="V821" s="193"/>
      <c r="W821" s="193"/>
      <c r="X821" s="193"/>
      <c r="Y821" s="137"/>
    </row>
    <row r="822" spans="1:25" s="20" customFormat="1" ht="46.65" x14ac:dyDescent="0.35">
      <c r="A822" s="181">
        <v>707</v>
      </c>
      <c r="B822" s="177" t="s">
        <v>1895</v>
      </c>
      <c r="C822" s="151" t="s">
        <v>1283</v>
      </c>
      <c r="D822" s="192">
        <v>3.1863600000000001</v>
      </c>
      <c r="E822" s="153">
        <v>3.1743600000000001</v>
      </c>
      <c r="F822" s="153">
        <v>0.353230604</v>
      </c>
      <c r="G822" s="192">
        <v>0.27414784400000008</v>
      </c>
      <c r="H822" s="192">
        <v>0.27414784400000008</v>
      </c>
      <c r="I822" s="192">
        <v>0</v>
      </c>
      <c r="J822" s="192">
        <v>7.9082759999999863E-2</v>
      </c>
      <c r="K822" s="192">
        <v>0</v>
      </c>
      <c r="L822" s="192"/>
      <c r="M822" s="192">
        <v>2.9002121560000003</v>
      </c>
      <c r="N822" s="193"/>
      <c r="O822" s="196">
        <v>0.15421550000000001</v>
      </c>
      <c r="P822" s="192">
        <v>0.10238858000000001</v>
      </c>
      <c r="Q822" s="192">
        <v>0</v>
      </c>
      <c r="R822" s="192">
        <v>0</v>
      </c>
      <c r="S822" s="192">
        <v>2.8211293959999999</v>
      </c>
      <c r="T822" s="193"/>
      <c r="U822" s="193"/>
      <c r="V822" s="193"/>
      <c r="W822" s="193"/>
      <c r="X822" s="193"/>
      <c r="Y822" s="137"/>
    </row>
    <row r="823" spans="1:25" s="20" customFormat="1" ht="46.65" x14ac:dyDescent="0.35">
      <c r="A823" s="181">
        <v>708</v>
      </c>
      <c r="B823" s="177" t="s">
        <v>1284</v>
      </c>
      <c r="C823" s="151" t="s">
        <v>1285</v>
      </c>
      <c r="D823" s="192">
        <v>2.6374679999999997</v>
      </c>
      <c r="E823" s="153">
        <v>2.6254679999999997</v>
      </c>
      <c r="F823" s="153">
        <v>0.11684659200000001</v>
      </c>
      <c r="G823" s="192">
        <v>5.1438360000000002E-2</v>
      </c>
      <c r="H823" s="192">
        <v>5.1438360000000002E-2</v>
      </c>
      <c r="I823" s="192">
        <v>0</v>
      </c>
      <c r="J823" s="192">
        <v>6.5408232000000011E-2</v>
      </c>
      <c r="K823" s="192">
        <v>0</v>
      </c>
      <c r="L823" s="192"/>
      <c r="M823" s="192">
        <v>2.5740296399999996</v>
      </c>
      <c r="N823" s="193"/>
      <c r="O823" s="196">
        <v>0.44724139000000002</v>
      </c>
      <c r="P823" s="192">
        <v>0.29633686000000004</v>
      </c>
      <c r="Q823" s="192">
        <v>0</v>
      </c>
      <c r="R823" s="192">
        <v>0</v>
      </c>
      <c r="S823" s="192">
        <v>2.5086214079999998</v>
      </c>
      <c r="T823" s="193"/>
      <c r="U823" s="193"/>
      <c r="V823" s="193"/>
      <c r="W823" s="193"/>
      <c r="X823" s="193"/>
      <c r="Y823" s="137"/>
    </row>
    <row r="824" spans="1:25" s="20" customFormat="1" ht="81.2" customHeight="1" x14ac:dyDescent="0.35">
      <c r="A824" s="181">
        <v>709</v>
      </c>
      <c r="B824" s="177" t="s">
        <v>1286</v>
      </c>
      <c r="C824" s="151" t="s">
        <v>1287</v>
      </c>
      <c r="D824" s="192">
        <v>0</v>
      </c>
      <c r="E824" s="153">
        <v>0</v>
      </c>
      <c r="F824" s="153">
        <v>5.6058022799999998</v>
      </c>
      <c r="G824" s="192">
        <v>0</v>
      </c>
      <c r="H824" s="192">
        <v>5.6058022799999998</v>
      </c>
      <c r="I824" s="192">
        <v>0</v>
      </c>
      <c r="J824" s="192">
        <v>0</v>
      </c>
      <c r="K824" s="192">
        <v>0</v>
      </c>
      <c r="L824" s="192"/>
      <c r="M824" s="192">
        <v>0</v>
      </c>
      <c r="N824" s="193"/>
      <c r="O824" s="196">
        <v>0</v>
      </c>
      <c r="P824" s="192">
        <v>0</v>
      </c>
      <c r="Q824" s="192">
        <v>0</v>
      </c>
      <c r="R824" s="192">
        <v>0</v>
      </c>
      <c r="S824" s="192">
        <v>-5.6058022799999998</v>
      </c>
      <c r="T824" s="193"/>
      <c r="U824" s="193"/>
      <c r="V824" s="193"/>
      <c r="W824" s="193"/>
      <c r="X824" s="193"/>
      <c r="Y824" s="137"/>
    </row>
    <row r="825" spans="1:25" s="20" customFormat="1" ht="15.05" x14ac:dyDescent="0.35">
      <c r="A825" s="186"/>
      <c r="B825" s="157" t="s">
        <v>297</v>
      </c>
      <c r="C825" s="158"/>
      <c r="D825" s="191">
        <f>SUM(D826:D829)</f>
        <v>22.187858951999999</v>
      </c>
      <c r="E825" s="191">
        <f t="shared" ref="E825:X825" si="101">SUM(E826:E829)</f>
        <v>11.542067999999999</v>
      </c>
      <c r="F825" s="191">
        <f t="shared" si="101"/>
        <v>0.51314629199999995</v>
      </c>
      <c r="G825" s="191">
        <f t="shared" si="101"/>
        <v>0.22613306400000002</v>
      </c>
      <c r="H825" s="191">
        <f t="shared" si="101"/>
        <v>0.22613306400000002</v>
      </c>
      <c r="I825" s="191">
        <f t="shared" si="101"/>
        <v>1.0157159999999998</v>
      </c>
      <c r="J825" s="191">
        <f t="shared" si="101"/>
        <v>0.28701322800000001</v>
      </c>
      <c r="K825" s="191">
        <f t="shared" si="101"/>
        <v>8.157348515999999</v>
      </c>
      <c r="L825" s="191">
        <f t="shared" si="101"/>
        <v>0</v>
      </c>
      <c r="M825" s="191">
        <f t="shared" si="101"/>
        <v>2.1428704199999999</v>
      </c>
      <c r="N825" s="191">
        <f t="shared" si="101"/>
        <v>0</v>
      </c>
      <c r="O825" s="191">
        <f t="shared" si="101"/>
        <v>0.42762190999999999</v>
      </c>
      <c r="P825" s="191">
        <f t="shared" si="101"/>
        <v>0.23917768999999994</v>
      </c>
      <c r="Q825" s="191">
        <f t="shared" si="101"/>
        <v>0</v>
      </c>
      <c r="R825" s="191">
        <f t="shared" si="101"/>
        <v>0</v>
      </c>
      <c r="S825" s="191">
        <f t="shared" si="101"/>
        <v>11.028921708</v>
      </c>
      <c r="T825" s="191">
        <f t="shared" si="101"/>
        <v>0</v>
      </c>
      <c r="U825" s="191">
        <f t="shared" si="101"/>
        <v>0</v>
      </c>
      <c r="V825" s="191">
        <f t="shared" si="101"/>
        <v>0</v>
      </c>
      <c r="W825" s="191">
        <f t="shared" si="101"/>
        <v>0</v>
      </c>
      <c r="X825" s="191">
        <f t="shared" si="101"/>
        <v>0</v>
      </c>
      <c r="Y825" s="137"/>
    </row>
    <row r="826" spans="1:25" s="20" customFormat="1" ht="62.2" x14ac:dyDescent="0.35">
      <c r="A826" s="181">
        <v>710</v>
      </c>
      <c r="B826" s="177" t="s">
        <v>1288</v>
      </c>
      <c r="C826" s="151" t="s">
        <v>1289</v>
      </c>
      <c r="D826" s="192">
        <v>12.308665787999999</v>
      </c>
      <c r="E826" s="153">
        <v>4.0508639999999998</v>
      </c>
      <c r="F826" s="153">
        <v>0.18028390799999999</v>
      </c>
      <c r="G826" s="192">
        <v>7.9364819999999989E-2</v>
      </c>
      <c r="H826" s="192">
        <v>7.9364819999999989E-2</v>
      </c>
      <c r="I826" s="192">
        <v>1.0127159999999999</v>
      </c>
      <c r="J826" s="192">
        <v>0.100919088</v>
      </c>
      <c r="K826" s="192">
        <v>1.0127159999999999</v>
      </c>
      <c r="L826" s="192"/>
      <c r="M826" s="192">
        <v>1.94606718</v>
      </c>
      <c r="N826" s="193"/>
      <c r="O826" s="196">
        <v>0.15023659</v>
      </c>
      <c r="P826" s="192">
        <v>8.4099239999999992E-2</v>
      </c>
      <c r="Q826" s="192">
        <v>0</v>
      </c>
      <c r="R826" s="192">
        <v>0</v>
      </c>
      <c r="S826" s="192">
        <v>3.870580092</v>
      </c>
      <c r="T826" s="193"/>
      <c r="U826" s="193"/>
      <c r="V826" s="193"/>
      <c r="W826" s="193"/>
      <c r="X826" s="193"/>
      <c r="Y826" s="137"/>
    </row>
    <row r="827" spans="1:25" s="20" customFormat="1" ht="46.65" x14ac:dyDescent="0.35">
      <c r="A827" s="181">
        <v>711</v>
      </c>
      <c r="B827" s="177" t="s">
        <v>1290</v>
      </c>
      <c r="C827" s="151" t="s">
        <v>1291</v>
      </c>
      <c r="D827" s="192">
        <v>7.9903331640000008</v>
      </c>
      <c r="E827" s="153">
        <v>7.2843479999999996</v>
      </c>
      <c r="F827" s="153">
        <v>0.32419031999999998</v>
      </c>
      <c r="G827" s="192">
        <v>0.142715484</v>
      </c>
      <c r="H827" s="192">
        <v>0.142715484</v>
      </c>
      <c r="I827" s="192">
        <v>0</v>
      </c>
      <c r="J827" s="192">
        <v>0.18147483599999997</v>
      </c>
      <c r="K827" s="192">
        <v>7.1416325159999996</v>
      </c>
      <c r="L827" s="192"/>
      <c r="M827" s="192">
        <v>0</v>
      </c>
      <c r="N827" s="193"/>
      <c r="O827" s="196">
        <v>0.27015859999999997</v>
      </c>
      <c r="P827" s="192">
        <v>0.15122902999999996</v>
      </c>
      <c r="Q827" s="192">
        <v>0</v>
      </c>
      <c r="R827" s="192">
        <v>0</v>
      </c>
      <c r="S827" s="192">
        <v>6.96015768</v>
      </c>
      <c r="T827" s="193"/>
      <c r="U827" s="193"/>
      <c r="V827" s="193"/>
      <c r="W827" s="193"/>
      <c r="X827" s="193"/>
      <c r="Y827" s="137"/>
    </row>
    <row r="828" spans="1:25" s="20" customFormat="1" ht="62.2" x14ac:dyDescent="0.35">
      <c r="A828" s="181">
        <v>712</v>
      </c>
      <c r="B828" s="177" t="s">
        <v>1292</v>
      </c>
      <c r="C828" s="151" t="s">
        <v>1293</v>
      </c>
      <c r="D828" s="192">
        <v>1.0257000000000001</v>
      </c>
      <c r="E828" s="153">
        <v>1.2E-2</v>
      </c>
      <c r="F828" s="153">
        <v>0</v>
      </c>
      <c r="G828" s="192">
        <v>2.35116E-4</v>
      </c>
      <c r="H828" s="192">
        <v>2.35116E-4</v>
      </c>
      <c r="I828" s="192">
        <v>3.0000000000000001E-3</v>
      </c>
      <c r="J828" s="192">
        <v>-2.35116E-4</v>
      </c>
      <c r="K828" s="192">
        <v>3.0000000000000001E-3</v>
      </c>
      <c r="L828" s="192"/>
      <c r="M828" s="192">
        <v>5.7648839999999996E-3</v>
      </c>
      <c r="N828" s="193"/>
      <c r="O828" s="196">
        <v>0</v>
      </c>
      <c r="P828" s="192">
        <v>-1.9593E-4</v>
      </c>
      <c r="Q828" s="192">
        <v>0</v>
      </c>
      <c r="R828" s="192">
        <v>0</v>
      </c>
      <c r="S828" s="192">
        <v>1.2E-2</v>
      </c>
      <c r="T828" s="193"/>
      <c r="U828" s="193"/>
      <c r="V828" s="193"/>
      <c r="W828" s="193"/>
      <c r="X828" s="193"/>
      <c r="Y828" s="137"/>
    </row>
    <row r="829" spans="1:25" s="20" customFormat="1" ht="46.65" x14ac:dyDescent="0.35">
      <c r="A829" s="181">
        <v>713</v>
      </c>
      <c r="B829" s="177" t="s">
        <v>1294</v>
      </c>
      <c r="C829" s="151" t="s">
        <v>1295</v>
      </c>
      <c r="D829" s="192">
        <v>0.86315999999999993</v>
      </c>
      <c r="E829" s="153">
        <v>0.194856</v>
      </c>
      <c r="F829" s="153">
        <v>8.6720640000000002E-3</v>
      </c>
      <c r="G829" s="192">
        <v>3.8176440000000002E-3</v>
      </c>
      <c r="H829" s="192">
        <v>3.8176440000000002E-3</v>
      </c>
      <c r="I829" s="192">
        <v>0</v>
      </c>
      <c r="J829" s="192">
        <v>4.8544199999999999E-3</v>
      </c>
      <c r="K829" s="192">
        <v>0</v>
      </c>
      <c r="L829" s="192"/>
      <c r="M829" s="192">
        <v>0.19103835599999999</v>
      </c>
      <c r="N829" s="193"/>
      <c r="O829" s="196">
        <v>7.2267199999999998E-3</v>
      </c>
      <c r="P829" s="192">
        <v>4.0453499999999996E-3</v>
      </c>
      <c r="Q829" s="192">
        <v>0</v>
      </c>
      <c r="R829" s="192">
        <v>0</v>
      </c>
      <c r="S829" s="192">
        <v>0.18618393599999999</v>
      </c>
      <c r="T829" s="193"/>
      <c r="U829" s="193"/>
      <c r="V829" s="193"/>
      <c r="W829" s="193"/>
      <c r="X829" s="193"/>
      <c r="Y829" s="137"/>
    </row>
    <row r="830" spans="1:25" s="20" customFormat="1" ht="15.05" x14ac:dyDescent="0.35">
      <c r="A830" s="186"/>
      <c r="B830" s="157" t="s">
        <v>307</v>
      </c>
      <c r="C830" s="158"/>
      <c r="D830" s="191">
        <f>SUM(D831)</f>
        <v>21.406735530711863</v>
      </c>
      <c r="E830" s="191">
        <f t="shared" ref="E830:X830" si="102">SUM(E831)</f>
        <v>7.4786639999999993</v>
      </c>
      <c r="F830" s="191">
        <f t="shared" si="102"/>
        <v>0.33283832399999996</v>
      </c>
      <c r="G830" s="191">
        <f t="shared" si="102"/>
        <v>0.14652253200000001</v>
      </c>
      <c r="H830" s="191">
        <f t="shared" si="102"/>
        <v>0.14652253200000001</v>
      </c>
      <c r="I830" s="191">
        <f t="shared" si="102"/>
        <v>0</v>
      </c>
      <c r="J830" s="191">
        <f t="shared" si="102"/>
        <v>0.18631579199999995</v>
      </c>
      <c r="K830" s="191">
        <f t="shared" si="102"/>
        <v>7.3321414680000006</v>
      </c>
      <c r="L830" s="191">
        <f t="shared" si="102"/>
        <v>0</v>
      </c>
      <c r="M830" s="191">
        <f t="shared" si="102"/>
        <v>0</v>
      </c>
      <c r="N830" s="191">
        <f t="shared" si="102"/>
        <v>0</v>
      </c>
      <c r="O830" s="191">
        <f t="shared" si="102"/>
        <v>0.27736527</v>
      </c>
      <c r="P830" s="191">
        <f t="shared" si="102"/>
        <v>0.15526316000000001</v>
      </c>
      <c r="Q830" s="191">
        <f t="shared" si="102"/>
        <v>0</v>
      </c>
      <c r="R830" s="191">
        <f t="shared" si="102"/>
        <v>0</v>
      </c>
      <c r="S830" s="191">
        <f t="shared" si="102"/>
        <v>7.1458256759999994</v>
      </c>
      <c r="T830" s="191">
        <f t="shared" si="102"/>
        <v>0</v>
      </c>
      <c r="U830" s="191">
        <f t="shared" si="102"/>
        <v>0</v>
      </c>
      <c r="V830" s="191">
        <f t="shared" si="102"/>
        <v>0</v>
      </c>
      <c r="W830" s="191">
        <f t="shared" si="102"/>
        <v>0</v>
      </c>
      <c r="X830" s="191">
        <f t="shared" si="102"/>
        <v>0</v>
      </c>
      <c r="Y830" s="137"/>
    </row>
    <row r="831" spans="1:25" s="20" customFormat="1" ht="77.7" x14ac:dyDescent="0.35">
      <c r="A831" s="181">
        <v>714</v>
      </c>
      <c r="B831" s="177" t="s">
        <v>1296</v>
      </c>
      <c r="C831" s="151" t="s">
        <v>1297</v>
      </c>
      <c r="D831" s="192">
        <v>21.406735530711863</v>
      </c>
      <c r="E831" s="153">
        <v>7.4786639999999993</v>
      </c>
      <c r="F831" s="153">
        <v>0.33283832399999996</v>
      </c>
      <c r="G831" s="192">
        <v>0.14652253200000001</v>
      </c>
      <c r="H831" s="192">
        <v>0.14652253200000001</v>
      </c>
      <c r="I831" s="192">
        <v>0</v>
      </c>
      <c r="J831" s="192">
        <v>0.18631579199999995</v>
      </c>
      <c r="K831" s="192">
        <v>7.3321414680000006</v>
      </c>
      <c r="L831" s="192"/>
      <c r="M831" s="192">
        <v>0</v>
      </c>
      <c r="N831" s="193"/>
      <c r="O831" s="196">
        <v>0.27736527</v>
      </c>
      <c r="P831" s="192">
        <v>0.15526316000000001</v>
      </c>
      <c r="Q831" s="192">
        <v>0</v>
      </c>
      <c r="R831" s="192">
        <v>0</v>
      </c>
      <c r="S831" s="192">
        <v>7.1458256759999994</v>
      </c>
      <c r="T831" s="193"/>
      <c r="U831" s="193"/>
      <c r="V831" s="193"/>
      <c r="W831" s="193"/>
      <c r="X831" s="193"/>
      <c r="Y831" s="137"/>
    </row>
    <row r="832" spans="1:25" s="20" customFormat="1" ht="15.05" x14ac:dyDescent="0.35">
      <c r="A832" s="186"/>
      <c r="B832" s="157" t="s">
        <v>323</v>
      </c>
      <c r="C832" s="158"/>
      <c r="D832" s="191">
        <f>SUM(D833)</f>
        <v>9.4184126520000007</v>
      </c>
      <c r="E832" s="191">
        <f t="shared" ref="E832:X832" si="103">SUM(E833)</f>
        <v>1.2E-2</v>
      </c>
      <c r="F832" s="191">
        <f t="shared" si="103"/>
        <v>0</v>
      </c>
      <c r="G832" s="191">
        <f t="shared" si="103"/>
        <v>0</v>
      </c>
      <c r="H832" s="191">
        <f t="shared" si="103"/>
        <v>0</v>
      </c>
      <c r="I832" s="191">
        <f t="shared" si="103"/>
        <v>3.0000000000000001E-3</v>
      </c>
      <c r="J832" s="191">
        <f t="shared" si="103"/>
        <v>0</v>
      </c>
      <c r="K832" s="191">
        <f t="shared" si="103"/>
        <v>3.0000000000000001E-3</v>
      </c>
      <c r="L832" s="191">
        <f t="shared" si="103"/>
        <v>0</v>
      </c>
      <c r="M832" s="191">
        <f t="shared" si="103"/>
        <v>6.0000000000000001E-3</v>
      </c>
      <c r="N832" s="191">
        <f t="shared" si="103"/>
        <v>0</v>
      </c>
      <c r="O832" s="191">
        <f t="shared" si="103"/>
        <v>0</v>
      </c>
      <c r="P832" s="191">
        <f t="shared" si="103"/>
        <v>0</v>
      </c>
      <c r="Q832" s="191">
        <f t="shared" si="103"/>
        <v>0</v>
      </c>
      <c r="R832" s="191">
        <f t="shared" si="103"/>
        <v>0</v>
      </c>
      <c r="S832" s="191">
        <f t="shared" si="103"/>
        <v>1.2E-2</v>
      </c>
      <c r="T832" s="191">
        <f t="shared" si="103"/>
        <v>0</v>
      </c>
      <c r="U832" s="191">
        <f t="shared" si="103"/>
        <v>0</v>
      </c>
      <c r="V832" s="191">
        <f t="shared" si="103"/>
        <v>0</v>
      </c>
      <c r="W832" s="191">
        <f t="shared" si="103"/>
        <v>0</v>
      </c>
      <c r="X832" s="191">
        <f t="shared" si="103"/>
        <v>0</v>
      </c>
      <c r="Y832" s="137"/>
    </row>
    <row r="833" spans="1:25" s="20" customFormat="1" ht="182.2" customHeight="1" x14ac:dyDescent="0.35">
      <c r="A833" s="181">
        <v>715</v>
      </c>
      <c r="B833" s="177" t="s">
        <v>1298</v>
      </c>
      <c r="C833" s="151" t="s">
        <v>1299</v>
      </c>
      <c r="D833" s="192">
        <v>9.4184126520000007</v>
      </c>
      <c r="E833" s="153">
        <v>1.2E-2</v>
      </c>
      <c r="F833" s="153">
        <v>0</v>
      </c>
      <c r="G833" s="192">
        <v>0</v>
      </c>
      <c r="H833" s="192">
        <v>0</v>
      </c>
      <c r="I833" s="192">
        <v>3.0000000000000001E-3</v>
      </c>
      <c r="J833" s="192">
        <v>0</v>
      </c>
      <c r="K833" s="192">
        <v>3.0000000000000001E-3</v>
      </c>
      <c r="L833" s="192"/>
      <c r="M833" s="192">
        <v>6.0000000000000001E-3</v>
      </c>
      <c r="N833" s="193"/>
      <c r="O833" s="196">
        <v>0</v>
      </c>
      <c r="P833" s="192">
        <v>0</v>
      </c>
      <c r="Q833" s="192">
        <v>0</v>
      </c>
      <c r="R833" s="192">
        <v>0</v>
      </c>
      <c r="S833" s="192">
        <v>1.2E-2</v>
      </c>
      <c r="T833" s="193"/>
      <c r="U833" s="193"/>
      <c r="V833" s="193"/>
      <c r="W833" s="193"/>
      <c r="X833" s="193"/>
      <c r="Y833" s="137"/>
    </row>
    <row r="834" spans="1:25" s="20" customFormat="1" ht="15.05" x14ac:dyDescent="0.35">
      <c r="A834" s="186"/>
      <c r="B834" s="157" t="s">
        <v>1300</v>
      </c>
      <c r="C834" s="158"/>
      <c r="D834" s="191">
        <f>SUM(D835)</f>
        <v>0</v>
      </c>
      <c r="E834" s="191">
        <f t="shared" ref="E834:X834" si="104">SUM(E835)</f>
        <v>0</v>
      </c>
      <c r="F834" s="191">
        <f t="shared" si="104"/>
        <v>0</v>
      </c>
      <c r="G834" s="191">
        <f t="shared" si="104"/>
        <v>0</v>
      </c>
      <c r="H834" s="191">
        <f t="shared" si="104"/>
        <v>0</v>
      </c>
      <c r="I834" s="191">
        <f t="shared" si="104"/>
        <v>0</v>
      </c>
      <c r="J834" s="191">
        <f t="shared" si="104"/>
        <v>0</v>
      </c>
      <c r="K834" s="191">
        <f t="shared" si="104"/>
        <v>0</v>
      </c>
      <c r="L834" s="191">
        <f t="shared" si="104"/>
        <v>0</v>
      </c>
      <c r="M834" s="191">
        <f t="shared" si="104"/>
        <v>0</v>
      </c>
      <c r="N834" s="191">
        <f t="shared" si="104"/>
        <v>0</v>
      </c>
      <c r="O834" s="191">
        <f t="shared" si="104"/>
        <v>0.39322140999999999</v>
      </c>
      <c r="P834" s="191">
        <f t="shared" si="104"/>
        <v>0</v>
      </c>
      <c r="Q834" s="191">
        <f t="shared" si="104"/>
        <v>0.40150670999999999</v>
      </c>
      <c r="R834" s="191">
        <f t="shared" si="104"/>
        <v>0.40150670999999999</v>
      </c>
      <c r="S834" s="191">
        <f t="shared" si="104"/>
        <v>0</v>
      </c>
      <c r="T834" s="191">
        <f t="shared" si="104"/>
        <v>0</v>
      </c>
      <c r="U834" s="191">
        <f t="shared" si="104"/>
        <v>0</v>
      </c>
      <c r="V834" s="191">
        <f t="shared" si="104"/>
        <v>0</v>
      </c>
      <c r="W834" s="191">
        <f t="shared" si="104"/>
        <v>0</v>
      </c>
      <c r="X834" s="191">
        <f t="shared" si="104"/>
        <v>0</v>
      </c>
      <c r="Y834" s="137"/>
    </row>
    <row r="835" spans="1:25" s="20" customFormat="1" ht="46.65" x14ac:dyDescent="0.35">
      <c r="A835" s="181">
        <v>716</v>
      </c>
      <c r="B835" s="177" t="s">
        <v>1301</v>
      </c>
      <c r="C835" s="151" t="s">
        <v>1302</v>
      </c>
      <c r="D835" s="192">
        <v>0</v>
      </c>
      <c r="E835" s="153">
        <v>0</v>
      </c>
      <c r="F835" s="153">
        <v>0</v>
      </c>
      <c r="G835" s="192">
        <v>0</v>
      </c>
      <c r="H835" s="192">
        <v>0</v>
      </c>
      <c r="I835" s="192">
        <v>0</v>
      </c>
      <c r="J835" s="192">
        <v>0</v>
      </c>
      <c r="K835" s="192">
        <v>0</v>
      </c>
      <c r="L835" s="192"/>
      <c r="M835" s="192">
        <v>0</v>
      </c>
      <c r="N835" s="193"/>
      <c r="O835" s="196">
        <v>0.39322140999999999</v>
      </c>
      <c r="P835" s="192">
        <v>0</v>
      </c>
      <c r="Q835" s="192">
        <v>0.40150670999999999</v>
      </c>
      <c r="R835" s="192">
        <v>0.40150670999999999</v>
      </c>
      <c r="S835" s="192">
        <v>0</v>
      </c>
      <c r="T835" s="193"/>
      <c r="U835" s="193"/>
      <c r="V835" s="193"/>
      <c r="W835" s="193"/>
      <c r="X835" s="193"/>
      <c r="Y835" s="137"/>
    </row>
    <row r="836" spans="1:25" s="20" customFormat="1" ht="15.05" x14ac:dyDescent="0.35">
      <c r="A836" s="186"/>
      <c r="B836" s="157" t="s">
        <v>456</v>
      </c>
      <c r="C836" s="158"/>
      <c r="D836" s="191">
        <f>SUM(D837)</f>
        <v>0</v>
      </c>
      <c r="E836" s="191">
        <f t="shared" ref="E836:X836" si="105">SUM(E837)</f>
        <v>0</v>
      </c>
      <c r="F836" s="191">
        <f t="shared" si="105"/>
        <v>0</v>
      </c>
      <c r="G836" s="191">
        <f t="shared" si="105"/>
        <v>0</v>
      </c>
      <c r="H836" s="191">
        <f t="shared" si="105"/>
        <v>0</v>
      </c>
      <c r="I836" s="191">
        <f t="shared" si="105"/>
        <v>0</v>
      </c>
      <c r="J836" s="191">
        <f t="shared" si="105"/>
        <v>0</v>
      </c>
      <c r="K836" s="191">
        <f t="shared" si="105"/>
        <v>0</v>
      </c>
      <c r="L836" s="191">
        <f t="shared" si="105"/>
        <v>0</v>
      </c>
      <c r="M836" s="191">
        <f t="shared" si="105"/>
        <v>0</v>
      </c>
      <c r="N836" s="191">
        <f t="shared" si="105"/>
        <v>0</v>
      </c>
      <c r="O836" s="191">
        <f t="shared" si="105"/>
        <v>7.1193220000000002E-2</v>
      </c>
      <c r="P836" s="191">
        <f t="shared" si="105"/>
        <v>0</v>
      </c>
      <c r="Q836" s="191">
        <f t="shared" si="105"/>
        <v>0</v>
      </c>
      <c r="R836" s="191">
        <f t="shared" si="105"/>
        <v>0</v>
      </c>
      <c r="S836" s="191">
        <f t="shared" si="105"/>
        <v>0</v>
      </c>
      <c r="T836" s="191">
        <f t="shared" si="105"/>
        <v>0</v>
      </c>
      <c r="U836" s="191">
        <f t="shared" si="105"/>
        <v>0</v>
      </c>
      <c r="V836" s="191">
        <f t="shared" si="105"/>
        <v>0</v>
      </c>
      <c r="W836" s="191">
        <f t="shared" si="105"/>
        <v>0</v>
      </c>
      <c r="X836" s="191">
        <f t="shared" si="105"/>
        <v>0</v>
      </c>
      <c r="Y836" s="137"/>
    </row>
    <row r="837" spans="1:25" s="20" customFormat="1" ht="31.1" x14ac:dyDescent="0.35">
      <c r="A837" s="181">
        <v>717</v>
      </c>
      <c r="B837" s="177" t="s">
        <v>1303</v>
      </c>
      <c r="C837" s="151" t="s">
        <v>1304</v>
      </c>
      <c r="D837" s="192">
        <v>0</v>
      </c>
      <c r="E837" s="153">
        <v>0</v>
      </c>
      <c r="F837" s="153">
        <v>0</v>
      </c>
      <c r="G837" s="192">
        <v>0</v>
      </c>
      <c r="H837" s="192">
        <v>0</v>
      </c>
      <c r="I837" s="192">
        <v>0</v>
      </c>
      <c r="J837" s="192">
        <v>0</v>
      </c>
      <c r="K837" s="192">
        <v>0</v>
      </c>
      <c r="L837" s="192"/>
      <c r="M837" s="192">
        <v>0</v>
      </c>
      <c r="N837" s="193"/>
      <c r="O837" s="196">
        <v>7.1193220000000002E-2</v>
      </c>
      <c r="P837" s="192">
        <v>0</v>
      </c>
      <c r="Q837" s="192">
        <v>0</v>
      </c>
      <c r="R837" s="192">
        <v>0</v>
      </c>
      <c r="S837" s="192">
        <v>0</v>
      </c>
      <c r="T837" s="193"/>
      <c r="U837" s="193"/>
      <c r="V837" s="193"/>
      <c r="W837" s="193"/>
      <c r="X837" s="193"/>
      <c r="Y837" s="137"/>
    </row>
    <row r="838" spans="1:25" s="20" customFormat="1" ht="15.05" x14ac:dyDescent="0.35">
      <c r="A838" s="186"/>
      <c r="B838" s="157" t="s">
        <v>331</v>
      </c>
      <c r="C838" s="158"/>
      <c r="D838" s="191">
        <f>SUM(D839:D842)</f>
        <v>14.163268717830508</v>
      </c>
      <c r="E838" s="191">
        <f t="shared" ref="E838:X838" si="106">SUM(E839:E842)</f>
        <v>2.9259719999999998</v>
      </c>
      <c r="F838" s="191">
        <f t="shared" si="106"/>
        <v>2.1150235259999994</v>
      </c>
      <c r="G838" s="191">
        <f t="shared" si="106"/>
        <v>2.114425661999999</v>
      </c>
      <c r="H838" s="191">
        <f t="shared" si="106"/>
        <v>2.114425661999999</v>
      </c>
      <c r="I838" s="191">
        <f t="shared" si="106"/>
        <v>0.73149299999999995</v>
      </c>
      <c r="J838" s="191">
        <f t="shared" si="106"/>
        <v>5.9786399999999993E-4</v>
      </c>
      <c r="K838" s="191">
        <f t="shared" si="106"/>
        <v>6.2523570000000417E-2</v>
      </c>
      <c r="L838" s="191">
        <f t="shared" si="106"/>
        <v>0</v>
      </c>
      <c r="M838" s="191">
        <f t="shared" si="106"/>
        <v>1.7529768000000001E-2</v>
      </c>
      <c r="N838" s="191">
        <f t="shared" si="106"/>
        <v>0</v>
      </c>
      <c r="O838" s="191">
        <f t="shared" si="106"/>
        <v>8.9008000000000012E-4</v>
      </c>
      <c r="P838" s="191">
        <f t="shared" si="106"/>
        <v>4.9822000000000017E-4</v>
      </c>
      <c r="Q838" s="191">
        <f t="shared" si="106"/>
        <v>0</v>
      </c>
      <c r="R838" s="191">
        <f t="shared" si="106"/>
        <v>0</v>
      </c>
      <c r="S838" s="191">
        <f t="shared" si="106"/>
        <v>0.81094847400000036</v>
      </c>
      <c r="T838" s="191">
        <f t="shared" si="106"/>
        <v>0</v>
      </c>
      <c r="U838" s="191">
        <f t="shared" si="106"/>
        <v>0</v>
      </c>
      <c r="V838" s="191">
        <f t="shared" si="106"/>
        <v>0</v>
      </c>
      <c r="W838" s="191">
        <f t="shared" si="106"/>
        <v>0</v>
      </c>
      <c r="X838" s="191">
        <f t="shared" si="106"/>
        <v>0</v>
      </c>
      <c r="Y838" s="137"/>
    </row>
    <row r="839" spans="1:25" s="20" customFormat="1" ht="46.65" x14ac:dyDescent="0.35">
      <c r="A839" s="181">
        <v>718</v>
      </c>
      <c r="B839" s="177" t="s">
        <v>1305</v>
      </c>
      <c r="C839" s="151" t="s">
        <v>1306</v>
      </c>
      <c r="D839" s="192">
        <v>2.0623800000000005</v>
      </c>
      <c r="E839" s="153">
        <v>1.2E-2</v>
      </c>
      <c r="F839" s="153">
        <v>0</v>
      </c>
      <c r="G839" s="192">
        <v>0</v>
      </c>
      <c r="H839" s="192">
        <v>0</v>
      </c>
      <c r="I839" s="192">
        <v>3.0000000000000001E-3</v>
      </c>
      <c r="J839" s="192">
        <v>0</v>
      </c>
      <c r="K839" s="192">
        <v>3.0000000000000001E-3</v>
      </c>
      <c r="L839" s="192"/>
      <c r="M839" s="192">
        <v>6.0000000000000001E-3</v>
      </c>
      <c r="N839" s="193"/>
      <c r="O839" s="196">
        <v>0</v>
      </c>
      <c r="P839" s="192">
        <v>0</v>
      </c>
      <c r="Q839" s="192">
        <v>0</v>
      </c>
      <c r="R839" s="192">
        <v>0</v>
      </c>
      <c r="S839" s="192">
        <v>1.2E-2</v>
      </c>
      <c r="T839" s="193"/>
      <c r="U839" s="193"/>
      <c r="V839" s="193"/>
      <c r="W839" s="193"/>
      <c r="X839" s="193"/>
      <c r="Y839" s="137"/>
    </row>
    <row r="840" spans="1:25" s="20" customFormat="1" ht="81.2" customHeight="1" x14ac:dyDescent="0.35">
      <c r="A840" s="181">
        <v>719</v>
      </c>
      <c r="B840" s="177" t="s">
        <v>1307</v>
      </c>
      <c r="C840" s="151" t="s">
        <v>1308</v>
      </c>
      <c r="D840" s="192">
        <v>2.7462173694915255</v>
      </c>
      <c r="E840" s="153">
        <v>1.2E-2</v>
      </c>
      <c r="F840" s="153">
        <v>5.3404799999999997E-4</v>
      </c>
      <c r="G840" s="192">
        <v>2.35116E-4</v>
      </c>
      <c r="H840" s="192">
        <v>2.35116E-4</v>
      </c>
      <c r="I840" s="192">
        <v>3.0000000000000001E-3</v>
      </c>
      <c r="J840" s="192">
        <v>2.9893199999999996E-4</v>
      </c>
      <c r="K840" s="192">
        <v>3.0000000000000001E-3</v>
      </c>
      <c r="L840" s="192"/>
      <c r="M840" s="192">
        <v>5.7648839999999996E-3</v>
      </c>
      <c r="N840" s="193"/>
      <c r="O840" s="196">
        <v>4.4504000000000006E-4</v>
      </c>
      <c r="P840" s="192">
        <v>2.4911000000000009E-4</v>
      </c>
      <c r="Q840" s="192">
        <v>0</v>
      </c>
      <c r="R840" s="192">
        <v>0</v>
      </c>
      <c r="S840" s="192">
        <v>1.1465952E-2</v>
      </c>
      <c r="T840" s="193"/>
      <c r="U840" s="193"/>
      <c r="V840" s="193"/>
      <c r="W840" s="193"/>
      <c r="X840" s="193"/>
      <c r="Y840" s="137"/>
    </row>
    <row r="841" spans="1:25" s="20" customFormat="1" ht="46.65" x14ac:dyDescent="0.35">
      <c r="A841" s="181">
        <v>720</v>
      </c>
      <c r="B841" s="177" t="s">
        <v>1309</v>
      </c>
      <c r="C841" s="151" t="s">
        <v>1310</v>
      </c>
      <c r="D841" s="192">
        <v>3.2515800000000001</v>
      </c>
      <c r="E841" s="153">
        <v>2.8899719999999998</v>
      </c>
      <c r="F841" s="153">
        <v>2.1139554299999994</v>
      </c>
      <c r="G841" s="192">
        <v>2.1139554299999994</v>
      </c>
      <c r="H841" s="192">
        <v>2.1139554299999994</v>
      </c>
      <c r="I841" s="192">
        <v>0.72249299999999994</v>
      </c>
      <c r="J841" s="192">
        <v>0</v>
      </c>
      <c r="K841" s="192">
        <v>5.3523570000000423E-2</v>
      </c>
      <c r="L841" s="192"/>
      <c r="M841" s="192">
        <v>0</v>
      </c>
      <c r="N841" s="193"/>
      <c r="O841" s="196">
        <v>0</v>
      </c>
      <c r="P841" s="192">
        <v>0</v>
      </c>
      <c r="Q841" s="192">
        <v>0</v>
      </c>
      <c r="R841" s="192">
        <v>0</v>
      </c>
      <c r="S841" s="192">
        <v>0.77601657000000035</v>
      </c>
      <c r="T841" s="193"/>
      <c r="U841" s="193"/>
      <c r="V841" s="193"/>
      <c r="W841" s="193"/>
      <c r="X841" s="193"/>
      <c r="Y841" s="137"/>
    </row>
    <row r="842" spans="1:25" s="20" customFormat="1" ht="62.2" x14ac:dyDescent="0.35">
      <c r="A842" s="181">
        <v>721</v>
      </c>
      <c r="B842" s="177" t="s">
        <v>1311</v>
      </c>
      <c r="C842" s="151" t="s">
        <v>1312</v>
      </c>
      <c r="D842" s="192">
        <v>6.1030913483389826</v>
      </c>
      <c r="E842" s="153">
        <v>1.2E-2</v>
      </c>
      <c r="F842" s="153">
        <v>5.3404799999999997E-4</v>
      </c>
      <c r="G842" s="192">
        <v>2.35116E-4</v>
      </c>
      <c r="H842" s="192">
        <v>2.35116E-4</v>
      </c>
      <c r="I842" s="192">
        <v>3.0000000000000001E-3</v>
      </c>
      <c r="J842" s="192">
        <v>2.9893199999999996E-4</v>
      </c>
      <c r="K842" s="192">
        <v>3.0000000000000001E-3</v>
      </c>
      <c r="L842" s="192"/>
      <c r="M842" s="192">
        <v>5.7648839999999996E-3</v>
      </c>
      <c r="N842" s="193"/>
      <c r="O842" s="196">
        <v>4.4504000000000006E-4</v>
      </c>
      <c r="P842" s="192">
        <v>2.4911000000000009E-4</v>
      </c>
      <c r="Q842" s="192">
        <v>0</v>
      </c>
      <c r="R842" s="192">
        <v>0</v>
      </c>
      <c r="S842" s="192">
        <v>1.1465952E-2</v>
      </c>
      <c r="T842" s="193"/>
      <c r="U842" s="193"/>
      <c r="V842" s="193"/>
      <c r="W842" s="193"/>
      <c r="X842" s="193"/>
      <c r="Y842" s="137"/>
    </row>
    <row r="843" spans="1:25" s="20" customFormat="1" ht="15.05" x14ac:dyDescent="0.35">
      <c r="A843" s="186"/>
      <c r="B843" s="157" t="s">
        <v>389</v>
      </c>
      <c r="C843" s="158"/>
      <c r="D843" s="191">
        <f>SUM(D844:D852)</f>
        <v>133.85856718555934</v>
      </c>
      <c r="E843" s="191">
        <f t="shared" ref="E843:X843" si="107">SUM(E844:E852)</f>
        <v>18.154356</v>
      </c>
      <c r="F843" s="191">
        <f t="shared" si="107"/>
        <v>4.0216956379999997</v>
      </c>
      <c r="G843" s="191">
        <f t="shared" si="107"/>
        <v>1.0601405160000001</v>
      </c>
      <c r="H843" s="191">
        <f t="shared" si="107"/>
        <v>3.4595714899999992</v>
      </c>
      <c r="I843" s="191">
        <f t="shared" si="107"/>
        <v>13.175151083999999</v>
      </c>
      <c r="J843" s="191">
        <f t="shared" si="107"/>
        <v>0.56212414799999966</v>
      </c>
      <c r="K843" s="191">
        <f t="shared" si="107"/>
        <v>1.3182779999999998</v>
      </c>
      <c r="L843" s="191">
        <f t="shared" si="107"/>
        <v>0</v>
      </c>
      <c r="M843" s="191">
        <f t="shared" si="107"/>
        <v>2.6007864000000001</v>
      </c>
      <c r="N843" s="191">
        <f t="shared" si="107"/>
        <v>0</v>
      </c>
      <c r="O843" s="191">
        <f t="shared" si="107"/>
        <v>8.2465342900000014</v>
      </c>
      <c r="P843" s="191">
        <f t="shared" si="107"/>
        <v>8.0064177400000016</v>
      </c>
      <c r="Q843" s="191">
        <f t="shared" si="107"/>
        <v>14.757337939999999</v>
      </c>
      <c r="R843" s="191">
        <f t="shared" si="107"/>
        <v>14.757337939999999</v>
      </c>
      <c r="S843" s="191">
        <f t="shared" si="107"/>
        <v>14.132660361999998</v>
      </c>
      <c r="T843" s="191">
        <f t="shared" si="107"/>
        <v>0</v>
      </c>
      <c r="U843" s="191">
        <f t="shared" si="107"/>
        <v>0</v>
      </c>
      <c r="V843" s="191">
        <f t="shared" si="107"/>
        <v>0</v>
      </c>
      <c r="W843" s="191">
        <f t="shared" si="107"/>
        <v>0</v>
      </c>
      <c r="X843" s="191">
        <f t="shared" si="107"/>
        <v>0</v>
      </c>
      <c r="Y843" s="137"/>
    </row>
    <row r="844" spans="1:25" s="20" customFormat="1" ht="141.80000000000001" customHeight="1" x14ac:dyDescent="0.35">
      <c r="A844" s="181">
        <v>722</v>
      </c>
      <c r="B844" s="177" t="s">
        <v>1313</v>
      </c>
      <c r="C844" s="151" t="s">
        <v>1314</v>
      </c>
      <c r="D844" s="192">
        <v>9.3759584806779657</v>
      </c>
      <c r="E844" s="153">
        <v>0.78742800000000002</v>
      </c>
      <c r="F844" s="153">
        <v>3.2064761659999998</v>
      </c>
      <c r="G844" s="192">
        <v>0.78742800000000002</v>
      </c>
      <c r="H844" s="192">
        <v>3.1868589740000002</v>
      </c>
      <c r="I844" s="192">
        <v>0</v>
      </c>
      <c r="J844" s="192">
        <v>1.9617191999999672E-2</v>
      </c>
      <c r="K844" s="192">
        <v>0</v>
      </c>
      <c r="L844" s="192"/>
      <c r="M844" s="192">
        <v>0</v>
      </c>
      <c r="N844" s="193"/>
      <c r="O844" s="196">
        <v>2.9203779999999999E-2</v>
      </c>
      <c r="P844" s="192">
        <v>1.634766E-2</v>
      </c>
      <c r="Q844" s="192">
        <v>0</v>
      </c>
      <c r="R844" s="192">
        <v>0</v>
      </c>
      <c r="S844" s="192">
        <v>-2.4190481659999996</v>
      </c>
      <c r="T844" s="193"/>
      <c r="U844" s="193"/>
      <c r="V844" s="193"/>
      <c r="W844" s="193"/>
      <c r="X844" s="193"/>
      <c r="Y844" s="137"/>
    </row>
    <row r="845" spans="1:25" s="20" customFormat="1" ht="62.2" x14ac:dyDescent="0.35">
      <c r="A845" s="181">
        <v>723</v>
      </c>
      <c r="B845" s="177" t="s">
        <v>1315</v>
      </c>
      <c r="C845" s="151" t="s">
        <v>1316</v>
      </c>
      <c r="D845" s="192">
        <v>8.166647244</v>
      </c>
      <c r="E845" s="153">
        <v>1.2E-2</v>
      </c>
      <c r="F845" s="153">
        <v>0</v>
      </c>
      <c r="G845" s="192">
        <v>2.35116E-4</v>
      </c>
      <c r="H845" s="192">
        <v>2.35116E-4</v>
      </c>
      <c r="I845" s="192">
        <v>3.0000000000000001E-3</v>
      </c>
      <c r="J845" s="192">
        <v>-2.35116E-4</v>
      </c>
      <c r="K845" s="192">
        <v>3.0000000000000001E-3</v>
      </c>
      <c r="L845" s="192"/>
      <c r="M845" s="192">
        <v>5.7648839999999996E-3</v>
      </c>
      <c r="N845" s="193"/>
      <c r="O845" s="196">
        <v>0</v>
      </c>
      <c r="P845" s="192">
        <v>-1.9593E-4</v>
      </c>
      <c r="Q845" s="192">
        <v>0</v>
      </c>
      <c r="R845" s="192">
        <v>0</v>
      </c>
      <c r="S845" s="192">
        <v>1.2E-2</v>
      </c>
      <c r="T845" s="193"/>
      <c r="U845" s="193"/>
      <c r="V845" s="193"/>
      <c r="W845" s="193"/>
      <c r="X845" s="193"/>
      <c r="Y845" s="137"/>
    </row>
    <row r="846" spans="1:25" s="20" customFormat="1" ht="46.65" x14ac:dyDescent="0.35">
      <c r="A846" s="181">
        <v>724</v>
      </c>
      <c r="B846" s="177" t="s">
        <v>1317</v>
      </c>
      <c r="C846" s="151" t="s">
        <v>1318</v>
      </c>
      <c r="D846" s="192">
        <v>19.136006892000001</v>
      </c>
      <c r="E846" s="153">
        <v>1.2E-2</v>
      </c>
      <c r="F846" s="153">
        <v>7.6916399999999992E-4</v>
      </c>
      <c r="G846" s="192">
        <v>2.35116E-4</v>
      </c>
      <c r="H846" s="192">
        <v>2.35116E-4</v>
      </c>
      <c r="I846" s="192">
        <v>3.0000000000000001E-3</v>
      </c>
      <c r="J846" s="192">
        <v>5.3404799999999986E-4</v>
      </c>
      <c r="K846" s="192">
        <v>3.0000000000000001E-3</v>
      </c>
      <c r="L846" s="192"/>
      <c r="M846" s="192">
        <v>5.7648839999999996E-3</v>
      </c>
      <c r="N846" s="193"/>
      <c r="O846" s="196">
        <v>6.4096999999997207E-4</v>
      </c>
      <c r="P846" s="192">
        <v>4.4503999999997209E-4</v>
      </c>
      <c r="Q846" s="192">
        <v>0</v>
      </c>
      <c r="R846" s="192">
        <v>0</v>
      </c>
      <c r="S846" s="192">
        <v>1.1230836000000001E-2</v>
      </c>
      <c r="T846" s="193"/>
      <c r="U846" s="193"/>
      <c r="V846" s="193"/>
      <c r="W846" s="193"/>
      <c r="X846" s="193"/>
      <c r="Y846" s="137"/>
    </row>
    <row r="847" spans="1:25" s="20" customFormat="1" ht="62.2" x14ac:dyDescent="0.35">
      <c r="A847" s="181">
        <v>725</v>
      </c>
      <c r="B847" s="177" t="s">
        <v>1319</v>
      </c>
      <c r="C847" s="151" t="s">
        <v>1320</v>
      </c>
      <c r="D847" s="192">
        <v>62.834945651999988</v>
      </c>
      <c r="E847" s="153">
        <v>0.23178000000000001</v>
      </c>
      <c r="F847" s="153">
        <v>1.0315355999999999E-2</v>
      </c>
      <c r="G847" s="192">
        <v>4.5410399999999997E-3</v>
      </c>
      <c r="H847" s="192">
        <v>4.5410399999999997E-3</v>
      </c>
      <c r="I847" s="192">
        <v>5.7945000000000003E-2</v>
      </c>
      <c r="J847" s="192">
        <v>5.7743159999999998E-3</v>
      </c>
      <c r="K847" s="192">
        <v>5.7945000000000003E-2</v>
      </c>
      <c r="L847" s="192"/>
      <c r="M847" s="192">
        <v>0.11134896000000002</v>
      </c>
      <c r="N847" s="193"/>
      <c r="O847" s="196">
        <v>8.5961299999999987E-3</v>
      </c>
      <c r="P847" s="192">
        <v>4.811929999999999E-3</v>
      </c>
      <c r="Q847" s="192">
        <v>0</v>
      </c>
      <c r="R847" s="192">
        <v>0</v>
      </c>
      <c r="S847" s="192">
        <v>0.22146464400000002</v>
      </c>
      <c r="T847" s="193"/>
      <c r="U847" s="193"/>
      <c r="V847" s="193"/>
      <c r="W847" s="193"/>
      <c r="X847" s="193"/>
      <c r="Y847" s="137"/>
    </row>
    <row r="848" spans="1:25" s="20" customFormat="1" ht="108.8" x14ac:dyDescent="0.35">
      <c r="A848" s="181">
        <v>726</v>
      </c>
      <c r="B848" s="177" t="s">
        <v>1321</v>
      </c>
      <c r="C848" s="151" t="s">
        <v>1322</v>
      </c>
      <c r="D848" s="192">
        <v>13.91138884088136</v>
      </c>
      <c r="E848" s="153">
        <v>3.4473959999999999</v>
      </c>
      <c r="F848" s="153">
        <v>0</v>
      </c>
      <c r="G848" s="192">
        <v>0</v>
      </c>
      <c r="H848" s="192">
        <v>0</v>
      </c>
      <c r="I848" s="192">
        <v>0.86184899999999998</v>
      </c>
      <c r="J848" s="192">
        <v>0</v>
      </c>
      <c r="K848" s="192">
        <v>0.86184899999999998</v>
      </c>
      <c r="L848" s="192"/>
      <c r="M848" s="192">
        <v>1.723698</v>
      </c>
      <c r="N848" s="193"/>
      <c r="O848" s="196">
        <v>0</v>
      </c>
      <c r="P848" s="192">
        <v>0</v>
      </c>
      <c r="Q848" s="192">
        <v>0</v>
      </c>
      <c r="R848" s="192">
        <v>0</v>
      </c>
      <c r="S848" s="192">
        <v>3.4473959999999999</v>
      </c>
      <c r="T848" s="193"/>
      <c r="U848" s="193"/>
      <c r="V848" s="193"/>
      <c r="W848" s="193"/>
      <c r="X848" s="193"/>
      <c r="Y848" s="137"/>
    </row>
    <row r="849" spans="1:25" s="20" customFormat="1" ht="77.7" x14ac:dyDescent="0.35">
      <c r="A849" s="181">
        <v>727</v>
      </c>
      <c r="B849" s="177" t="s">
        <v>1323</v>
      </c>
      <c r="C849" s="151" t="s">
        <v>1324</v>
      </c>
      <c r="D849" s="192">
        <v>5.69593872</v>
      </c>
      <c r="E849" s="153">
        <v>1.2E-2</v>
      </c>
      <c r="F849" s="153">
        <v>5.3404799999999997E-4</v>
      </c>
      <c r="G849" s="192">
        <v>2.35116E-4</v>
      </c>
      <c r="H849" s="192">
        <v>2.35116E-4</v>
      </c>
      <c r="I849" s="192">
        <v>3.0000000000000001E-3</v>
      </c>
      <c r="J849" s="192">
        <v>2.9893199999999996E-4</v>
      </c>
      <c r="K849" s="192">
        <v>3.0000000000000001E-3</v>
      </c>
      <c r="L849" s="192"/>
      <c r="M849" s="192">
        <v>5.7648839999999996E-3</v>
      </c>
      <c r="N849" s="193"/>
      <c r="O849" s="196">
        <v>4.4504000000000006E-4</v>
      </c>
      <c r="P849" s="192">
        <v>2.4911000000000009E-4</v>
      </c>
      <c r="Q849" s="192">
        <v>0</v>
      </c>
      <c r="R849" s="192">
        <v>0</v>
      </c>
      <c r="S849" s="192">
        <v>1.1465952E-2</v>
      </c>
      <c r="T849" s="193"/>
      <c r="U849" s="193"/>
      <c r="V849" s="193"/>
      <c r="W849" s="193"/>
      <c r="X849" s="193"/>
      <c r="Y849" s="137"/>
    </row>
    <row r="850" spans="1:25" s="20" customFormat="1" ht="62.2" x14ac:dyDescent="0.35">
      <c r="A850" s="181">
        <v>728</v>
      </c>
      <c r="B850" s="177" t="s">
        <v>1325</v>
      </c>
      <c r="C850" s="151" t="s">
        <v>1326</v>
      </c>
      <c r="D850" s="192">
        <v>12.093815999999995</v>
      </c>
      <c r="E850" s="153">
        <v>12.093815999999999</v>
      </c>
      <c r="F850" s="153">
        <v>0.734264892</v>
      </c>
      <c r="G850" s="192">
        <v>0.23694291599999998</v>
      </c>
      <c r="H850" s="192">
        <v>0.23694291599999998</v>
      </c>
      <c r="I850" s="192">
        <v>11.856873084</v>
      </c>
      <c r="J850" s="192">
        <v>0.49732197600000005</v>
      </c>
      <c r="K850" s="192">
        <v>0</v>
      </c>
      <c r="L850" s="192"/>
      <c r="M850" s="192">
        <v>0</v>
      </c>
      <c r="N850" s="193"/>
      <c r="O850" s="196">
        <v>8.149868360000001</v>
      </c>
      <c r="P850" s="192">
        <v>7.9524159300000008</v>
      </c>
      <c r="Q850" s="192">
        <v>14.757337939999999</v>
      </c>
      <c r="R850" s="192">
        <v>14.757337939999999</v>
      </c>
      <c r="S850" s="192">
        <v>11.359551107999998</v>
      </c>
      <c r="T850" s="193"/>
      <c r="U850" s="193"/>
      <c r="V850" s="193"/>
      <c r="W850" s="193"/>
      <c r="X850" s="193"/>
      <c r="Y850" s="137"/>
    </row>
    <row r="851" spans="1:25" s="20" customFormat="1" ht="93.25" x14ac:dyDescent="0.35">
      <c r="A851" s="181">
        <v>729</v>
      </c>
      <c r="B851" s="177" t="s">
        <v>1327</v>
      </c>
      <c r="C851" s="151" t="s">
        <v>1328</v>
      </c>
      <c r="D851" s="192">
        <v>1.5459359999999998</v>
      </c>
      <c r="E851" s="153">
        <v>1.5459359999999998</v>
      </c>
      <c r="F851" s="153">
        <v>6.8801963999999993E-2</v>
      </c>
      <c r="G851" s="192">
        <v>3.0288095999999997E-2</v>
      </c>
      <c r="H851" s="192">
        <v>3.0288095999999997E-2</v>
      </c>
      <c r="I851" s="192">
        <v>0.38648399999999999</v>
      </c>
      <c r="J851" s="192">
        <v>3.8513867999999993E-2</v>
      </c>
      <c r="K851" s="192">
        <v>0.38648399999999999</v>
      </c>
      <c r="L851" s="192"/>
      <c r="M851" s="192">
        <v>0.74267990400000006</v>
      </c>
      <c r="N851" s="193"/>
      <c r="O851" s="196">
        <v>5.7334969999999999E-2</v>
      </c>
      <c r="P851" s="192">
        <v>3.2094890000000001E-2</v>
      </c>
      <c r="Q851" s="192">
        <v>0</v>
      </c>
      <c r="R851" s="192">
        <v>0</v>
      </c>
      <c r="S851" s="192">
        <v>1.4771340359999998</v>
      </c>
      <c r="T851" s="193"/>
      <c r="U851" s="193"/>
      <c r="V851" s="193"/>
      <c r="W851" s="193"/>
      <c r="X851" s="193"/>
      <c r="Y851" s="137"/>
    </row>
    <row r="852" spans="1:25" s="20" customFormat="1" ht="46.65" x14ac:dyDescent="0.35">
      <c r="A852" s="181">
        <v>730</v>
      </c>
      <c r="B852" s="177" t="s">
        <v>1329</v>
      </c>
      <c r="C852" s="151" t="s">
        <v>1330</v>
      </c>
      <c r="D852" s="192">
        <v>1.0979293559999996</v>
      </c>
      <c r="E852" s="153">
        <v>1.2E-2</v>
      </c>
      <c r="F852" s="153">
        <v>5.3404799999999997E-4</v>
      </c>
      <c r="G852" s="192">
        <v>2.35116E-4</v>
      </c>
      <c r="H852" s="192">
        <v>2.35116E-4</v>
      </c>
      <c r="I852" s="192">
        <v>3.0000000000000001E-3</v>
      </c>
      <c r="J852" s="192">
        <v>2.9893199999999996E-4</v>
      </c>
      <c r="K852" s="192">
        <v>3.0000000000000001E-3</v>
      </c>
      <c r="L852" s="192"/>
      <c r="M852" s="192">
        <v>5.7648839999999996E-3</v>
      </c>
      <c r="N852" s="193"/>
      <c r="O852" s="196">
        <v>4.4504000000000006E-4</v>
      </c>
      <c r="P852" s="192">
        <v>2.4911000000000009E-4</v>
      </c>
      <c r="Q852" s="192">
        <v>0</v>
      </c>
      <c r="R852" s="192">
        <v>0</v>
      </c>
      <c r="S852" s="192">
        <v>1.1465952E-2</v>
      </c>
      <c r="T852" s="193"/>
      <c r="U852" s="193"/>
      <c r="V852" s="193"/>
      <c r="W852" s="193"/>
      <c r="X852" s="193"/>
      <c r="Y852" s="137"/>
    </row>
    <row r="853" spans="1:25" s="20" customFormat="1" ht="15.05" x14ac:dyDescent="0.35">
      <c r="A853" s="186"/>
      <c r="B853" s="157" t="s">
        <v>411</v>
      </c>
      <c r="C853" s="158"/>
      <c r="D853" s="191">
        <f>SUM(D854)</f>
        <v>0</v>
      </c>
      <c r="E853" s="191">
        <f t="shared" ref="E853:X853" si="108">SUM(E854)</f>
        <v>0</v>
      </c>
      <c r="F853" s="191">
        <f t="shared" si="108"/>
        <v>0.5846661700000001</v>
      </c>
      <c r="G853" s="191">
        <f t="shared" si="108"/>
        <v>0</v>
      </c>
      <c r="H853" s="191">
        <f t="shared" si="108"/>
        <v>0.5846661700000001</v>
      </c>
      <c r="I853" s="191">
        <f t="shared" si="108"/>
        <v>0</v>
      </c>
      <c r="J853" s="191">
        <f t="shared" si="108"/>
        <v>0</v>
      </c>
      <c r="K853" s="191">
        <f t="shared" si="108"/>
        <v>0</v>
      </c>
      <c r="L853" s="191">
        <f t="shared" si="108"/>
        <v>0</v>
      </c>
      <c r="M853" s="191">
        <f t="shared" si="108"/>
        <v>0</v>
      </c>
      <c r="N853" s="191">
        <f t="shared" si="108"/>
        <v>0</v>
      </c>
      <c r="O853" s="191">
        <f t="shared" si="108"/>
        <v>0</v>
      </c>
      <c r="P853" s="191">
        <f t="shared" si="108"/>
        <v>0</v>
      </c>
      <c r="Q853" s="191">
        <f t="shared" si="108"/>
        <v>0</v>
      </c>
      <c r="R853" s="191">
        <f t="shared" si="108"/>
        <v>0</v>
      </c>
      <c r="S853" s="191">
        <f t="shared" si="108"/>
        <v>-0.5846661700000001</v>
      </c>
      <c r="T853" s="191">
        <f t="shared" si="108"/>
        <v>0</v>
      </c>
      <c r="U853" s="191">
        <f t="shared" si="108"/>
        <v>0</v>
      </c>
      <c r="V853" s="191">
        <f t="shared" si="108"/>
        <v>0</v>
      </c>
      <c r="W853" s="191">
        <f t="shared" si="108"/>
        <v>0</v>
      </c>
      <c r="X853" s="191">
        <f t="shared" si="108"/>
        <v>0</v>
      </c>
      <c r="Y853" s="137"/>
    </row>
    <row r="854" spans="1:25" s="20" customFormat="1" ht="46.65" x14ac:dyDescent="0.35">
      <c r="A854" s="181">
        <v>731</v>
      </c>
      <c r="B854" s="177" t="s">
        <v>1331</v>
      </c>
      <c r="C854" s="151" t="s">
        <v>1332</v>
      </c>
      <c r="D854" s="192">
        <v>0</v>
      </c>
      <c r="E854" s="153">
        <v>0</v>
      </c>
      <c r="F854" s="153">
        <v>0.5846661700000001</v>
      </c>
      <c r="G854" s="192">
        <v>0</v>
      </c>
      <c r="H854" s="192">
        <v>0.5846661700000001</v>
      </c>
      <c r="I854" s="192">
        <v>0</v>
      </c>
      <c r="J854" s="192">
        <v>0</v>
      </c>
      <c r="K854" s="192">
        <v>0</v>
      </c>
      <c r="L854" s="192"/>
      <c r="M854" s="192">
        <v>0</v>
      </c>
      <c r="N854" s="193"/>
      <c r="O854" s="196">
        <v>0</v>
      </c>
      <c r="P854" s="192">
        <v>0</v>
      </c>
      <c r="Q854" s="192">
        <v>0</v>
      </c>
      <c r="R854" s="192">
        <v>0</v>
      </c>
      <c r="S854" s="192">
        <v>-0.5846661700000001</v>
      </c>
      <c r="T854" s="193"/>
      <c r="U854" s="193"/>
      <c r="V854" s="193"/>
      <c r="W854" s="193"/>
      <c r="X854" s="193"/>
      <c r="Y854" s="137"/>
    </row>
    <row r="855" spans="1:25" s="20" customFormat="1" ht="15.05" x14ac:dyDescent="0.35">
      <c r="A855" s="186"/>
      <c r="B855" s="157" t="s">
        <v>421</v>
      </c>
      <c r="C855" s="158"/>
      <c r="D855" s="191">
        <f>SUM(D856:D860)</f>
        <v>41.947803923999999</v>
      </c>
      <c r="E855" s="191">
        <f t="shared" ref="E855:X855" si="109">SUM(E856:E860)</f>
        <v>8.6595479999999991</v>
      </c>
      <c r="F855" s="191">
        <f t="shared" si="109"/>
        <v>0.53777727600000003</v>
      </c>
      <c r="G855" s="191">
        <f t="shared" si="109"/>
        <v>1.5645044279999998</v>
      </c>
      <c r="H855" s="191">
        <f t="shared" si="109"/>
        <v>0.35748638399999999</v>
      </c>
      <c r="I855" s="191">
        <f t="shared" si="109"/>
        <v>3.2445000000000002E-2</v>
      </c>
      <c r="J855" s="191">
        <f t="shared" si="109"/>
        <v>0.18029089200000001</v>
      </c>
      <c r="K855" s="191">
        <f t="shared" si="109"/>
        <v>3.3324863399999995</v>
      </c>
      <c r="L855" s="191">
        <f t="shared" si="109"/>
        <v>0</v>
      </c>
      <c r="M855" s="191">
        <f t="shared" si="109"/>
        <v>3.7301122319999998</v>
      </c>
      <c r="N855" s="191">
        <f t="shared" si="109"/>
        <v>0</v>
      </c>
      <c r="O855" s="191">
        <f t="shared" si="109"/>
        <v>7.2890063400000011</v>
      </c>
      <c r="P855" s="191">
        <f t="shared" si="109"/>
        <v>0.84612102</v>
      </c>
      <c r="Q855" s="191">
        <f t="shared" si="109"/>
        <v>6.3249732999999999</v>
      </c>
      <c r="R855" s="191">
        <f t="shared" si="109"/>
        <v>0</v>
      </c>
      <c r="S855" s="191">
        <f t="shared" si="109"/>
        <v>8.1217707239999992</v>
      </c>
      <c r="T855" s="191">
        <f t="shared" si="109"/>
        <v>0</v>
      </c>
      <c r="U855" s="191">
        <f t="shared" si="109"/>
        <v>0</v>
      </c>
      <c r="V855" s="191">
        <f t="shared" si="109"/>
        <v>0</v>
      </c>
      <c r="W855" s="191">
        <f t="shared" si="109"/>
        <v>0</v>
      </c>
      <c r="X855" s="191">
        <f t="shared" si="109"/>
        <v>0</v>
      </c>
      <c r="Y855" s="137"/>
    </row>
    <row r="856" spans="1:25" s="20" customFormat="1" ht="62.2" x14ac:dyDescent="0.35">
      <c r="A856" s="181">
        <v>732</v>
      </c>
      <c r="B856" s="177" t="s">
        <v>1333</v>
      </c>
      <c r="C856" s="151" t="s">
        <v>1334</v>
      </c>
      <c r="D856" s="192">
        <v>29.102040000000002</v>
      </c>
      <c r="E856" s="153">
        <v>3.7410600000000001</v>
      </c>
      <c r="F856" s="153">
        <v>0.16649603999999998</v>
      </c>
      <c r="G856" s="192">
        <v>7.3295123999999989E-2</v>
      </c>
      <c r="H856" s="192">
        <v>7.3295123999999989E-2</v>
      </c>
      <c r="I856" s="192">
        <v>0</v>
      </c>
      <c r="J856" s="192">
        <v>9.3200915999999995E-2</v>
      </c>
      <c r="K856" s="192">
        <v>0</v>
      </c>
      <c r="L856" s="192"/>
      <c r="M856" s="192">
        <v>3.6677648759999997</v>
      </c>
      <c r="N856" s="193"/>
      <c r="O856" s="196">
        <v>0.1387467</v>
      </c>
      <c r="P856" s="192">
        <v>7.766743000000001E-2</v>
      </c>
      <c r="Q856" s="192">
        <v>0</v>
      </c>
      <c r="R856" s="192">
        <v>0</v>
      </c>
      <c r="S856" s="192">
        <v>3.5745639599999999</v>
      </c>
      <c r="T856" s="193"/>
      <c r="U856" s="193"/>
      <c r="V856" s="193"/>
      <c r="W856" s="193"/>
      <c r="X856" s="193"/>
      <c r="Y856" s="137"/>
    </row>
    <row r="857" spans="1:25" s="20" customFormat="1" ht="46.65" x14ac:dyDescent="0.35">
      <c r="A857" s="181">
        <v>733</v>
      </c>
      <c r="B857" s="177" t="s">
        <v>1335</v>
      </c>
      <c r="C857" s="151" t="s">
        <v>1336</v>
      </c>
      <c r="D857" s="192">
        <v>1.4583879239999999</v>
      </c>
      <c r="E857" s="153">
        <v>0.12978000000000001</v>
      </c>
      <c r="F857" s="153">
        <v>5.7758399999999991E-3</v>
      </c>
      <c r="G857" s="192">
        <v>2.5426439999999997E-3</v>
      </c>
      <c r="H857" s="192">
        <v>2.5426439999999997E-3</v>
      </c>
      <c r="I857" s="192">
        <v>3.2445000000000002E-2</v>
      </c>
      <c r="J857" s="192">
        <v>3.2331959999999994E-3</v>
      </c>
      <c r="K857" s="192">
        <v>3.2445000000000002E-2</v>
      </c>
      <c r="L857" s="192"/>
      <c r="M857" s="192">
        <v>6.2347355999999993E-2</v>
      </c>
      <c r="N857" s="193"/>
      <c r="O857" s="196">
        <v>4.8132000000000001E-3</v>
      </c>
      <c r="P857" s="192">
        <v>2.6943300000000004E-3</v>
      </c>
      <c r="Q857" s="192">
        <v>0</v>
      </c>
      <c r="R857" s="192">
        <v>0</v>
      </c>
      <c r="S857" s="192">
        <v>0.12400416</v>
      </c>
      <c r="T857" s="193"/>
      <c r="U857" s="193"/>
      <c r="V857" s="193"/>
      <c r="W857" s="193"/>
      <c r="X857" s="193"/>
      <c r="Y857" s="137"/>
    </row>
    <row r="858" spans="1:25" s="20" customFormat="1" ht="62.2" x14ac:dyDescent="0.35">
      <c r="A858" s="181">
        <v>734</v>
      </c>
      <c r="B858" s="177" t="s">
        <v>1337</v>
      </c>
      <c r="C858" s="151" t="s">
        <v>1338</v>
      </c>
      <c r="D858" s="192">
        <v>3.3659880000000002</v>
      </c>
      <c r="E858" s="153">
        <v>3.3659879999999993</v>
      </c>
      <c r="F858" s="153">
        <v>0.14980344000000001</v>
      </c>
      <c r="G858" s="192">
        <v>6.594665999999999E-2</v>
      </c>
      <c r="H858" s="192">
        <v>6.594665999999999E-2</v>
      </c>
      <c r="I858" s="192">
        <v>0</v>
      </c>
      <c r="J858" s="192">
        <v>8.385678000000002E-2</v>
      </c>
      <c r="K858" s="192">
        <v>3.3000413399999995</v>
      </c>
      <c r="L858" s="192"/>
      <c r="M858" s="192">
        <v>0</v>
      </c>
      <c r="N858" s="193"/>
      <c r="O858" s="196">
        <v>0.12483619999999999</v>
      </c>
      <c r="P858" s="192">
        <v>6.9880649999999989E-2</v>
      </c>
      <c r="Q858" s="192">
        <v>0</v>
      </c>
      <c r="R858" s="192">
        <v>0</v>
      </c>
      <c r="S858" s="192">
        <v>3.2161845599999994</v>
      </c>
      <c r="T858" s="193"/>
      <c r="U858" s="193"/>
      <c r="V858" s="193"/>
      <c r="W858" s="193"/>
      <c r="X858" s="193"/>
      <c r="Y858" s="137"/>
    </row>
    <row r="859" spans="1:25" s="20" customFormat="1" ht="141.80000000000001" customHeight="1" x14ac:dyDescent="0.35">
      <c r="A859" s="181">
        <v>735</v>
      </c>
      <c r="B859" s="177" t="s">
        <v>1896</v>
      </c>
      <c r="C859" s="151" t="s">
        <v>1339</v>
      </c>
      <c r="D859" s="192">
        <v>8.0213879999999982</v>
      </c>
      <c r="E859" s="153">
        <v>1.42272</v>
      </c>
      <c r="F859" s="153">
        <v>0.215701956</v>
      </c>
      <c r="G859" s="192">
        <v>1.4227199999999998</v>
      </c>
      <c r="H859" s="192">
        <v>0.215701956</v>
      </c>
      <c r="I859" s="192">
        <v>0</v>
      </c>
      <c r="J859" s="192">
        <v>0</v>
      </c>
      <c r="K859" s="192">
        <v>0</v>
      </c>
      <c r="L859" s="192"/>
      <c r="M859" s="192">
        <v>0</v>
      </c>
      <c r="N859" s="193"/>
      <c r="O859" s="196">
        <v>6.3247316300000005</v>
      </c>
      <c r="P859" s="192">
        <v>0</v>
      </c>
      <c r="Q859" s="192">
        <v>6.3249732999999999</v>
      </c>
      <c r="R859" s="192">
        <v>0</v>
      </c>
      <c r="S859" s="192">
        <v>1.207018044</v>
      </c>
      <c r="T859" s="193"/>
      <c r="U859" s="193"/>
      <c r="V859" s="193"/>
      <c r="W859" s="193"/>
      <c r="X859" s="193"/>
      <c r="Y859" s="137"/>
    </row>
    <row r="860" spans="1:25" s="20" customFormat="1" ht="77.7" x14ac:dyDescent="0.35">
      <c r="A860" s="181">
        <v>736</v>
      </c>
      <c r="B860" s="177" t="s">
        <v>1897</v>
      </c>
      <c r="C860" s="151" t="s">
        <v>1898</v>
      </c>
      <c r="D860" s="192"/>
      <c r="E860" s="153">
        <v>0</v>
      </c>
      <c r="F860" s="153">
        <v>0</v>
      </c>
      <c r="G860" s="192"/>
      <c r="H860" s="192"/>
      <c r="I860" s="192"/>
      <c r="J860" s="192">
        <v>0</v>
      </c>
      <c r="K860" s="192"/>
      <c r="L860" s="192"/>
      <c r="M860" s="192"/>
      <c r="N860" s="193"/>
      <c r="O860" s="196">
        <v>0.69587860999999995</v>
      </c>
      <c r="P860" s="192">
        <v>0.69587860999999995</v>
      </c>
      <c r="Q860" s="192">
        <v>0</v>
      </c>
      <c r="R860" s="192">
        <v>0</v>
      </c>
      <c r="S860" s="192">
        <v>0</v>
      </c>
      <c r="T860" s="193"/>
      <c r="U860" s="193"/>
      <c r="V860" s="193"/>
      <c r="W860" s="193"/>
      <c r="X860" s="193"/>
      <c r="Y860" s="137"/>
    </row>
    <row r="861" spans="1:25" s="20" customFormat="1" ht="15.05" x14ac:dyDescent="0.35">
      <c r="A861" s="186"/>
      <c r="B861" s="157" t="s">
        <v>447</v>
      </c>
      <c r="C861" s="158"/>
      <c r="D861" s="191">
        <f>SUM(D862)</f>
        <v>9.0204047560677978</v>
      </c>
      <c r="E861" s="191">
        <f t="shared" ref="E861:X861" si="110">SUM(E862)</f>
        <v>1.2E-2</v>
      </c>
      <c r="F861" s="191">
        <f t="shared" si="110"/>
        <v>0</v>
      </c>
      <c r="G861" s="191">
        <f t="shared" si="110"/>
        <v>0</v>
      </c>
      <c r="H861" s="191">
        <f t="shared" si="110"/>
        <v>0</v>
      </c>
      <c r="I861" s="191">
        <f t="shared" si="110"/>
        <v>3.0000000000000001E-3</v>
      </c>
      <c r="J861" s="191">
        <f t="shared" si="110"/>
        <v>0</v>
      </c>
      <c r="K861" s="191">
        <f t="shared" si="110"/>
        <v>3.0000000000000001E-3</v>
      </c>
      <c r="L861" s="191">
        <f t="shared" si="110"/>
        <v>0</v>
      </c>
      <c r="M861" s="191">
        <f t="shared" si="110"/>
        <v>6.0000000000000001E-3</v>
      </c>
      <c r="N861" s="191">
        <f t="shared" si="110"/>
        <v>0</v>
      </c>
      <c r="O861" s="191">
        <f t="shared" si="110"/>
        <v>0</v>
      </c>
      <c r="P861" s="191">
        <f t="shared" si="110"/>
        <v>0</v>
      </c>
      <c r="Q861" s="191">
        <f t="shared" si="110"/>
        <v>0</v>
      </c>
      <c r="R861" s="191">
        <f t="shared" si="110"/>
        <v>0</v>
      </c>
      <c r="S861" s="191">
        <f t="shared" si="110"/>
        <v>1.2E-2</v>
      </c>
      <c r="T861" s="191">
        <f t="shared" si="110"/>
        <v>0</v>
      </c>
      <c r="U861" s="191">
        <f t="shared" si="110"/>
        <v>0</v>
      </c>
      <c r="V861" s="191">
        <f t="shared" si="110"/>
        <v>0</v>
      </c>
      <c r="W861" s="191">
        <f t="shared" si="110"/>
        <v>0</v>
      </c>
      <c r="X861" s="191">
        <f t="shared" si="110"/>
        <v>0</v>
      </c>
      <c r="Y861" s="137"/>
    </row>
    <row r="862" spans="1:25" s="20" customFormat="1" ht="93.25" x14ac:dyDescent="0.35">
      <c r="A862" s="181">
        <v>737</v>
      </c>
      <c r="B862" s="177" t="s">
        <v>1340</v>
      </c>
      <c r="C862" s="151" t="s">
        <v>1341</v>
      </c>
      <c r="D862" s="192">
        <v>9.0204047560677978</v>
      </c>
      <c r="E862" s="153">
        <v>1.2E-2</v>
      </c>
      <c r="F862" s="153">
        <v>0</v>
      </c>
      <c r="G862" s="192">
        <v>0</v>
      </c>
      <c r="H862" s="192">
        <v>0</v>
      </c>
      <c r="I862" s="192">
        <v>3.0000000000000001E-3</v>
      </c>
      <c r="J862" s="192">
        <v>0</v>
      </c>
      <c r="K862" s="192">
        <v>3.0000000000000001E-3</v>
      </c>
      <c r="L862" s="192"/>
      <c r="M862" s="192">
        <v>6.0000000000000001E-3</v>
      </c>
      <c r="N862" s="193"/>
      <c r="O862" s="196">
        <v>0</v>
      </c>
      <c r="P862" s="192">
        <v>0</v>
      </c>
      <c r="Q862" s="192">
        <v>0</v>
      </c>
      <c r="R862" s="192">
        <v>0</v>
      </c>
      <c r="S862" s="192">
        <v>1.2E-2</v>
      </c>
      <c r="T862" s="193"/>
      <c r="U862" s="193"/>
      <c r="V862" s="193"/>
      <c r="W862" s="193"/>
      <c r="X862" s="193"/>
      <c r="Y862" s="137"/>
    </row>
    <row r="863" spans="1:25" s="20" customFormat="1" ht="15.05" x14ac:dyDescent="0.35">
      <c r="A863" s="186"/>
      <c r="B863" s="157" t="s">
        <v>463</v>
      </c>
      <c r="C863" s="158"/>
      <c r="D863" s="191">
        <f>SUM(D864:D865)</f>
        <v>88.572021926847484</v>
      </c>
      <c r="E863" s="191">
        <f t="shared" ref="E863:X863" si="111">SUM(E864:E865)</f>
        <v>38.789327999999998</v>
      </c>
      <c r="F863" s="191">
        <f t="shared" si="111"/>
        <v>1.7263210440000001</v>
      </c>
      <c r="G863" s="191">
        <f t="shared" si="111"/>
        <v>0.75996332400000011</v>
      </c>
      <c r="H863" s="191">
        <f t="shared" si="111"/>
        <v>0.75996332400000011</v>
      </c>
      <c r="I863" s="191">
        <f t="shared" si="111"/>
        <v>9.6973319999999994</v>
      </c>
      <c r="J863" s="191">
        <f t="shared" si="111"/>
        <v>0.9663577200000002</v>
      </c>
      <c r="K863" s="191">
        <f t="shared" si="111"/>
        <v>9.6973319999999994</v>
      </c>
      <c r="L863" s="191">
        <f t="shared" si="111"/>
        <v>0</v>
      </c>
      <c r="M863" s="191">
        <f t="shared" si="111"/>
        <v>18.634700676000005</v>
      </c>
      <c r="N863" s="191">
        <f t="shared" si="111"/>
        <v>0</v>
      </c>
      <c r="O863" s="191">
        <f t="shared" si="111"/>
        <v>1.4386008700000001</v>
      </c>
      <c r="P863" s="191">
        <f t="shared" si="111"/>
        <v>0.80529810000000002</v>
      </c>
      <c r="Q863" s="191">
        <f t="shared" si="111"/>
        <v>0</v>
      </c>
      <c r="R863" s="191">
        <f t="shared" si="111"/>
        <v>0</v>
      </c>
      <c r="S863" s="191">
        <f t="shared" si="111"/>
        <v>37.063006955999995</v>
      </c>
      <c r="T863" s="191">
        <f t="shared" si="111"/>
        <v>0</v>
      </c>
      <c r="U863" s="191">
        <f t="shared" si="111"/>
        <v>0</v>
      </c>
      <c r="V863" s="191">
        <f t="shared" si="111"/>
        <v>0</v>
      </c>
      <c r="W863" s="191">
        <f t="shared" si="111"/>
        <v>0</v>
      </c>
      <c r="X863" s="191">
        <f t="shared" si="111"/>
        <v>0</v>
      </c>
      <c r="Y863" s="137"/>
    </row>
    <row r="864" spans="1:25" s="20" customFormat="1" ht="182.2" customHeight="1" x14ac:dyDescent="0.35">
      <c r="A864" s="181">
        <v>738</v>
      </c>
      <c r="B864" s="177" t="s">
        <v>1342</v>
      </c>
      <c r="C864" s="151" t="s">
        <v>1343</v>
      </c>
      <c r="D864" s="192">
        <v>77.585558142711889</v>
      </c>
      <c r="E864" s="153">
        <v>31.484939999999998</v>
      </c>
      <c r="F864" s="153">
        <v>1.4012388480000002</v>
      </c>
      <c r="G864" s="192">
        <v>0.61685520000000005</v>
      </c>
      <c r="H864" s="192">
        <v>0.61685520000000005</v>
      </c>
      <c r="I864" s="192">
        <v>7.8712349999999995</v>
      </c>
      <c r="J864" s="192">
        <v>0.78438364800000016</v>
      </c>
      <c r="K864" s="192">
        <v>7.8712349999999995</v>
      </c>
      <c r="L864" s="192"/>
      <c r="M864" s="192">
        <v>15.125614800000003</v>
      </c>
      <c r="N864" s="193"/>
      <c r="O864" s="196">
        <v>1.16769904</v>
      </c>
      <c r="P864" s="192">
        <v>0.65365304000000002</v>
      </c>
      <c r="Q864" s="192">
        <v>0</v>
      </c>
      <c r="R864" s="192">
        <v>0</v>
      </c>
      <c r="S864" s="192">
        <v>30.083701151999996</v>
      </c>
      <c r="T864" s="193"/>
      <c r="U864" s="193"/>
      <c r="V864" s="193"/>
      <c r="W864" s="193"/>
      <c r="X864" s="193"/>
      <c r="Y864" s="137"/>
    </row>
    <row r="865" spans="1:25" s="20" customFormat="1" ht="62.2" x14ac:dyDescent="0.35">
      <c r="A865" s="181">
        <v>739</v>
      </c>
      <c r="B865" s="177" t="s">
        <v>1344</v>
      </c>
      <c r="C865" s="151" t="s">
        <v>1345</v>
      </c>
      <c r="D865" s="192">
        <v>10.986463784135593</v>
      </c>
      <c r="E865" s="153">
        <v>7.3043879999999994</v>
      </c>
      <c r="F865" s="153">
        <v>0.32508219599999999</v>
      </c>
      <c r="G865" s="192">
        <v>0.143108124</v>
      </c>
      <c r="H865" s="192">
        <v>0.143108124</v>
      </c>
      <c r="I865" s="192">
        <v>1.8260970000000001</v>
      </c>
      <c r="J865" s="192">
        <v>0.18197407199999999</v>
      </c>
      <c r="K865" s="192">
        <v>1.8260970000000001</v>
      </c>
      <c r="L865" s="192"/>
      <c r="M865" s="192">
        <v>3.5090858760000008</v>
      </c>
      <c r="N865" s="193"/>
      <c r="O865" s="196">
        <v>0.27090183000000001</v>
      </c>
      <c r="P865" s="192">
        <v>0.15164506</v>
      </c>
      <c r="Q865" s="192">
        <v>0</v>
      </c>
      <c r="R865" s="192">
        <v>0</v>
      </c>
      <c r="S865" s="192">
        <v>6.9793058039999991</v>
      </c>
      <c r="T865" s="193"/>
      <c r="U865" s="193"/>
      <c r="V865" s="193"/>
      <c r="W865" s="193"/>
      <c r="X865" s="193"/>
      <c r="Y865" s="137"/>
    </row>
    <row r="866" spans="1:25" s="20" customFormat="1" ht="15.05" x14ac:dyDescent="0.35">
      <c r="A866" s="186"/>
      <c r="B866" s="157" t="s">
        <v>340</v>
      </c>
      <c r="C866" s="158"/>
      <c r="D866" s="191">
        <f>SUM(D867:D873)</f>
        <v>139.63833301667796</v>
      </c>
      <c r="E866" s="191">
        <f t="shared" ref="E866:X866" si="112">SUM(E867:E873)</f>
        <v>35.230620000000002</v>
      </c>
      <c r="F866" s="191">
        <f t="shared" si="112"/>
        <v>47.285109465999994</v>
      </c>
      <c r="G866" s="191">
        <f t="shared" si="112"/>
        <v>19.861408248</v>
      </c>
      <c r="H866" s="191">
        <f t="shared" si="112"/>
        <v>31.956892247999999</v>
      </c>
      <c r="I866" s="191">
        <f t="shared" si="112"/>
        <v>6.0485519999999999</v>
      </c>
      <c r="J866" s="191">
        <f t="shared" si="112"/>
        <v>15.328217218000002</v>
      </c>
      <c r="K866" s="191">
        <f t="shared" si="112"/>
        <v>6.584007648</v>
      </c>
      <c r="L866" s="191">
        <f t="shared" si="112"/>
        <v>0</v>
      </c>
      <c r="M866" s="191">
        <f t="shared" si="112"/>
        <v>2.7366521039999996</v>
      </c>
      <c r="N866" s="191">
        <f t="shared" si="112"/>
        <v>0</v>
      </c>
      <c r="O866" s="191">
        <f t="shared" si="112"/>
        <v>43.961844900000003</v>
      </c>
      <c r="P866" s="191">
        <f t="shared" si="112"/>
        <v>43.706101360000005</v>
      </c>
      <c r="Q866" s="191">
        <f t="shared" si="112"/>
        <v>44.327012670000002</v>
      </c>
      <c r="R866" s="191">
        <f t="shared" si="112"/>
        <v>44.327012670000002</v>
      </c>
      <c r="S866" s="191">
        <f t="shared" si="112"/>
        <v>-12.054489465999994</v>
      </c>
      <c r="T866" s="191">
        <f t="shared" si="112"/>
        <v>0</v>
      </c>
      <c r="U866" s="191">
        <f t="shared" si="112"/>
        <v>0</v>
      </c>
      <c r="V866" s="191">
        <f t="shared" si="112"/>
        <v>0</v>
      </c>
      <c r="W866" s="191">
        <f t="shared" si="112"/>
        <v>0</v>
      </c>
      <c r="X866" s="191">
        <f t="shared" si="112"/>
        <v>0</v>
      </c>
      <c r="Y866" s="137"/>
    </row>
    <row r="867" spans="1:25" s="20" customFormat="1" ht="81.2" customHeight="1" x14ac:dyDescent="0.35">
      <c r="A867" s="181">
        <v>740</v>
      </c>
      <c r="B867" s="177" t="s">
        <v>1346</v>
      </c>
      <c r="C867" s="151" t="s">
        <v>1347</v>
      </c>
      <c r="D867" s="192">
        <v>3.8129715286779593</v>
      </c>
      <c r="E867" s="153">
        <v>1.2E-2</v>
      </c>
      <c r="F867" s="153">
        <v>5.3404799999999997E-4</v>
      </c>
      <c r="G867" s="192">
        <v>2.35116E-4</v>
      </c>
      <c r="H867" s="192">
        <v>2.35116E-4</v>
      </c>
      <c r="I867" s="192">
        <v>3.0000000000000001E-3</v>
      </c>
      <c r="J867" s="192">
        <v>2.9893199999999996E-4</v>
      </c>
      <c r="K867" s="192">
        <v>3.0000000000000001E-3</v>
      </c>
      <c r="L867" s="192"/>
      <c r="M867" s="192">
        <v>5.7648839999999996E-3</v>
      </c>
      <c r="N867" s="193"/>
      <c r="O867" s="196">
        <v>4.4504000000000006E-4</v>
      </c>
      <c r="P867" s="192">
        <v>2.4911000000000009E-4</v>
      </c>
      <c r="Q867" s="192">
        <v>0</v>
      </c>
      <c r="R867" s="192">
        <v>0</v>
      </c>
      <c r="S867" s="192">
        <v>1.1465952E-2</v>
      </c>
      <c r="T867" s="193"/>
      <c r="U867" s="193"/>
      <c r="V867" s="193"/>
      <c r="W867" s="193"/>
      <c r="X867" s="193"/>
      <c r="Y867" s="137"/>
    </row>
    <row r="868" spans="1:25" s="20" customFormat="1" ht="46.65" x14ac:dyDescent="0.35">
      <c r="A868" s="181">
        <v>741</v>
      </c>
      <c r="B868" s="177" t="s">
        <v>1348</v>
      </c>
      <c r="C868" s="151" t="s">
        <v>1349</v>
      </c>
      <c r="D868" s="192">
        <v>5.994899135999999</v>
      </c>
      <c r="E868" s="153">
        <v>5.6720279999999992</v>
      </c>
      <c r="F868" s="153">
        <v>0.25243390799999998</v>
      </c>
      <c r="G868" s="192">
        <v>0.11112677999999999</v>
      </c>
      <c r="H868" s="192">
        <v>0.11112677999999999</v>
      </c>
      <c r="I868" s="192">
        <v>1.4180069999999998</v>
      </c>
      <c r="J868" s="192">
        <v>0.141307128</v>
      </c>
      <c r="K868" s="192">
        <v>1.4180069999999998</v>
      </c>
      <c r="L868" s="192"/>
      <c r="M868" s="192">
        <v>2.7248872199999998</v>
      </c>
      <c r="N868" s="193"/>
      <c r="O868" s="196">
        <v>0.21036159000000001</v>
      </c>
      <c r="P868" s="192">
        <v>0.11775594000000002</v>
      </c>
      <c r="Q868" s="192">
        <v>0</v>
      </c>
      <c r="R868" s="192">
        <v>0</v>
      </c>
      <c r="S868" s="192">
        <v>5.4195940919999988</v>
      </c>
      <c r="T868" s="193"/>
      <c r="U868" s="193"/>
      <c r="V868" s="193"/>
      <c r="W868" s="193"/>
      <c r="X868" s="193"/>
      <c r="Y868" s="137"/>
    </row>
    <row r="869" spans="1:25" s="20" customFormat="1" ht="46.65" x14ac:dyDescent="0.35">
      <c r="A869" s="181">
        <v>742</v>
      </c>
      <c r="B869" s="177" t="s">
        <v>1350</v>
      </c>
      <c r="C869" s="151" t="s">
        <v>1351</v>
      </c>
      <c r="D869" s="192">
        <v>5.1980726640000006</v>
      </c>
      <c r="E869" s="153">
        <v>1.2E-2</v>
      </c>
      <c r="F869" s="153">
        <v>0</v>
      </c>
      <c r="G869" s="192">
        <v>0</v>
      </c>
      <c r="H869" s="192">
        <v>0</v>
      </c>
      <c r="I869" s="192">
        <v>3.0000000000000001E-3</v>
      </c>
      <c r="J869" s="192">
        <v>0</v>
      </c>
      <c r="K869" s="192">
        <v>3.0000000000000001E-3</v>
      </c>
      <c r="L869" s="192"/>
      <c r="M869" s="192">
        <v>6.0000000000000001E-3</v>
      </c>
      <c r="N869" s="193"/>
      <c r="O869" s="196">
        <v>0</v>
      </c>
      <c r="P869" s="192">
        <v>0</v>
      </c>
      <c r="Q869" s="192">
        <v>0</v>
      </c>
      <c r="R869" s="192">
        <v>0</v>
      </c>
      <c r="S869" s="192">
        <v>1.2E-2</v>
      </c>
      <c r="T869" s="193"/>
      <c r="U869" s="193"/>
      <c r="V869" s="193"/>
      <c r="W869" s="193"/>
      <c r="X869" s="193"/>
      <c r="Y869" s="137"/>
    </row>
    <row r="870" spans="1:25" s="20" customFormat="1" ht="62.2" x14ac:dyDescent="0.35">
      <c r="A870" s="181">
        <v>743</v>
      </c>
      <c r="B870" s="177" t="s">
        <v>1899</v>
      </c>
      <c r="C870" s="151" t="s">
        <v>1352</v>
      </c>
      <c r="D870" s="192">
        <v>35.780540843999994</v>
      </c>
      <c r="E870" s="153">
        <v>4.7169600000000003</v>
      </c>
      <c r="F870" s="153">
        <v>1.2623538959999998</v>
      </c>
      <c r="G870" s="192">
        <v>9.2414999999999983E-2</v>
      </c>
      <c r="H870" s="192">
        <v>9.2414999999999983E-2</v>
      </c>
      <c r="I870" s="192">
        <v>4.6245450000000003</v>
      </c>
      <c r="J870" s="192">
        <v>1.1699388959999999</v>
      </c>
      <c r="K870" s="192">
        <v>0</v>
      </c>
      <c r="L870" s="192"/>
      <c r="M870" s="192">
        <v>0</v>
      </c>
      <c r="N870" s="193"/>
      <c r="O870" s="196">
        <v>31.839127780000002</v>
      </c>
      <c r="P870" s="192">
        <v>31.762115280000003</v>
      </c>
      <c r="Q870" s="192">
        <v>32.414207779999998</v>
      </c>
      <c r="R870" s="192">
        <v>32.414207779999998</v>
      </c>
      <c r="S870" s="192">
        <v>3.4546061040000007</v>
      </c>
      <c r="T870" s="193"/>
      <c r="U870" s="193"/>
      <c r="V870" s="193"/>
      <c r="W870" s="193"/>
      <c r="X870" s="193"/>
      <c r="Y870" s="137"/>
    </row>
    <row r="871" spans="1:25" s="20" customFormat="1" ht="46.65" x14ac:dyDescent="0.35">
      <c r="A871" s="181">
        <v>744</v>
      </c>
      <c r="B871" s="177" t="s">
        <v>1353</v>
      </c>
      <c r="C871" s="151" t="s">
        <v>1354</v>
      </c>
      <c r="D871" s="192">
        <v>83.544320844000012</v>
      </c>
      <c r="E871" s="153">
        <v>19.554516</v>
      </c>
      <c r="F871" s="153">
        <v>45.202043829999994</v>
      </c>
      <c r="G871" s="192">
        <v>19.554516</v>
      </c>
      <c r="H871" s="192">
        <v>31.65</v>
      </c>
      <c r="I871" s="192">
        <v>0</v>
      </c>
      <c r="J871" s="192">
        <v>13.552043830000002</v>
      </c>
      <c r="K871" s="192">
        <v>0</v>
      </c>
      <c r="L871" s="192"/>
      <c r="M871" s="192">
        <v>0</v>
      </c>
      <c r="N871" s="193"/>
      <c r="O871" s="196">
        <v>0</v>
      </c>
      <c r="P871" s="192">
        <v>0</v>
      </c>
      <c r="Q871" s="192">
        <v>0</v>
      </c>
      <c r="R871" s="192">
        <v>0</v>
      </c>
      <c r="S871" s="192">
        <v>-25.647527829999994</v>
      </c>
      <c r="T871" s="193"/>
      <c r="U871" s="193"/>
      <c r="V871" s="193"/>
      <c r="W871" s="193"/>
      <c r="X871" s="193"/>
      <c r="Y871" s="137"/>
    </row>
    <row r="872" spans="1:25" s="20" customFormat="1" ht="77.7" x14ac:dyDescent="0.35">
      <c r="A872" s="181">
        <v>745</v>
      </c>
      <c r="B872" s="177" t="s">
        <v>1355</v>
      </c>
      <c r="C872" s="151" t="s">
        <v>1356</v>
      </c>
      <c r="D872" s="192">
        <v>5.3075279999999996</v>
      </c>
      <c r="E872" s="153">
        <v>5.2631160000000001</v>
      </c>
      <c r="F872" s="153">
        <v>0.30059504399999998</v>
      </c>
      <c r="G872" s="192">
        <v>0.10311535200000001</v>
      </c>
      <c r="H872" s="192">
        <v>0.10311535200000001</v>
      </c>
      <c r="I872" s="192">
        <v>0</v>
      </c>
      <c r="J872" s="192">
        <v>0.19747969199999998</v>
      </c>
      <c r="K872" s="192">
        <v>5.1600006480000005</v>
      </c>
      <c r="L872" s="192"/>
      <c r="M872" s="192">
        <v>0</v>
      </c>
      <c r="N872" s="193"/>
      <c r="O872" s="196">
        <v>3.8848603100000001</v>
      </c>
      <c r="P872" s="192">
        <v>3.7989308500000001</v>
      </c>
      <c r="Q872" s="192">
        <v>3.8857547100000001</v>
      </c>
      <c r="R872" s="192">
        <v>3.8857547100000001</v>
      </c>
      <c r="S872" s="192">
        <v>4.9625209560000005</v>
      </c>
      <c r="T872" s="193"/>
      <c r="U872" s="193"/>
      <c r="V872" s="193"/>
      <c r="W872" s="193"/>
      <c r="X872" s="193"/>
      <c r="Y872" s="137"/>
    </row>
    <row r="873" spans="1:25" s="20" customFormat="1" ht="46.65" x14ac:dyDescent="0.35">
      <c r="A873" s="181">
        <v>746</v>
      </c>
      <c r="B873" s="177" t="s">
        <v>1900</v>
      </c>
      <c r="C873" s="151" t="s">
        <v>1901</v>
      </c>
      <c r="D873" s="192"/>
      <c r="E873" s="153">
        <v>0</v>
      </c>
      <c r="F873" s="153">
        <v>0.26714874</v>
      </c>
      <c r="G873" s="192"/>
      <c r="H873" s="192"/>
      <c r="I873" s="192"/>
      <c r="J873" s="192">
        <v>0.26714874</v>
      </c>
      <c r="K873" s="192"/>
      <c r="L873" s="192"/>
      <c r="M873" s="192"/>
      <c r="N873" s="193"/>
      <c r="O873" s="196">
        <v>8.0270501799999998</v>
      </c>
      <c r="P873" s="192">
        <v>8.0270501799999998</v>
      </c>
      <c r="Q873" s="192">
        <v>8.0270501799999998</v>
      </c>
      <c r="R873" s="192">
        <v>8.0270501799999998</v>
      </c>
      <c r="S873" s="192">
        <v>-0.26714874</v>
      </c>
      <c r="T873" s="193"/>
      <c r="U873" s="193"/>
      <c r="V873" s="193"/>
      <c r="W873" s="193"/>
      <c r="X873" s="193"/>
      <c r="Y873" s="137"/>
    </row>
    <row r="874" spans="1:25" s="20" customFormat="1" ht="15.05" x14ac:dyDescent="0.35">
      <c r="A874" s="186"/>
      <c r="B874" s="157" t="s">
        <v>469</v>
      </c>
      <c r="C874" s="158"/>
      <c r="D874" s="191">
        <f>SUM(D875:D876)</f>
        <v>22.261544663999999</v>
      </c>
      <c r="E874" s="191">
        <f t="shared" ref="E874:X874" si="113">SUM(E875:E876)</f>
        <v>2.4268560000000003</v>
      </c>
      <c r="F874" s="191">
        <f t="shared" si="113"/>
        <v>0.10800736799999998</v>
      </c>
      <c r="G874" s="191">
        <f t="shared" si="113"/>
        <v>4.7547155999999993E-2</v>
      </c>
      <c r="H874" s="191">
        <f t="shared" si="113"/>
        <v>4.7547155999999993E-2</v>
      </c>
      <c r="I874" s="191">
        <f t="shared" si="113"/>
        <v>0.60671400000000009</v>
      </c>
      <c r="J874" s="191">
        <f t="shared" si="113"/>
        <v>6.0460211999999992E-2</v>
      </c>
      <c r="K874" s="191">
        <f t="shared" si="113"/>
        <v>0.60671400000000009</v>
      </c>
      <c r="L874" s="191">
        <f t="shared" si="113"/>
        <v>0</v>
      </c>
      <c r="M874" s="191">
        <f t="shared" si="113"/>
        <v>1.1658808440000001</v>
      </c>
      <c r="N874" s="191">
        <f t="shared" si="113"/>
        <v>0</v>
      </c>
      <c r="O874" s="191">
        <f t="shared" si="113"/>
        <v>9.0006139999999998E-2</v>
      </c>
      <c r="P874" s="191">
        <f t="shared" si="113"/>
        <v>5.0383510000000006E-2</v>
      </c>
      <c r="Q874" s="191">
        <f t="shared" si="113"/>
        <v>0</v>
      </c>
      <c r="R874" s="191">
        <f t="shared" si="113"/>
        <v>0</v>
      </c>
      <c r="S874" s="191">
        <f t="shared" si="113"/>
        <v>2.3188486320000004</v>
      </c>
      <c r="T874" s="191">
        <f t="shared" si="113"/>
        <v>0</v>
      </c>
      <c r="U874" s="191">
        <f t="shared" si="113"/>
        <v>0</v>
      </c>
      <c r="V874" s="191">
        <f t="shared" si="113"/>
        <v>0</v>
      </c>
      <c r="W874" s="191">
        <f t="shared" si="113"/>
        <v>0</v>
      </c>
      <c r="X874" s="191">
        <f t="shared" si="113"/>
        <v>0</v>
      </c>
      <c r="Y874" s="137"/>
    </row>
    <row r="875" spans="1:25" s="20" customFormat="1" ht="46.65" x14ac:dyDescent="0.35">
      <c r="A875" s="181">
        <v>747</v>
      </c>
      <c r="B875" s="177" t="s">
        <v>1357</v>
      </c>
      <c r="C875" s="151" t="s">
        <v>1358</v>
      </c>
      <c r="D875" s="192">
        <v>0.46166066399999994</v>
      </c>
      <c r="E875" s="153">
        <v>1.2E-2</v>
      </c>
      <c r="F875" s="153">
        <v>5.3404799999999997E-4</v>
      </c>
      <c r="G875" s="192">
        <v>2.35116E-4</v>
      </c>
      <c r="H875" s="192">
        <v>2.35116E-4</v>
      </c>
      <c r="I875" s="192">
        <v>3.0000000000000001E-3</v>
      </c>
      <c r="J875" s="192">
        <v>2.9893199999999996E-4</v>
      </c>
      <c r="K875" s="192">
        <v>3.0000000000000001E-3</v>
      </c>
      <c r="L875" s="192"/>
      <c r="M875" s="192">
        <v>5.7648839999999996E-3</v>
      </c>
      <c r="N875" s="193"/>
      <c r="O875" s="196">
        <v>4.4504000000000006E-4</v>
      </c>
      <c r="P875" s="192">
        <v>2.4911000000000009E-4</v>
      </c>
      <c r="Q875" s="192">
        <v>0</v>
      </c>
      <c r="R875" s="192">
        <v>0</v>
      </c>
      <c r="S875" s="192">
        <v>1.1465952E-2</v>
      </c>
      <c r="T875" s="193"/>
      <c r="U875" s="193"/>
      <c r="V875" s="193"/>
      <c r="W875" s="193"/>
      <c r="X875" s="193"/>
      <c r="Y875" s="137"/>
    </row>
    <row r="876" spans="1:25" s="20" customFormat="1" ht="77.7" x14ac:dyDescent="0.35">
      <c r="A876" s="181">
        <v>748</v>
      </c>
      <c r="B876" s="177" t="s">
        <v>1359</v>
      </c>
      <c r="C876" s="151" t="s">
        <v>1360</v>
      </c>
      <c r="D876" s="192">
        <v>21.799883999999999</v>
      </c>
      <c r="E876" s="153">
        <v>2.4148560000000003</v>
      </c>
      <c r="F876" s="153">
        <v>0.10747331999999998</v>
      </c>
      <c r="G876" s="192">
        <v>4.7312039999999993E-2</v>
      </c>
      <c r="H876" s="192">
        <v>4.7312039999999993E-2</v>
      </c>
      <c r="I876" s="192">
        <v>0.60371400000000008</v>
      </c>
      <c r="J876" s="192">
        <v>6.0161279999999991E-2</v>
      </c>
      <c r="K876" s="192">
        <v>0.60371400000000008</v>
      </c>
      <c r="L876" s="192"/>
      <c r="M876" s="192">
        <v>1.1601159600000002</v>
      </c>
      <c r="N876" s="193"/>
      <c r="O876" s="196">
        <v>8.9561100000000005E-2</v>
      </c>
      <c r="P876" s="192">
        <v>5.013440000000001E-2</v>
      </c>
      <c r="Q876" s="192">
        <v>0</v>
      </c>
      <c r="R876" s="192">
        <v>0</v>
      </c>
      <c r="S876" s="192">
        <v>2.3073826800000004</v>
      </c>
      <c r="T876" s="193"/>
      <c r="U876" s="193"/>
      <c r="V876" s="193"/>
      <c r="W876" s="193"/>
      <c r="X876" s="193"/>
      <c r="Y876" s="137"/>
    </row>
    <row r="877" spans="1:25" s="20" customFormat="1" ht="15.05" x14ac:dyDescent="0.35">
      <c r="A877" s="186"/>
      <c r="B877" s="157" t="s">
        <v>484</v>
      </c>
      <c r="C877" s="158"/>
      <c r="D877" s="191">
        <f>SUM(D878:D879)</f>
        <v>6.1090656600000015</v>
      </c>
      <c r="E877" s="191">
        <f t="shared" ref="E877:X877" si="114">SUM(E878:E879)</f>
        <v>1.2E-2</v>
      </c>
      <c r="F877" s="191">
        <f t="shared" si="114"/>
        <v>5.2340399699999995</v>
      </c>
      <c r="G877" s="191">
        <f t="shared" si="114"/>
        <v>0</v>
      </c>
      <c r="H877" s="191">
        <f t="shared" si="114"/>
        <v>0</v>
      </c>
      <c r="I877" s="191">
        <f t="shared" si="114"/>
        <v>3.0000000000000001E-3</v>
      </c>
      <c r="J877" s="191">
        <f t="shared" si="114"/>
        <v>5.2340399699999995</v>
      </c>
      <c r="K877" s="191">
        <f t="shared" si="114"/>
        <v>3.0000000000000001E-3</v>
      </c>
      <c r="L877" s="191">
        <f t="shared" si="114"/>
        <v>0</v>
      </c>
      <c r="M877" s="191">
        <f t="shared" si="114"/>
        <v>6.0000000000000001E-3</v>
      </c>
      <c r="N877" s="191">
        <f t="shared" si="114"/>
        <v>0</v>
      </c>
      <c r="O877" s="191">
        <f t="shared" si="114"/>
        <v>0</v>
      </c>
      <c r="P877" s="191">
        <f t="shared" si="114"/>
        <v>0</v>
      </c>
      <c r="Q877" s="191">
        <f t="shared" si="114"/>
        <v>0.32015051</v>
      </c>
      <c r="R877" s="191">
        <f t="shared" si="114"/>
        <v>0</v>
      </c>
      <c r="S877" s="191">
        <f t="shared" si="114"/>
        <v>-5.22203997</v>
      </c>
      <c r="T877" s="191">
        <f t="shared" si="114"/>
        <v>0</v>
      </c>
      <c r="U877" s="191">
        <f t="shared" si="114"/>
        <v>0</v>
      </c>
      <c r="V877" s="191">
        <f t="shared" si="114"/>
        <v>0</v>
      </c>
      <c r="W877" s="191">
        <f t="shared" si="114"/>
        <v>0</v>
      </c>
      <c r="X877" s="191">
        <f t="shared" si="114"/>
        <v>0</v>
      </c>
      <c r="Y877" s="137"/>
    </row>
    <row r="878" spans="1:25" s="20" customFormat="1" ht="62.2" x14ac:dyDescent="0.35">
      <c r="A878" s="181">
        <v>749</v>
      </c>
      <c r="B878" s="177" t="s">
        <v>1361</v>
      </c>
      <c r="C878" s="151" t="s">
        <v>1362</v>
      </c>
      <c r="D878" s="192">
        <v>6.1090656600000015</v>
      </c>
      <c r="E878" s="153">
        <v>1.2E-2</v>
      </c>
      <c r="F878" s="153">
        <v>5.2340399699999995</v>
      </c>
      <c r="G878" s="192">
        <v>0</v>
      </c>
      <c r="H878" s="192">
        <v>0</v>
      </c>
      <c r="I878" s="192">
        <v>3.0000000000000001E-3</v>
      </c>
      <c r="J878" s="192">
        <v>5.2340399699999995</v>
      </c>
      <c r="K878" s="192">
        <v>3.0000000000000001E-3</v>
      </c>
      <c r="L878" s="192"/>
      <c r="M878" s="192">
        <v>6.0000000000000001E-3</v>
      </c>
      <c r="N878" s="193"/>
      <c r="O878" s="196">
        <v>0</v>
      </c>
      <c r="P878" s="192">
        <v>0</v>
      </c>
      <c r="Q878" s="192">
        <v>0</v>
      </c>
      <c r="R878" s="192">
        <v>0</v>
      </c>
      <c r="S878" s="192">
        <v>-5.22203997</v>
      </c>
      <c r="T878" s="193"/>
      <c r="U878" s="193"/>
      <c r="V878" s="193"/>
      <c r="W878" s="193"/>
      <c r="X878" s="193"/>
      <c r="Y878" s="137"/>
    </row>
    <row r="879" spans="1:25" s="20" customFormat="1" ht="62.2" x14ac:dyDescent="0.35">
      <c r="A879" s="181">
        <v>750</v>
      </c>
      <c r="B879" s="177" t="s">
        <v>1363</v>
      </c>
      <c r="C879" s="151" t="s">
        <v>1364</v>
      </c>
      <c r="D879" s="192">
        <v>0</v>
      </c>
      <c r="E879" s="153">
        <v>0</v>
      </c>
      <c r="F879" s="153">
        <v>0</v>
      </c>
      <c r="G879" s="192">
        <v>0</v>
      </c>
      <c r="H879" s="192">
        <v>0</v>
      </c>
      <c r="I879" s="192">
        <v>0</v>
      </c>
      <c r="J879" s="192">
        <v>0</v>
      </c>
      <c r="K879" s="192">
        <v>0</v>
      </c>
      <c r="L879" s="192"/>
      <c r="M879" s="192">
        <v>0</v>
      </c>
      <c r="N879" s="193"/>
      <c r="O879" s="196">
        <v>0</v>
      </c>
      <c r="P879" s="192">
        <v>0</v>
      </c>
      <c r="Q879" s="192">
        <v>0.32015051</v>
      </c>
      <c r="R879" s="192">
        <v>0</v>
      </c>
      <c r="S879" s="192">
        <v>0</v>
      </c>
      <c r="T879" s="193"/>
      <c r="U879" s="193"/>
      <c r="V879" s="193"/>
      <c r="W879" s="193"/>
      <c r="X879" s="193"/>
      <c r="Y879" s="137"/>
    </row>
    <row r="880" spans="1:25" s="20" customFormat="1" ht="15.05" x14ac:dyDescent="0.35">
      <c r="A880" s="186"/>
      <c r="B880" s="157" t="s">
        <v>533</v>
      </c>
      <c r="C880" s="158"/>
      <c r="D880" s="191">
        <f>SUM(D881:D899)</f>
        <v>617.86288691511868</v>
      </c>
      <c r="E880" s="191">
        <f t="shared" ref="E880:X880" si="115">SUM(E881:E899)</f>
        <v>246.69631200000001</v>
      </c>
      <c r="F880" s="191">
        <f t="shared" si="115"/>
        <v>56.525157711627124</v>
      </c>
      <c r="G880" s="191">
        <f t="shared" si="115"/>
        <v>40.58403491</v>
      </c>
      <c r="H880" s="191">
        <f t="shared" si="115"/>
        <v>35.693978174000002</v>
      </c>
      <c r="I880" s="191">
        <f t="shared" si="115"/>
        <v>57.919765620000007</v>
      </c>
      <c r="J880" s="191">
        <f t="shared" si="115"/>
        <v>20.831179537627115</v>
      </c>
      <c r="K880" s="191">
        <f t="shared" si="115"/>
        <v>69.290905503999994</v>
      </c>
      <c r="L880" s="191">
        <f t="shared" si="115"/>
        <v>0</v>
      </c>
      <c r="M880" s="191">
        <f t="shared" si="115"/>
        <v>78.901605966000005</v>
      </c>
      <c r="N880" s="191">
        <f t="shared" si="115"/>
        <v>0</v>
      </c>
      <c r="O880" s="191">
        <f t="shared" si="115"/>
        <v>141.79570111999996</v>
      </c>
      <c r="P880" s="191">
        <f t="shared" si="115"/>
        <v>29.896429669999993</v>
      </c>
      <c r="Q880" s="191">
        <f t="shared" si="115"/>
        <v>150.77605785999998</v>
      </c>
      <c r="R880" s="191">
        <f t="shared" si="115"/>
        <v>28.588620649999999</v>
      </c>
      <c r="S880" s="191">
        <f t="shared" si="115"/>
        <v>190.17115428837289</v>
      </c>
      <c r="T880" s="191">
        <f t="shared" si="115"/>
        <v>0</v>
      </c>
      <c r="U880" s="191">
        <f t="shared" si="115"/>
        <v>0</v>
      </c>
      <c r="V880" s="191">
        <f t="shared" si="115"/>
        <v>0</v>
      </c>
      <c r="W880" s="191">
        <f t="shared" si="115"/>
        <v>0</v>
      </c>
      <c r="X880" s="191">
        <f t="shared" si="115"/>
        <v>0</v>
      </c>
      <c r="Y880" s="137"/>
    </row>
    <row r="881" spans="1:25" s="20" customFormat="1" ht="77.7" x14ac:dyDescent="0.35">
      <c r="A881" s="181">
        <v>751</v>
      </c>
      <c r="B881" s="177" t="s">
        <v>1365</v>
      </c>
      <c r="C881" s="151" t="s">
        <v>1366</v>
      </c>
      <c r="D881" s="192">
        <v>29.468540707118642</v>
      </c>
      <c r="E881" s="153">
        <v>2.295696</v>
      </c>
      <c r="F881" s="153">
        <v>0.10217008799999999</v>
      </c>
      <c r="G881" s="192">
        <v>4.4977452000000008E-2</v>
      </c>
      <c r="H881" s="192">
        <v>4.4977452000000008E-2</v>
      </c>
      <c r="I881" s="192">
        <v>0.57392399999999999</v>
      </c>
      <c r="J881" s="192">
        <v>5.7192635999999984E-2</v>
      </c>
      <c r="K881" s="192">
        <v>0.57392399999999999</v>
      </c>
      <c r="L881" s="192"/>
      <c r="M881" s="192">
        <v>1.1028705480000001</v>
      </c>
      <c r="N881" s="193"/>
      <c r="O881" s="196">
        <v>8.5141739999999994E-2</v>
      </c>
      <c r="P881" s="192">
        <v>4.766053E-2</v>
      </c>
      <c r="Q881" s="192">
        <v>0</v>
      </c>
      <c r="R881" s="192">
        <v>0</v>
      </c>
      <c r="S881" s="192">
        <v>2.1935259120000001</v>
      </c>
      <c r="T881" s="193"/>
      <c r="U881" s="193"/>
      <c r="V881" s="193"/>
      <c r="W881" s="193"/>
      <c r="X881" s="193"/>
      <c r="Y881" s="137"/>
    </row>
    <row r="882" spans="1:25" s="20" customFormat="1" ht="46.65" x14ac:dyDescent="0.35">
      <c r="A882" s="181">
        <v>752</v>
      </c>
      <c r="B882" s="177" t="s">
        <v>1367</v>
      </c>
      <c r="C882" s="151" t="s">
        <v>1368</v>
      </c>
      <c r="D882" s="192">
        <v>96.014189544000018</v>
      </c>
      <c r="E882" s="153">
        <v>84.605915999999979</v>
      </c>
      <c r="F882" s="153">
        <v>8.7653906359999993</v>
      </c>
      <c r="G882" s="192">
        <v>6.6576052520000006</v>
      </c>
      <c r="H882" s="192">
        <v>6.6576052520000006</v>
      </c>
      <c r="I882" s="192">
        <v>21.151478999999995</v>
      </c>
      <c r="J882" s="192">
        <v>2.1077853839999987</v>
      </c>
      <c r="K882" s="192">
        <v>21.151478999999995</v>
      </c>
      <c r="L882" s="192"/>
      <c r="M882" s="192">
        <v>35.645352748000001</v>
      </c>
      <c r="N882" s="193"/>
      <c r="O882" s="196">
        <v>13.043570099999998</v>
      </c>
      <c r="P882" s="192">
        <v>1.7564878200000003</v>
      </c>
      <c r="Q882" s="192">
        <v>0</v>
      </c>
      <c r="R882" s="192">
        <v>0</v>
      </c>
      <c r="S882" s="192">
        <v>75.840525363999973</v>
      </c>
      <c r="T882" s="193"/>
      <c r="U882" s="193"/>
      <c r="V882" s="193"/>
      <c r="W882" s="193"/>
      <c r="X882" s="193"/>
      <c r="Y882" s="137"/>
    </row>
    <row r="883" spans="1:25" s="20" customFormat="1" ht="141.80000000000001" customHeight="1" x14ac:dyDescent="0.35">
      <c r="A883" s="181">
        <v>753</v>
      </c>
      <c r="B883" s="177" t="s">
        <v>1369</v>
      </c>
      <c r="C883" s="151" t="s">
        <v>1370</v>
      </c>
      <c r="D883" s="192">
        <v>189.14575198799997</v>
      </c>
      <c r="E883" s="153">
        <v>8.7015960000000003</v>
      </c>
      <c r="F883" s="153">
        <v>3.8115392639999999</v>
      </c>
      <c r="G883" s="192">
        <v>8.7015960000000003</v>
      </c>
      <c r="H883" s="192">
        <v>3.8115392639999999</v>
      </c>
      <c r="I883" s="192">
        <v>0</v>
      </c>
      <c r="J883" s="192">
        <v>0</v>
      </c>
      <c r="K883" s="192">
        <v>0</v>
      </c>
      <c r="L883" s="192"/>
      <c r="M883" s="192">
        <v>0</v>
      </c>
      <c r="N883" s="193"/>
      <c r="O883" s="196">
        <v>97.994925899999998</v>
      </c>
      <c r="P883" s="192">
        <v>0</v>
      </c>
      <c r="Q883" s="192">
        <v>122.18743720999998</v>
      </c>
      <c r="R883" s="192">
        <v>0</v>
      </c>
      <c r="S883" s="192">
        <v>4.890056736</v>
      </c>
      <c r="T883" s="193"/>
      <c r="U883" s="193"/>
      <c r="V883" s="193"/>
      <c r="W883" s="193"/>
      <c r="X883" s="193"/>
      <c r="Y883" s="137"/>
    </row>
    <row r="884" spans="1:25" s="20" customFormat="1" ht="46.65" x14ac:dyDescent="0.35">
      <c r="A884" s="181">
        <v>754</v>
      </c>
      <c r="B884" s="177" t="s">
        <v>1902</v>
      </c>
      <c r="C884" s="151" t="s">
        <v>1371</v>
      </c>
      <c r="D884" s="192">
        <v>0.39770726399999995</v>
      </c>
      <c r="E884" s="153">
        <v>0.32832</v>
      </c>
      <c r="F884" s="153">
        <v>1.4611931999999998E-2</v>
      </c>
      <c r="G884" s="192">
        <v>6.4324919999999997E-3</v>
      </c>
      <c r="H884" s="192">
        <v>6.4324919999999997E-3</v>
      </c>
      <c r="I884" s="192">
        <v>8.208E-2</v>
      </c>
      <c r="J884" s="192">
        <v>8.1794399999999979E-3</v>
      </c>
      <c r="K884" s="192">
        <v>8.208E-2</v>
      </c>
      <c r="L884" s="192"/>
      <c r="M884" s="192">
        <v>0.15772750799999999</v>
      </c>
      <c r="N884" s="193"/>
      <c r="O884" s="196">
        <v>1.2176610000000001E-2</v>
      </c>
      <c r="P884" s="192">
        <v>6.8162000000000014E-3</v>
      </c>
      <c r="Q884" s="192">
        <v>0</v>
      </c>
      <c r="R884" s="192">
        <v>0</v>
      </c>
      <c r="S884" s="192">
        <v>0.31370806800000001</v>
      </c>
      <c r="T884" s="193"/>
      <c r="U884" s="193"/>
      <c r="V884" s="193"/>
      <c r="W884" s="193"/>
      <c r="X884" s="193"/>
      <c r="Y884" s="137"/>
    </row>
    <row r="885" spans="1:25" s="20" customFormat="1" ht="62.2" x14ac:dyDescent="0.35">
      <c r="A885" s="181">
        <v>755</v>
      </c>
      <c r="B885" s="177" t="s">
        <v>1372</v>
      </c>
      <c r="C885" s="151" t="s">
        <v>1373</v>
      </c>
      <c r="D885" s="192">
        <v>18.829444572</v>
      </c>
      <c r="E885" s="153">
        <v>16.998228000000001</v>
      </c>
      <c r="F885" s="153">
        <v>0.79344246000000007</v>
      </c>
      <c r="G885" s="192">
        <v>0.33303051600000005</v>
      </c>
      <c r="H885" s="192">
        <v>0.33303051600000005</v>
      </c>
      <c r="I885" s="192">
        <v>0</v>
      </c>
      <c r="J885" s="192">
        <v>0.46041194400000002</v>
      </c>
      <c r="K885" s="192">
        <v>16.665197484</v>
      </c>
      <c r="L885" s="192"/>
      <c r="M885" s="192">
        <v>0</v>
      </c>
      <c r="N885" s="193"/>
      <c r="O885" s="196">
        <v>14.775403630000001</v>
      </c>
      <c r="P885" s="192">
        <v>14.497878200000001</v>
      </c>
      <c r="Q885" s="192">
        <v>16.303643579999999</v>
      </c>
      <c r="R885" s="192">
        <v>16.303643579999999</v>
      </c>
      <c r="S885" s="192">
        <v>16.20478554</v>
      </c>
      <c r="T885" s="193"/>
      <c r="U885" s="193"/>
      <c r="V885" s="193"/>
      <c r="W885" s="193"/>
      <c r="X885" s="193"/>
      <c r="Y885" s="137"/>
    </row>
    <row r="886" spans="1:25" s="20" customFormat="1" ht="81.2" customHeight="1" x14ac:dyDescent="0.35">
      <c r="A886" s="181">
        <v>756</v>
      </c>
      <c r="B886" s="177" t="s">
        <v>1374</v>
      </c>
      <c r="C886" s="151" t="s">
        <v>1375</v>
      </c>
      <c r="D886" s="192">
        <v>36.79531386</v>
      </c>
      <c r="E886" s="153">
        <v>3.8788320000000001</v>
      </c>
      <c r="F886" s="153">
        <v>0.17262761999999998</v>
      </c>
      <c r="G886" s="192">
        <v>7.5994343999999991E-2</v>
      </c>
      <c r="H886" s="192">
        <v>7.5994343999999991E-2</v>
      </c>
      <c r="I886" s="192">
        <v>0.96970800000000001</v>
      </c>
      <c r="J886" s="192">
        <v>9.663327599999999E-2</v>
      </c>
      <c r="K886" s="192">
        <v>0.96970800000000001</v>
      </c>
      <c r="L886" s="192"/>
      <c r="M886" s="192">
        <v>1.8634216560000001</v>
      </c>
      <c r="N886" s="193"/>
      <c r="O886" s="196">
        <v>0.72094997999999999</v>
      </c>
      <c r="P886" s="192">
        <v>8.052773000000002E-2</v>
      </c>
      <c r="Q886" s="192">
        <v>0</v>
      </c>
      <c r="R886" s="192">
        <v>0</v>
      </c>
      <c r="S886" s="192">
        <v>3.70620438</v>
      </c>
      <c r="T886" s="193"/>
      <c r="U886" s="193"/>
      <c r="V886" s="193"/>
      <c r="W886" s="193"/>
      <c r="X886" s="193"/>
      <c r="Y886" s="137"/>
    </row>
    <row r="887" spans="1:25" s="20" customFormat="1" ht="46.65" x14ac:dyDescent="0.35">
      <c r="A887" s="181">
        <v>757</v>
      </c>
      <c r="B887" s="177" t="s">
        <v>1376</v>
      </c>
      <c r="C887" s="151" t="s">
        <v>1377</v>
      </c>
      <c r="D887" s="192">
        <v>31.960016075999995</v>
      </c>
      <c r="E887" s="153">
        <v>3.6945600000000001</v>
      </c>
      <c r="F887" s="153">
        <v>0.16442656800000002</v>
      </c>
      <c r="G887" s="192">
        <v>7.2384095999999995E-2</v>
      </c>
      <c r="H887" s="192">
        <v>7.2384095999999995E-2</v>
      </c>
      <c r="I887" s="192">
        <v>0.92364000000000002</v>
      </c>
      <c r="J887" s="192">
        <v>9.2042472000000028E-2</v>
      </c>
      <c r="K887" s="192">
        <v>0.92364000000000002</v>
      </c>
      <c r="L887" s="192"/>
      <c r="M887" s="192">
        <v>1.7748959039999996</v>
      </c>
      <c r="N887" s="193"/>
      <c r="O887" s="196">
        <v>0.14140144000000002</v>
      </c>
      <c r="P887" s="192">
        <v>7.670206000000003E-2</v>
      </c>
      <c r="Q887" s="192">
        <v>0</v>
      </c>
      <c r="R887" s="192">
        <v>0</v>
      </c>
      <c r="S887" s="192">
        <v>3.530133432</v>
      </c>
      <c r="T887" s="193"/>
      <c r="U887" s="193"/>
      <c r="V887" s="193"/>
      <c r="W887" s="193"/>
      <c r="X887" s="193"/>
      <c r="Y887" s="137"/>
    </row>
    <row r="888" spans="1:25" s="20" customFormat="1" ht="46.65" x14ac:dyDescent="0.35">
      <c r="A888" s="181">
        <v>758</v>
      </c>
      <c r="B888" s="177" t="s">
        <v>1378</v>
      </c>
      <c r="C888" s="151" t="s">
        <v>1379</v>
      </c>
      <c r="D888" s="192">
        <v>5.802626268</v>
      </c>
      <c r="E888" s="153">
        <v>5.4726240000000006</v>
      </c>
      <c r="F888" s="153">
        <v>0.24355942800000002</v>
      </c>
      <c r="G888" s="192">
        <v>0.107220072</v>
      </c>
      <c r="H888" s="192">
        <v>0.107220072</v>
      </c>
      <c r="I888" s="192">
        <v>1.3681560000000001</v>
      </c>
      <c r="J888" s="192">
        <v>0.13633935600000002</v>
      </c>
      <c r="K888" s="192">
        <v>1.3681560000000001</v>
      </c>
      <c r="L888" s="192"/>
      <c r="M888" s="192">
        <v>2.6290919280000002</v>
      </c>
      <c r="N888" s="193"/>
      <c r="O888" s="196">
        <v>0.20296619000000002</v>
      </c>
      <c r="P888" s="192">
        <v>0.11361613000000002</v>
      </c>
      <c r="Q888" s="192">
        <v>0</v>
      </c>
      <c r="R888" s="192">
        <v>0</v>
      </c>
      <c r="S888" s="192">
        <v>5.2290645720000004</v>
      </c>
      <c r="T888" s="193"/>
      <c r="U888" s="193"/>
      <c r="V888" s="193"/>
      <c r="W888" s="193"/>
      <c r="X888" s="193"/>
      <c r="Y888" s="137"/>
    </row>
    <row r="889" spans="1:25" s="20" customFormat="1" ht="62.2" x14ac:dyDescent="0.35">
      <c r="A889" s="181">
        <v>759</v>
      </c>
      <c r="B889" s="177" t="s">
        <v>1903</v>
      </c>
      <c r="C889" s="151" t="s">
        <v>1380</v>
      </c>
      <c r="D889" s="192">
        <v>0.76711179600000012</v>
      </c>
      <c r="E889" s="153">
        <v>1.2E-2</v>
      </c>
      <c r="F889" s="153">
        <v>5.3404799999999997E-4</v>
      </c>
      <c r="G889" s="192">
        <v>2.35116E-4</v>
      </c>
      <c r="H889" s="192">
        <v>2.35116E-4</v>
      </c>
      <c r="I889" s="192">
        <v>3.0000000000000001E-3</v>
      </c>
      <c r="J889" s="192">
        <v>2.9893199999999996E-4</v>
      </c>
      <c r="K889" s="192">
        <v>3.0000000000000001E-3</v>
      </c>
      <c r="L889" s="192"/>
      <c r="M889" s="192">
        <v>5.7648839999999996E-3</v>
      </c>
      <c r="N889" s="193"/>
      <c r="O889" s="196">
        <v>4.4504000000000006E-4</v>
      </c>
      <c r="P889" s="192">
        <v>2.4911000000000009E-4</v>
      </c>
      <c r="Q889" s="192">
        <v>0</v>
      </c>
      <c r="R889" s="192">
        <v>0</v>
      </c>
      <c r="S889" s="192">
        <v>1.1465952E-2</v>
      </c>
      <c r="T889" s="193"/>
      <c r="U889" s="193"/>
      <c r="V889" s="193"/>
      <c r="W889" s="193"/>
      <c r="X889" s="193"/>
      <c r="Y889" s="137"/>
    </row>
    <row r="890" spans="1:25" s="20" customFormat="1" ht="46.65" x14ac:dyDescent="0.35">
      <c r="A890" s="181">
        <v>760</v>
      </c>
      <c r="B890" s="177" t="s">
        <v>1904</v>
      </c>
      <c r="C890" s="151" t="s">
        <v>1381</v>
      </c>
      <c r="D890" s="192">
        <v>20.641281852000002</v>
      </c>
      <c r="E890" s="153">
        <v>19.441284</v>
      </c>
      <c r="F890" s="153">
        <v>0.8652353639999999</v>
      </c>
      <c r="G890" s="192">
        <v>0.38089507199999995</v>
      </c>
      <c r="H890" s="192">
        <v>0.38089507199999995</v>
      </c>
      <c r="I890" s="192">
        <v>4.8603209999999999</v>
      </c>
      <c r="J890" s="192">
        <v>0.48434029199999995</v>
      </c>
      <c r="K890" s="192">
        <v>4.8603209999999999</v>
      </c>
      <c r="L890" s="192"/>
      <c r="M890" s="192">
        <v>9.3397469279999985</v>
      </c>
      <c r="N890" s="193"/>
      <c r="O890" s="196">
        <v>0.72102946999999995</v>
      </c>
      <c r="P890" s="192">
        <v>0.40361690999999994</v>
      </c>
      <c r="Q890" s="192">
        <v>0</v>
      </c>
      <c r="R890" s="192">
        <v>0</v>
      </c>
      <c r="S890" s="192">
        <v>18.576048635999999</v>
      </c>
      <c r="T890" s="193"/>
      <c r="U890" s="193"/>
      <c r="V890" s="193"/>
      <c r="W890" s="193"/>
      <c r="X890" s="193"/>
      <c r="Y890" s="137"/>
    </row>
    <row r="891" spans="1:25" s="20" customFormat="1" ht="46.65" x14ac:dyDescent="0.35">
      <c r="A891" s="181">
        <v>761</v>
      </c>
      <c r="B891" s="177" t="s">
        <v>1905</v>
      </c>
      <c r="C891" s="151" t="s">
        <v>1382</v>
      </c>
      <c r="D891" s="192">
        <v>9.5909800439999984</v>
      </c>
      <c r="E891" s="153">
        <v>1.2E-2</v>
      </c>
      <c r="F891" s="153">
        <v>0</v>
      </c>
      <c r="G891" s="192">
        <v>0</v>
      </c>
      <c r="H891" s="192">
        <v>0</v>
      </c>
      <c r="I891" s="192">
        <v>0</v>
      </c>
      <c r="J891" s="192">
        <v>0</v>
      </c>
      <c r="K891" s="192">
        <v>0</v>
      </c>
      <c r="L891" s="192"/>
      <c r="M891" s="192">
        <v>1.2E-2</v>
      </c>
      <c r="N891" s="193"/>
      <c r="O891" s="196">
        <v>0</v>
      </c>
      <c r="P891" s="192">
        <v>0</v>
      </c>
      <c r="Q891" s="192">
        <v>0</v>
      </c>
      <c r="R891" s="192">
        <v>0</v>
      </c>
      <c r="S891" s="192">
        <v>1.2E-2</v>
      </c>
      <c r="T891" s="193"/>
      <c r="U891" s="193"/>
      <c r="V891" s="193"/>
      <c r="W891" s="193"/>
      <c r="X891" s="193"/>
      <c r="Y891" s="137"/>
    </row>
    <row r="892" spans="1:25" s="20" customFormat="1" ht="77.7" x14ac:dyDescent="0.35">
      <c r="A892" s="181">
        <v>762</v>
      </c>
      <c r="B892" s="177" t="s">
        <v>1383</v>
      </c>
      <c r="C892" s="151" t="s">
        <v>1384</v>
      </c>
      <c r="D892" s="192">
        <v>74.090904000000009</v>
      </c>
      <c r="E892" s="153">
        <v>46.877939999999995</v>
      </c>
      <c r="F892" s="153">
        <v>8.8198243540000014</v>
      </c>
      <c r="G892" s="192">
        <v>7.6519552420000014</v>
      </c>
      <c r="H892" s="192">
        <v>7.6519552420000014</v>
      </c>
      <c r="I892" s="192">
        <v>11.719484999999999</v>
      </c>
      <c r="J892" s="192">
        <v>1.167869112</v>
      </c>
      <c r="K892" s="192">
        <v>11.719484999999999</v>
      </c>
      <c r="L892" s="192"/>
      <c r="M892" s="192">
        <v>15.787014757999996</v>
      </c>
      <c r="N892" s="193"/>
      <c r="O892" s="196">
        <v>1.7385875700000002</v>
      </c>
      <c r="P892" s="192">
        <v>0.97322426000000017</v>
      </c>
      <c r="Q892" s="192">
        <v>0</v>
      </c>
      <c r="R892" s="192">
        <v>0</v>
      </c>
      <c r="S892" s="192">
        <v>38.05811564599999</v>
      </c>
      <c r="T892" s="193"/>
      <c r="U892" s="193"/>
      <c r="V892" s="193"/>
      <c r="W892" s="193"/>
      <c r="X892" s="193"/>
      <c r="Y892" s="137"/>
    </row>
    <row r="893" spans="1:25" s="20" customFormat="1" ht="101.3" customHeight="1" x14ac:dyDescent="0.35">
      <c r="A893" s="181">
        <v>763</v>
      </c>
      <c r="B893" s="177" t="s">
        <v>1385</v>
      </c>
      <c r="C893" s="151" t="s">
        <v>1386</v>
      </c>
      <c r="D893" s="192">
        <v>61.273157028000014</v>
      </c>
      <c r="E893" s="153">
        <v>28.686144000000002</v>
      </c>
      <c r="F893" s="153">
        <v>16.04836598</v>
      </c>
      <c r="G893" s="192">
        <v>16.04836598</v>
      </c>
      <c r="H893" s="192">
        <v>16.04836598</v>
      </c>
      <c r="I893" s="192">
        <v>7.1715360000000006</v>
      </c>
      <c r="J893" s="192">
        <v>0</v>
      </c>
      <c r="K893" s="192">
        <v>5.4662420200000019</v>
      </c>
      <c r="L893" s="192"/>
      <c r="M893" s="192">
        <v>0</v>
      </c>
      <c r="N893" s="193"/>
      <c r="O893" s="196">
        <v>0</v>
      </c>
      <c r="P893" s="192">
        <v>0</v>
      </c>
      <c r="Q893" s="192">
        <v>0</v>
      </c>
      <c r="R893" s="192">
        <v>0</v>
      </c>
      <c r="S893" s="192">
        <v>12.637778020000002</v>
      </c>
      <c r="T893" s="193"/>
      <c r="U893" s="193"/>
      <c r="V893" s="193"/>
      <c r="W893" s="193"/>
      <c r="X893" s="193"/>
      <c r="Y893" s="137"/>
    </row>
    <row r="894" spans="1:25" s="20" customFormat="1" ht="46.65" x14ac:dyDescent="0.35">
      <c r="A894" s="181">
        <v>764</v>
      </c>
      <c r="B894" s="177" t="s">
        <v>1387</v>
      </c>
      <c r="C894" s="151" t="s">
        <v>1388</v>
      </c>
      <c r="D894" s="192">
        <v>16.718219999999995</v>
      </c>
      <c r="E894" s="153">
        <v>16.718219999999999</v>
      </c>
      <c r="F894" s="153">
        <v>0.74404528800000003</v>
      </c>
      <c r="G894" s="192">
        <v>0.32754460799999996</v>
      </c>
      <c r="H894" s="192">
        <v>0.32754460799999996</v>
      </c>
      <c r="I894" s="192">
        <v>4.1795550000000006</v>
      </c>
      <c r="J894" s="192">
        <v>0.41650068000000007</v>
      </c>
      <c r="K894" s="192">
        <v>4.1795550000000006</v>
      </c>
      <c r="L894" s="192"/>
      <c r="M894" s="192">
        <v>8.031565392000001</v>
      </c>
      <c r="N894" s="193"/>
      <c r="O894" s="196">
        <v>0.62003774</v>
      </c>
      <c r="P894" s="192">
        <v>0.3470839</v>
      </c>
      <c r="Q894" s="192">
        <v>0</v>
      </c>
      <c r="R894" s="192">
        <v>0</v>
      </c>
      <c r="S894" s="192">
        <v>15.974174711999998</v>
      </c>
      <c r="T894" s="193"/>
      <c r="U894" s="193"/>
      <c r="V894" s="193"/>
      <c r="W894" s="193"/>
      <c r="X894" s="193"/>
      <c r="Y894" s="137"/>
    </row>
    <row r="895" spans="1:25" s="20" customFormat="1" ht="93.25" x14ac:dyDescent="0.35">
      <c r="A895" s="181">
        <v>765</v>
      </c>
      <c r="B895" s="177" t="s">
        <v>1389</v>
      </c>
      <c r="C895" s="151" t="s">
        <v>1390</v>
      </c>
      <c r="D895" s="192">
        <v>13.243300836000001</v>
      </c>
      <c r="E895" s="153">
        <v>4.4802960000000001</v>
      </c>
      <c r="F895" s="153">
        <v>0.19939577999999999</v>
      </c>
      <c r="G895" s="192">
        <v>8.7778259999999997E-2</v>
      </c>
      <c r="H895" s="192">
        <v>8.7778259999999997E-2</v>
      </c>
      <c r="I895" s="192">
        <v>1.1200739999999998</v>
      </c>
      <c r="J895" s="192">
        <v>0.11161752</v>
      </c>
      <c r="K895" s="192">
        <v>1.1200739999999998</v>
      </c>
      <c r="L895" s="192"/>
      <c r="M895" s="192">
        <v>2.1523697400000001</v>
      </c>
      <c r="N895" s="193"/>
      <c r="O895" s="196">
        <v>0.16616315000000001</v>
      </c>
      <c r="P895" s="192">
        <v>9.3014600000000003E-2</v>
      </c>
      <c r="Q895" s="192">
        <v>0</v>
      </c>
      <c r="R895" s="192">
        <v>0</v>
      </c>
      <c r="S895" s="192">
        <v>4.2809002200000004</v>
      </c>
      <c r="T895" s="193"/>
      <c r="U895" s="193"/>
      <c r="V895" s="193"/>
      <c r="W895" s="193"/>
      <c r="X895" s="193"/>
      <c r="Y895" s="137"/>
    </row>
    <row r="896" spans="1:25" s="20" customFormat="1" ht="162" customHeight="1" x14ac:dyDescent="0.35">
      <c r="A896" s="181">
        <v>766</v>
      </c>
      <c r="B896" s="177" t="s">
        <v>1391</v>
      </c>
      <c r="C896" s="151" t="s">
        <v>1392</v>
      </c>
      <c r="D896" s="192">
        <v>10.674001080000002</v>
      </c>
      <c r="E896" s="153">
        <v>3.6604800000000002</v>
      </c>
      <c r="F896" s="153">
        <v>0.31249681200000001</v>
      </c>
      <c r="G896" s="192">
        <v>7.1716379999999996E-2</v>
      </c>
      <c r="H896" s="192">
        <v>7.1716379999999996E-2</v>
      </c>
      <c r="I896" s="192">
        <v>3.5887636200000004</v>
      </c>
      <c r="J896" s="192">
        <v>0.24078043200000002</v>
      </c>
      <c r="K896" s="192">
        <v>0</v>
      </c>
      <c r="L896" s="192"/>
      <c r="M896" s="192">
        <v>0</v>
      </c>
      <c r="N896" s="193"/>
      <c r="O896" s="196">
        <v>11.5420392</v>
      </c>
      <c r="P896" s="192">
        <v>11.482275549999999</v>
      </c>
      <c r="Q896" s="192">
        <v>12.28497707</v>
      </c>
      <c r="R896" s="192">
        <v>12.28497707</v>
      </c>
      <c r="S896" s="192">
        <v>3.3479831880000002</v>
      </c>
      <c r="T896" s="193"/>
      <c r="U896" s="193"/>
      <c r="V896" s="193"/>
      <c r="W896" s="193"/>
      <c r="X896" s="193"/>
      <c r="Y896" s="137"/>
    </row>
    <row r="897" spans="1:25" s="20" customFormat="1" ht="62.2" x14ac:dyDescent="0.35">
      <c r="A897" s="181">
        <v>767</v>
      </c>
      <c r="B897" s="177" t="s">
        <v>1906</v>
      </c>
      <c r="C897" s="151" t="s">
        <v>1393</v>
      </c>
      <c r="D897" s="192">
        <v>0.43023599999999995</v>
      </c>
      <c r="E897" s="153">
        <v>0.41823599999999994</v>
      </c>
      <c r="F897" s="153">
        <v>1.8613620000000001E-2</v>
      </c>
      <c r="G897" s="192">
        <v>8.1941039999999989E-3</v>
      </c>
      <c r="H897" s="192">
        <v>8.1941039999999989E-3</v>
      </c>
      <c r="I897" s="192">
        <v>0.10455899999999999</v>
      </c>
      <c r="J897" s="192">
        <v>1.0419516000000002E-2</v>
      </c>
      <c r="K897" s="192">
        <v>0.10455899999999999</v>
      </c>
      <c r="L897" s="192"/>
      <c r="M897" s="192">
        <v>0.20092389599999999</v>
      </c>
      <c r="N897" s="193"/>
      <c r="O897" s="196">
        <v>1.551135E-2</v>
      </c>
      <c r="P897" s="192">
        <v>8.6829300000000002E-3</v>
      </c>
      <c r="Q897" s="192">
        <v>0</v>
      </c>
      <c r="R897" s="192">
        <v>0</v>
      </c>
      <c r="S897" s="192">
        <v>0.39962237999999994</v>
      </c>
      <c r="T897" s="193"/>
      <c r="U897" s="193"/>
      <c r="V897" s="193"/>
      <c r="W897" s="193"/>
      <c r="X897" s="193"/>
      <c r="Y897" s="137"/>
    </row>
    <row r="898" spans="1:25" s="20" customFormat="1" ht="77.7" x14ac:dyDescent="0.35">
      <c r="A898" s="181">
        <v>768</v>
      </c>
      <c r="B898" s="177" t="s">
        <v>1394</v>
      </c>
      <c r="C898" s="151" t="s">
        <v>1395</v>
      </c>
      <c r="D898" s="192">
        <v>2.0201039999999999</v>
      </c>
      <c r="E898" s="153">
        <v>0.41393999999999997</v>
      </c>
      <c r="F898" s="153">
        <v>1.8422411999999999E-2</v>
      </c>
      <c r="G898" s="192">
        <v>8.1099239999999993E-3</v>
      </c>
      <c r="H898" s="192">
        <v>8.1099239999999993E-3</v>
      </c>
      <c r="I898" s="192">
        <v>0.10348499999999999</v>
      </c>
      <c r="J898" s="192">
        <v>1.0312488E-2</v>
      </c>
      <c r="K898" s="192">
        <v>0.10348499999999999</v>
      </c>
      <c r="L898" s="192"/>
      <c r="M898" s="192">
        <v>0.19886007599999997</v>
      </c>
      <c r="N898" s="193"/>
      <c r="O898" s="196">
        <v>1.5352009999999999E-2</v>
      </c>
      <c r="P898" s="192">
        <v>8.593739999999999E-3</v>
      </c>
      <c r="Q898" s="192">
        <v>0</v>
      </c>
      <c r="R898" s="192">
        <v>0</v>
      </c>
      <c r="S898" s="192">
        <v>0.39551758799999998</v>
      </c>
      <c r="T898" s="193"/>
      <c r="U898" s="193"/>
      <c r="V898" s="193"/>
      <c r="W898" s="193"/>
      <c r="X898" s="193"/>
      <c r="Y898" s="137"/>
    </row>
    <row r="899" spans="1:25" s="20" customFormat="1" ht="46.65" x14ac:dyDescent="0.35">
      <c r="A899" s="181">
        <v>769</v>
      </c>
      <c r="B899" s="177" t="s">
        <v>1907</v>
      </c>
      <c r="C899" s="151" t="s">
        <v>1908</v>
      </c>
      <c r="D899" s="192"/>
      <c r="E899" s="153">
        <v>0</v>
      </c>
      <c r="F899" s="153">
        <v>15.430456057627117</v>
      </c>
      <c r="G899" s="192"/>
      <c r="H899" s="192"/>
      <c r="I899" s="192"/>
      <c r="J899" s="192">
        <v>15.430456057627117</v>
      </c>
      <c r="K899" s="192"/>
      <c r="L899" s="192"/>
      <c r="M899" s="192"/>
      <c r="N899" s="193"/>
      <c r="O899" s="196">
        <v>0</v>
      </c>
      <c r="P899" s="192">
        <v>0</v>
      </c>
      <c r="Q899" s="192">
        <v>0</v>
      </c>
      <c r="R899" s="192">
        <v>0</v>
      </c>
      <c r="S899" s="192">
        <v>-15.430456057627117</v>
      </c>
      <c r="T899" s="193"/>
      <c r="U899" s="193"/>
      <c r="V899" s="193"/>
      <c r="W899" s="193"/>
      <c r="X899" s="193"/>
      <c r="Y899" s="137"/>
    </row>
    <row r="900" spans="1:25" s="20" customFormat="1" ht="15.05" x14ac:dyDescent="0.35">
      <c r="A900" s="186"/>
      <c r="B900" s="157" t="s">
        <v>521</v>
      </c>
      <c r="C900" s="158"/>
      <c r="D900" s="191">
        <f>SUM(D901:D913)</f>
        <v>187.76488534088134</v>
      </c>
      <c r="E900" s="191">
        <f t="shared" ref="E900:X900" si="116">SUM(E901:E913)</f>
        <v>60.641507999999995</v>
      </c>
      <c r="F900" s="191">
        <f t="shared" si="116"/>
        <v>3.7650036179999993</v>
      </c>
      <c r="G900" s="191">
        <f t="shared" si="116"/>
        <v>1.840458514</v>
      </c>
      <c r="H900" s="191">
        <f t="shared" si="116"/>
        <v>2.3571086340000007</v>
      </c>
      <c r="I900" s="191">
        <f t="shared" si="116"/>
        <v>14.552525999999999</v>
      </c>
      <c r="J900" s="191">
        <f t="shared" si="116"/>
        <v>1.4078949839999997</v>
      </c>
      <c r="K900" s="191">
        <f t="shared" si="116"/>
        <v>16.924528848000001</v>
      </c>
      <c r="L900" s="191">
        <f t="shared" si="116"/>
        <v>0</v>
      </c>
      <c r="M900" s="191">
        <f t="shared" si="116"/>
        <v>27.323994637999995</v>
      </c>
      <c r="N900" s="191">
        <f t="shared" si="116"/>
        <v>0</v>
      </c>
      <c r="O900" s="191">
        <f t="shared" si="116"/>
        <v>3.8582570899999999</v>
      </c>
      <c r="P900" s="191">
        <f t="shared" si="116"/>
        <v>2.89807462</v>
      </c>
      <c r="Q900" s="191">
        <f t="shared" si="116"/>
        <v>0</v>
      </c>
      <c r="R900" s="191">
        <f t="shared" si="116"/>
        <v>0</v>
      </c>
      <c r="S900" s="191">
        <f t="shared" si="116"/>
        <v>56.876504381999986</v>
      </c>
      <c r="T900" s="191">
        <f t="shared" si="116"/>
        <v>0</v>
      </c>
      <c r="U900" s="191">
        <f t="shared" si="116"/>
        <v>0</v>
      </c>
      <c r="V900" s="191">
        <f t="shared" si="116"/>
        <v>0</v>
      </c>
      <c r="W900" s="191">
        <f t="shared" si="116"/>
        <v>0</v>
      </c>
      <c r="X900" s="191">
        <f t="shared" si="116"/>
        <v>0</v>
      </c>
      <c r="Y900" s="137"/>
    </row>
    <row r="901" spans="1:25" s="20" customFormat="1" ht="141.80000000000001" customHeight="1" x14ac:dyDescent="0.35">
      <c r="A901" s="181">
        <v>770</v>
      </c>
      <c r="B901" s="177" t="s">
        <v>1396</v>
      </c>
      <c r="C901" s="151" t="s">
        <v>1397</v>
      </c>
      <c r="D901" s="192">
        <v>18.897130043999997</v>
      </c>
      <c r="E901" s="153">
        <v>0.135492</v>
      </c>
      <c r="F901" s="153">
        <v>3.542613E-2</v>
      </c>
      <c r="G901" s="192">
        <v>3.542613E-2</v>
      </c>
      <c r="H901" s="192">
        <v>3.542613E-2</v>
      </c>
      <c r="I901" s="192">
        <v>3.3873E-2</v>
      </c>
      <c r="J901" s="192">
        <v>0</v>
      </c>
      <c r="K901" s="192">
        <v>3.3873E-2</v>
      </c>
      <c r="L901" s="192"/>
      <c r="M901" s="192">
        <v>3.2319869999999987E-2</v>
      </c>
      <c r="N901" s="193"/>
      <c r="O901" s="196">
        <v>0</v>
      </c>
      <c r="P901" s="192">
        <v>0</v>
      </c>
      <c r="Q901" s="192">
        <v>0</v>
      </c>
      <c r="R901" s="192">
        <v>0</v>
      </c>
      <c r="S901" s="192">
        <v>0.10006587</v>
      </c>
      <c r="T901" s="193"/>
      <c r="U901" s="193"/>
      <c r="V901" s="193"/>
      <c r="W901" s="193"/>
      <c r="X901" s="193"/>
      <c r="Y901" s="137"/>
    </row>
    <row r="902" spans="1:25" s="20" customFormat="1" ht="62.2" x14ac:dyDescent="0.35">
      <c r="A902" s="181">
        <v>771</v>
      </c>
      <c r="B902" s="177" t="s">
        <v>1398</v>
      </c>
      <c r="C902" s="151" t="s">
        <v>1399</v>
      </c>
      <c r="D902" s="192">
        <v>8.7998063880000004</v>
      </c>
      <c r="E902" s="153">
        <v>1.3259519999999998</v>
      </c>
      <c r="F902" s="153">
        <v>5.9011548000000004E-2</v>
      </c>
      <c r="G902" s="192">
        <v>2.597814E-2</v>
      </c>
      <c r="H902" s="192">
        <v>2.597814E-2</v>
      </c>
      <c r="I902" s="192">
        <v>0.331488</v>
      </c>
      <c r="J902" s="192">
        <v>3.3033408E-2</v>
      </c>
      <c r="K902" s="192">
        <v>0.331488</v>
      </c>
      <c r="L902" s="192"/>
      <c r="M902" s="192">
        <v>0.63699786000000003</v>
      </c>
      <c r="N902" s="193"/>
      <c r="O902" s="196">
        <v>4.9176290000000004E-2</v>
      </c>
      <c r="P902" s="192">
        <v>2.7527840000000005E-2</v>
      </c>
      <c r="Q902" s="192">
        <v>0</v>
      </c>
      <c r="R902" s="192">
        <v>0</v>
      </c>
      <c r="S902" s="192">
        <v>1.2669404519999998</v>
      </c>
      <c r="T902" s="193"/>
      <c r="U902" s="193"/>
      <c r="V902" s="193"/>
      <c r="W902" s="193"/>
      <c r="X902" s="193"/>
      <c r="Y902" s="137"/>
    </row>
    <row r="903" spans="1:25" s="20" customFormat="1" ht="46.65" x14ac:dyDescent="0.35">
      <c r="A903" s="181">
        <v>772</v>
      </c>
      <c r="B903" s="177" t="s">
        <v>1400</v>
      </c>
      <c r="C903" s="151" t="s">
        <v>1401</v>
      </c>
      <c r="D903" s="192">
        <v>6.6401069759999993</v>
      </c>
      <c r="E903" s="153">
        <v>0.56164800000000004</v>
      </c>
      <c r="F903" s="153">
        <v>2.4996180000000003E-2</v>
      </c>
      <c r="G903" s="192">
        <v>1.1003868E-2</v>
      </c>
      <c r="H903" s="192">
        <v>1.1003868E-2</v>
      </c>
      <c r="I903" s="192">
        <v>0</v>
      </c>
      <c r="J903" s="192">
        <v>1.3992312000000003E-2</v>
      </c>
      <c r="K903" s="192">
        <v>0.55064413200000006</v>
      </c>
      <c r="L903" s="192"/>
      <c r="M903" s="192">
        <v>0</v>
      </c>
      <c r="N903" s="193"/>
      <c r="O903" s="196">
        <v>0.82834052999999996</v>
      </c>
      <c r="P903" s="192">
        <v>0.81917063999999995</v>
      </c>
      <c r="Q903" s="192">
        <v>0</v>
      </c>
      <c r="R903" s="192">
        <v>0</v>
      </c>
      <c r="S903" s="192">
        <v>0.53665182</v>
      </c>
      <c r="T903" s="193"/>
      <c r="U903" s="193"/>
      <c r="V903" s="193"/>
      <c r="W903" s="193"/>
      <c r="X903" s="193"/>
      <c r="Y903" s="137"/>
    </row>
    <row r="904" spans="1:25" s="20" customFormat="1" ht="62.2" x14ac:dyDescent="0.35">
      <c r="A904" s="181">
        <v>773</v>
      </c>
      <c r="B904" s="177" t="s">
        <v>1402</v>
      </c>
      <c r="C904" s="151" t="s">
        <v>1403</v>
      </c>
      <c r="D904" s="192">
        <v>45.233587321220341</v>
      </c>
      <c r="E904" s="153">
        <v>40.699019999999997</v>
      </c>
      <c r="F904" s="153">
        <v>1.8543412199999998</v>
      </c>
      <c r="G904" s="192">
        <v>0.79737817199999994</v>
      </c>
      <c r="H904" s="192">
        <v>0.79737817199999994</v>
      </c>
      <c r="I904" s="192">
        <v>10.174754999999999</v>
      </c>
      <c r="J904" s="192">
        <v>1.0569630480000001</v>
      </c>
      <c r="K904" s="192">
        <v>10.174754999999999</v>
      </c>
      <c r="L904" s="192"/>
      <c r="M904" s="192">
        <v>19.552131827999997</v>
      </c>
      <c r="N904" s="193"/>
      <c r="O904" s="196">
        <v>1.54528435</v>
      </c>
      <c r="P904" s="192">
        <v>0.84494483999999992</v>
      </c>
      <c r="Q904" s="192">
        <v>0</v>
      </c>
      <c r="R904" s="192">
        <v>0</v>
      </c>
      <c r="S904" s="192">
        <v>38.844678779999995</v>
      </c>
      <c r="T904" s="193"/>
      <c r="U904" s="193"/>
      <c r="V904" s="193"/>
      <c r="W904" s="193"/>
      <c r="X904" s="193"/>
      <c r="Y904" s="137"/>
    </row>
    <row r="905" spans="1:25" s="20" customFormat="1" ht="46.65" x14ac:dyDescent="0.35">
      <c r="A905" s="181">
        <v>774</v>
      </c>
      <c r="B905" s="177" t="s">
        <v>1404</v>
      </c>
      <c r="C905" s="151" t="s">
        <v>1405</v>
      </c>
      <c r="D905" s="192">
        <v>1.1020560000000001</v>
      </c>
      <c r="E905" s="153">
        <v>1.023768</v>
      </c>
      <c r="F905" s="153">
        <v>0</v>
      </c>
      <c r="G905" s="192">
        <v>2.0057736000000003E-2</v>
      </c>
      <c r="H905" s="192">
        <v>2.0057736000000003E-2</v>
      </c>
      <c r="I905" s="192">
        <v>0.255942</v>
      </c>
      <c r="J905" s="192">
        <v>-2.0057736000000003E-2</v>
      </c>
      <c r="K905" s="192">
        <v>0.255942</v>
      </c>
      <c r="L905" s="192"/>
      <c r="M905" s="192">
        <v>0.49182626400000001</v>
      </c>
      <c r="N905" s="193"/>
      <c r="O905" s="196">
        <v>0</v>
      </c>
      <c r="P905" s="192">
        <v>-1.6714779999999999E-2</v>
      </c>
      <c r="Q905" s="192">
        <v>0</v>
      </c>
      <c r="R905" s="192">
        <v>0</v>
      </c>
      <c r="S905" s="192">
        <v>1.023768</v>
      </c>
      <c r="T905" s="193"/>
      <c r="U905" s="193"/>
      <c r="V905" s="193"/>
      <c r="W905" s="193"/>
      <c r="X905" s="193"/>
      <c r="Y905" s="137"/>
    </row>
    <row r="906" spans="1:25" s="20" customFormat="1" ht="77.7" x14ac:dyDescent="0.35">
      <c r="A906" s="181">
        <v>775</v>
      </c>
      <c r="B906" s="177" t="s">
        <v>1406</v>
      </c>
      <c r="C906" s="151" t="s">
        <v>1407</v>
      </c>
      <c r="D906" s="192">
        <v>2.9847087030508486</v>
      </c>
      <c r="E906" s="153">
        <v>1.2E-2</v>
      </c>
      <c r="F906" s="153">
        <v>0.52865012</v>
      </c>
      <c r="G906" s="192">
        <v>1.2E-2</v>
      </c>
      <c r="H906" s="192">
        <v>0.52865012</v>
      </c>
      <c r="I906" s="192">
        <v>0</v>
      </c>
      <c r="J906" s="192">
        <v>0</v>
      </c>
      <c r="K906" s="192">
        <v>0</v>
      </c>
      <c r="L906" s="192"/>
      <c r="M906" s="192">
        <v>0</v>
      </c>
      <c r="N906" s="193"/>
      <c r="O906" s="196">
        <v>0</v>
      </c>
      <c r="P906" s="192">
        <v>0</v>
      </c>
      <c r="Q906" s="192">
        <v>0</v>
      </c>
      <c r="R906" s="192">
        <v>0</v>
      </c>
      <c r="S906" s="192">
        <v>-0.51665011999999999</v>
      </c>
      <c r="T906" s="193"/>
      <c r="U906" s="193"/>
      <c r="V906" s="193"/>
      <c r="W906" s="193"/>
      <c r="X906" s="193"/>
      <c r="Y906" s="137"/>
    </row>
    <row r="907" spans="1:25" s="20" customFormat="1" ht="60.75" customHeight="1" x14ac:dyDescent="0.35">
      <c r="A907" s="181">
        <v>776</v>
      </c>
      <c r="B907" s="177" t="s">
        <v>1408</v>
      </c>
      <c r="C907" s="151" t="s">
        <v>1409</v>
      </c>
      <c r="D907" s="192">
        <v>3.8789419086101695</v>
      </c>
      <c r="E907" s="153">
        <v>3.867804</v>
      </c>
      <c r="F907" s="153">
        <v>0.68384266000000005</v>
      </c>
      <c r="G907" s="192">
        <v>0.68384266000000016</v>
      </c>
      <c r="H907" s="192">
        <v>0.68384266000000016</v>
      </c>
      <c r="I907" s="192">
        <v>0.966951</v>
      </c>
      <c r="J907" s="192">
        <v>0</v>
      </c>
      <c r="K907" s="192">
        <v>0.966951</v>
      </c>
      <c r="L907" s="192"/>
      <c r="M907" s="192">
        <v>1.2500593399999997</v>
      </c>
      <c r="N907" s="193"/>
      <c r="O907" s="196">
        <v>0</v>
      </c>
      <c r="P907" s="192">
        <v>0</v>
      </c>
      <c r="Q907" s="192">
        <v>0</v>
      </c>
      <c r="R907" s="192">
        <v>0</v>
      </c>
      <c r="S907" s="192">
        <v>3.1839613399999998</v>
      </c>
      <c r="T907" s="193"/>
      <c r="U907" s="193"/>
      <c r="V907" s="193"/>
      <c r="W907" s="193"/>
      <c r="X907" s="193"/>
      <c r="Y907" s="137"/>
    </row>
    <row r="908" spans="1:25" s="20" customFormat="1" ht="62.2" x14ac:dyDescent="0.35">
      <c r="A908" s="181">
        <v>777</v>
      </c>
      <c r="B908" s="177" t="s">
        <v>1909</v>
      </c>
      <c r="C908" s="151" t="s">
        <v>1410</v>
      </c>
      <c r="D908" s="192">
        <v>27.555744000000001</v>
      </c>
      <c r="E908" s="153">
        <v>1.2E-2</v>
      </c>
      <c r="F908" s="153">
        <v>0</v>
      </c>
      <c r="G908" s="192">
        <v>0</v>
      </c>
      <c r="H908" s="192">
        <v>0</v>
      </c>
      <c r="I908" s="192">
        <v>3.0000000000000001E-3</v>
      </c>
      <c r="J908" s="192">
        <v>0</v>
      </c>
      <c r="K908" s="192">
        <v>3.0000000000000001E-3</v>
      </c>
      <c r="L908" s="192"/>
      <c r="M908" s="192">
        <v>6.0000000000000001E-3</v>
      </c>
      <c r="N908" s="193"/>
      <c r="O908" s="196">
        <v>0</v>
      </c>
      <c r="P908" s="192">
        <v>0</v>
      </c>
      <c r="Q908" s="192">
        <v>0</v>
      </c>
      <c r="R908" s="192">
        <v>0</v>
      </c>
      <c r="S908" s="192">
        <v>1.2E-2</v>
      </c>
      <c r="T908" s="193"/>
      <c r="U908" s="193"/>
      <c r="V908" s="193"/>
      <c r="W908" s="193"/>
      <c r="X908" s="193"/>
      <c r="Y908" s="137"/>
    </row>
    <row r="909" spans="1:25" s="20" customFormat="1" ht="62.2" x14ac:dyDescent="0.35">
      <c r="A909" s="181">
        <v>778</v>
      </c>
      <c r="B909" s="177" t="s">
        <v>1910</v>
      </c>
      <c r="C909" s="151" t="s">
        <v>1411</v>
      </c>
      <c r="D909" s="192">
        <v>26.746584000000002</v>
      </c>
      <c r="E909" s="153">
        <v>2.5482960000000001</v>
      </c>
      <c r="F909" s="153">
        <v>0.113412048</v>
      </c>
      <c r="G909" s="192">
        <v>4.9926407999999992E-2</v>
      </c>
      <c r="H909" s="192">
        <v>4.9926407999999992E-2</v>
      </c>
      <c r="I909" s="192">
        <v>0.63707399999999992</v>
      </c>
      <c r="J909" s="192">
        <v>6.348564000000001E-2</v>
      </c>
      <c r="K909" s="192">
        <v>0.63707399999999992</v>
      </c>
      <c r="L909" s="192"/>
      <c r="M909" s="192">
        <v>1.2242215919999999</v>
      </c>
      <c r="N909" s="193"/>
      <c r="O909" s="196">
        <v>9.4510040000000003E-2</v>
      </c>
      <c r="P909" s="192">
        <v>5.2904700000000006E-2</v>
      </c>
      <c r="Q909" s="192">
        <v>0</v>
      </c>
      <c r="R909" s="192">
        <v>0</v>
      </c>
      <c r="S909" s="192">
        <v>2.4348839520000003</v>
      </c>
      <c r="T909" s="193"/>
      <c r="U909" s="193"/>
      <c r="V909" s="193"/>
      <c r="W909" s="193"/>
      <c r="X909" s="193"/>
      <c r="Y909" s="137"/>
    </row>
    <row r="910" spans="1:25" s="20" customFormat="1" ht="46.65" x14ac:dyDescent="0.35">
      <c r="A910" s="181">
        <v>779</v>
      </c>
      <c r="B910" s="177" t="s">
        <v>1911</v>
      </c>
      <c r="C910" s="151" t="s">
        <v>1412</v>
      </c>
      <c r="D910" s="192">
        <v>1.8697560000000002</v>
      </c>
      <c r="E910" s="153">
        <v>1.857756</v>
      </c>
      <c r="F910" s="153">
        <v>8.2679496000000005E-2</v>
      </c>
      <c r="G910" s="192">
        <v>3.6397283999999995E-2</v>
      </c>
      <c r="H910" s="192">
        <v>3.6397283999999995E-2</v>
      </c>
      <c r="I910" s="192">
        <v>0</v>
      </c>
      <c r="J910" s="192">
        <v>4.628221200000001E-2</v>
      </c>
      <c r="K910" s="192">
        <v>1.8213587160000002</v>
      </c>
      <c r="L910" s="192"/>
      <c r="M910" s="192">
        <v>0</v>
      </c>
      <c r="N910" s="193"/>
      <c r="O910" s="196">
        <v>6.8899580000000002E-2</v>
      </c>
      <c r="P910" s="192">
        <v>3.856851E-2</v>
      </c>
      <c r="Q910" s="192">
        <v>0</v>
      </c>
      <c r="R910" s="192">
        <v>0</v>
      </c>
      <c r="S910" s="192">
        <v>1.7750765040000001</v>
      </c>
      <c r="T910" s="193"/>
      <c r="U910" s="193"/>
      <c r="V910" s="193"/>
      <c r="W910" s="193"/>
      <c r="X910" s="193"/>
      <c r="Y910" s="137"/>
    </row>
    <row r="911" spans="1:25" s="20" customFormat="1" ht="62.2" x14ac:dyDescent="0.35">
      <c r="A911" s="181">
        <v>780</v>
      </c>
      <c r="B911" s="177" t="s">
        <v>1413</v>
      </c>
      <c r="C911" s="151" t="s">
        <v>1414</v>
      </c>
      <c r="D911" s="192">
        <v>35.922947999999998</v>
      </c>
      <c r="E911" s="153">
        <v>3.7706399999999998</v>
      </c>
      <c r="F911" s="153">
        <v>0.16781252399999999</v>
      </c>
      <c r="G911" s="192">
        <v>7.3874652000000013E-2</v>
      </c>
      <c r="H911" s="192">
        <v>7.3874652000000013E-2</v>
      </c>
      <c r="I911" s="192">
        <v>0.94265999999999983</v>
      </c>
      <c r="J911" s="192">
        <v>9.3937871999999978E-2</v>
      </c>
      <c r="K911" s="192">
        <v>0.94265999999999983</v>
      </c>
      <c r="L911" s="192"/>
      <c r="M911" s="192">
        <v>1.8114453479999995</v>
      </c>
      <c r="N911" s="193"/>
      <c r="O911" s="196">
        <v>1.0930198900000001</v>
      </c>
      <c r="P911" s="192">
        <v>1.0314576800000002</v>
      </c>
      <c r="Q911" s="192">
        <v>0</v>
      </c>
      <c r="R911" s="192">
        <v>0</v>
      </c>
      <c r="S911" s="192">
        <v>3.6028274759999999</v>
      </c>
      <c r="T911" s="193"/>
      <c r="U911" s="193"/>
      <c r="V911" s="193"/>
      <c r="W911" s="193"/>
      <c r="X911" s="193"/>
      <c r="Y911" s="137"/>
    </row>
    <row r="912" spans="1:25" s="20" customFormat="1" ht="62.2" x14ac:dyDescent="0.35">
      <c r="A912" s="181">
        <v>781</v>
      </c>
      <c r="B912" s="177" t="s">
        <v>1912</v>
      </c>
      <c r="C912" s="151" t="s">
        <v>1415</v>
      </c>
      <c r="D912" s="192">
        <v>4.3133040000000005</v>
      </c>
      <c r="E912" s="153">
        <v>4.301304</v>
      </c>
      <c r="F912" s="153">
        <v>0.19142973600000004</v>
      </c>
      <c r="G912" s="192">
        <v>8.4271440000000003E-2</v>
      </c>
      <c r="H912" s="192">
        <v>8.4271440000000003E-2</v>
      </c>
      <c r="I912" s="192">
        <v>1.075326</v>
      </c>
      <c r="J912" s="192">
        <v>0.10715829600000004</v>
      </c>
      <c r="K912" s="192">
        <v>1.075326</v>
      </c>
      <c r="L912" s="192"/>
      <c r="M912" s="192">
        <v>2.0663805600000003</v>
      </c>
      <c r="N912" s="193"/>
      <c r="O912" s="196">
        <v>0.15952478000000003</v>
      </c>
      <c r="P912" s="192">
        <v>8.9298580000000044E-2</v>
      </c>
      <c r="Q912" s="192">
        <v>0</v>
      </c>
      <c r="R912" s="192">
        <v>0</v>
      </c>
      <c r="S912" s="192">
        <v>4.1098742640000001</v>
      </c>
      <c r="T912" s="193"/>
      <c r="U912" s="193"/>
      <c r="V912" s="193"/>
      <c r="W912" s="193"/>
      <c r="X912" s="193"/>
      <c r="Y912" s="137"/>
    </row>
    <row r="913" spans="1:25" s="20" customFormat="1" ht="46.65" x14ac:dyDescent="0.35">
      <c r="A913" s="181">
        <v>782</v>
      </c>
      <c r="B913" s="152" t="s">
        <v>1416</v>
      </c>
      <c r="C913" s="174" t="s">
        <v>1417</v>
      </c>
      <c r="D913" s="192">
        <v>3.8202119999999997</v>
      </c>
      <c r="E913" s="153">
        <v>0.52582799999999996</v>
      </c>
      <c r="F913" s="153">
        <v>2.3401955999999998E-2</v>
      </c>
      <c r="G913" s="192">
        <v>1.0302024E-2</v>
      </c>
      <c r="H913" s="192">
        <v>1.0302024E-2</v>
      </c>
      <c r="I913" s="192">
        <v>0.13145699999999999</v>
      </c>
      <c r="J913" s="192">
        <v>1.3099931999999998E-2</v>
      </c>
      <c r="K913" s="192">
        <v>0.13145699999999999</v>
      </c>
      <c r="L913" s="192"/>
      <c r="M913" s="192">
        <v>0.25261197599999996</v>
      </c>
      <c r="N913" s="192"/>
      <c r="O913" s="196">
        <v>1.9501629999999999E-2</v>
      </c>
      <c r="P913" s="192">
        <v>1.0916609999999998E-2</v>
      </c>
      <c r="Q913" s="192">
        <v>0</v>
      </c>
      <c r="R913" s="192">
        <v>0</v>
      </c>
      <c r="S913" s="192">
        <v>0.50242604400000002</v>
      </c>
      <c r="T913" s="192"/>
      <c r="U913" s="192"/>
      <c r="V913" s="192"/>
      <c r="W913" s="192"/>
      <c r="X913" s="192"/>
      <c r="Y913" s="137"/>
    </row>
    <row r="914" spans="1:25" s="20" customFormat="1" ht="15.05" x14ac:dyDescent="0.35">
      <c r="A914" s="186"/>
      <c r="B914" s="157" t="s">
        <v>414</v>
      </c>
      <c r="C914" s="158"/>
      <c r="D914" s="191">
        <f>SUM(D915:D928)</f>
        <v>343.85155021179656</v>
      </c>
      <c r="E914" s="191">
        <f t="shared" ref="E914:X914" si="117">SUM(E915:E928)</f>
        <v>158.12821200000002</v>
      </c>
      <c r="F914" s="191">
        <f t="shared" si="117"/>
        <v>52.002812958</v>
      </c>
      <c r="G914" s="191">
        <f t="shared" si="117"/>
        <v>16.656558225999998</v>
      </c>
      <c r="H914" s="191">
        <f t="shared" si="117"/>
        <v>15.71360713</v>
      </c>
      <c r="I914" s="191">
        <f t="shared" si="117"/>
        <v>27.413520935999994</v>
      </c>
      <c r="J914" s="191">
        <f t="shared" si="117"/>
        <v>36.289205828</v>
      </c>
      <c r="K914" s="191">
        <f t="shared" si="117"/>
        <v>22.361090496000003</v>
      </c>
      <c r="L914" s="191">
        <f t="shared" si="117"/>
        <v>0</v>
      </c>
      <c r="M914" s="191">
        <f t="shared" si="117"/>
        <v>91.697042342000003</v>
      </c>
      <c r="N914" s="191">
        <f t="shared" si="117"/>
        <v>0</v>
      </c>
      <c r="O914" s="191">
        <f t="shared" si="117"/>
        <v>77.510334150000006</v>
      </c>
      <c r="P914" s="191">
        <f t="shared" si="117"/>
        <v>16.09563734</v>
      </c>
      <c r="Q914" s="191">
        <f t="shared" si="117"/>
        <v>21.452866450000002</v>
      </c>
      <c r="R914" s="191">
        <f t="shared" si="117"/>
        <v>14.462854750000002</v>
      </c>
      <c r="S914" s="191">
        <f t="shared" si="117"/>
        <v>106.12539904199998</v>
      </c>
      <c r="T914" s="191">
        <f t="shared" si="117"/>
        <v>0</v>
      </c>
      <c r="U914" s="191">
        <f t="shared" si="117"/>
        <v>0</v>
      </c>
      <c r="V914" s="191">
        <f t="shared" si="117"/>
        <v>0</v>
      </c>
      <c r="W914" s="191">
        <f t="shared" si="117"/>
        <v>0</v>
      </c>
      <c r="X914" s="191">
        <f t="shared" si="117"/>
        <v>0</v>
      </c>
      <c r="Y914" s="137"/>
    </row>
    <row r="915" spans="1:25" s="20" customFormat="1" ht="62.2" x14ac:dyDescent="0.35">
      <c r="A915" s="181">
        <v>783</v>
      </c>
      <c r="B915" s="177" t="s">
        <v>1418</v>
      </c>
      <c r="C915" s="151" t="s">
        <v>1419</v>
      </c>
      <c r="D915" s="192">
        <v>8.2424750879999991</v>
      </c>
      <c r="E915" s="153">
        <v>1.1169960000000001</v>
      </c>
      <c r="F915" s="153">
        <v>0.17404490400000003</v>
      </c>
      <c r="G915" s="192">
        <v>1.1169960000000001</v>
      </c>
      <c r="H915" s="192">
        <v>0.17404490400000003</v>
      </c>
      <c r="I915" s="192">
        <v>0</v>
      </c>
      <c r="J915" s="192">
        <v>0</v>
      </c>
      <c r="K915" s="192">
        <v>0</v>
      </c>
      <c r="L915" s="192"/>
      <c r="M915" s="192">
        <v>0</v>
      </c>
      <c r="N915" s="193"/>
      <c r="O915" s="196">
        <v>6.3957629200000001</v>
      </c>
      <c r="P915" s="192">
        <v>0</v>
      </c>
      <c r="Q915" s="192">
        <v>6.9900117000000002</v>
      </c>
      <c r="R915" s="192">
        <v>0</v>
      </c>
      <c r="S915" s="192">
        <v>0.94295109600000004</v>
      </c>
      <c r="T915" s="193"/>
      <c r="U915" s="193"/>
      <c r="V915" s="193"/>
      <c r="W915" s="193"/>
      <c r="X915" s="193"/>
      <c r="Y915" s="137"/>
    </row>
    <row r="916" spans="1:25" s="20" customFormat="1" ht="121.5" customHeight="1" x14ac:dyDescent="0.35">
      <c r="A916" s="181">
        <v>784</v>
      </c>
      <c r="B916" s="177" t="s">
        <v>1420</v>
      </c>
      <c r="C916" s="151" t="s">
        <v>1421</v>
      </c>
      <c r="D916" s="192">
        <v>16.007543999999999</v>
      </c>
      <c r="E916" s="153">
        <v>15.146699999999999</v>
      </c>
      <c r="F916" s="153">
        <v>0.57975207599999989</v>
      </c>
      <c r="G916" s="192">
        <v>0.29675524799999997</v>
      </c>
      <c r="H916" s="192">
        <v>0.29675524799999997</v>
      </c>
      <c r="I916" s="192">
        <v>14.849944751999999</v>
      </c>
      <c r="J916" s="192">
        <v>0.28299682799999992</v>
      </c>
      <c r="K916" s="192">
        <v>0</v>
      </c>
      <c r="L916" s="192"/>
      <c r="M916" s="192">
        <v>0</v>
      </c>
      <c r="N916" s="193"/>
      <c r="O916" s="196">
        <v>10.2669807</v>
      </c>
      <c r="P916" s="192">
        <v>10.019684659999999</v>
      </c>
      <c r="Q916" s="192">
        <v>10.284317140000001</v>
      </c>
      <c r="R916" s="192">
        <v>10.284317140000001</v>
      </c>
      <c r="S916" s="192">
        <v>14.566947923999999</v>
      </c>
      <c r="T916" s="193"/>
      <c r="U916" s="193"/>
      <c r="V916" s="193"/>
      <c r="W916" s="193"/>
      <c r="X916" s="193"/>
      <c r="Y916" s="137"/>
    </row>
    <row r="917" spans="1:25" s="20" customFormat="1" ht="62.2" x14ac:dyDescent="0.35">
      <c r="A917" s="181">
        <v>785</v>
      </c>
      <c r="B917" s="177" t="s">
        <v>1422</v>
      </c>
      <c r="C917" s="151" t="s">
        <v>1423</v>
      </c>
      <c r="D917" s="192">
        <v>13.317728843999999</v>
      </c>
      <c r="E917" s="153">
        <v>11.916011999999998</v>
      </c>
      <c r="F917" s="153">
        <v>0.53032272000000003</v>
      </c>
      <c r="G917" s="192">
        <v>0.23345938799999999</v>
      </c>
      <c r="H917" s="192">
        <v>0.23345938799999999</v>
      </c>
      <c r="I917" s="192">
        <v>0</v>
      </c>
      <c r="J917" s="192">
        <v>0.29686333200000004</v>
      </c>
      <c r="K917" s="192">
        <v>11.682552612000002</v>
      </c>
      <c r="L917" s="192"/>
      <c r="M917" s="192">
        <v>0</v>
      </c>
      <c r="N917" s="193"/>
      <c r="O917" s="196">
        <v>0.46763049000000001</v>
      </c>
      <c r="P917" s="192">
        <v>0.27308100000000002</v>
      </c>
      <c r="Q917" s="192">
        <v>0</v>
      </c>
      <c r="R917" s="192">
        <v>0</v>
      </c>
      <c r="S917" s="192">
        <v>11.385689279999998</v>
      </c>
      <c r="T917" s="193"/>
      <c r="U917" s="193"/>
      <c r="V917" s="193"/>
      <c r="W917" s="193"/>
      <c r="X917" s="193"/>
      <c r="Y917" s="137"/>
    </row>
    <row r="918" spans="1:25" s="20" customFormat="1" ht="46.65" x14ac:dyDescent="0.35">
      <c r="A918" s="181">
        <v>786</v>
      </c>
      <c r="B918" s="177" t="s">
        <v>1424</v>
      </c>
      <c r="C918" s="151" t="s">
        <v>1425</v>
      </c>
      <c r="D918" s="192">
        <v>2.9103088440000002</v>
      </c>
      <c r="E918" s="153">
        <v>2.73522</v>
      </c>
      <c r="F918" s="153">
        <v>0.19747664400000001</v>
      </c>
      <c r="G918" s="192">
        <v>0.13469056800000001</v>
      </c>
      <c r="H918" s="192">
        <v>0.13469056800000001</v>
      </c>
      <c r="I918" s="192">
        <v>0.683805</v>
      </c>
      <c r="J918" s="192">
        <v>6.2786075999999968E-2</v>
      </c>
      <c r="K918" s="192">
        <v>0.683805</v>
      </c>
      <c r="L918" s="192"/>
      <c r="M918" s="192">
        <v>1.2329194319999999</v>
      </c>
      <c r="N918" s="193"/>
      <c r="O918" s="196">
        <v>2.1857049599999998</v>
      </c>
      <c r="P918" s="192">
        <v>2.1410477699999997</v>
      </c>
      <c r="Q918" s="192">
        <v>2.4616616600000003</v>
      </c>
      <c r="R918" s="192">
        <v>2.4616616600000003</v>
      </c>
      <c r="S918" s="192">
        <v>2.537743356</v>
      </c>
      <c r="T918" s="193"/>
      <c r="U918" s="193"/>
      <c r="V918" s="193"/>
      <c r="W918" s="193"/>
      <c r="X918" s="193"/>
      <c r="Y918" s="137"/>
    </row>
    <row r="919" spans="1:25" s="20" customFormat="1" ht="62.2" x14ac:dyDescent="0.35">
      <c r="A919" s="181">
        <v>787</v>
      </c>
      <c r="B919" s="177" t="s">
        <v>1426</v>
      </c>
      <c r="C919" s="151" t="s">
        <v>1427</v>
      </c>
      <c r="D919" s="192">
        <v>142.87900414576274</v>
      </c>
      <c r="E919" s="153">
        <v>75.452328000000009</v>
      </c>
      <c r="F919" s="153">
        <v>17.830842248</v>
      </c>
      <c r="G919" s="192">
        <v>1.5181481560000001</v>
      </c>
      <c r="H919" s="192">
        <v>1.5181481560000001</v>
      </c>
      <c r="I919" s="192">
        <v>0</v>
      </c>
      <c r="J919" s="192">
        <v>16.312694092000001</v>
      </c>
      <c r="K919" s="192">
        <v>0</v>
      </c>
      <c r="L919" s="192"/>
      <c r="M919" s="192">
        <v>73.934179843999999</v>
      </c>
      <c r="N919" s="193"/>
      <c r="O919" s="196">
        <v>55.486474799999996</v>
      </c>
      <c r="P919" s="192">
        <v>1.5664518600000008</v>
      </c>
      <c r="Q919" s="192">
        <v>0</v>
      </c>
      <c r="R919" s="192">
        <v>0</v>
      </c>
      <c r="S919" s="192">
        <v>57.621485752000012</v>
      </c>
      <c r="T919" s="193"/>
      <c r="U919" s="193"/>
      <c r="V919" s="193"/>
      <c r="W919" s="193"/>
      <c r="X919" s="193"/>
      <c r="Y919" s="137"/>
    </row>
    <row r="920" spans="1:25" s="20" customFormat="1" ht="108.8" x14ac:dyDescent="0.35">
      <c r="A920" s="181">
        <v>788</v>
      </c>
      <c r="B920" s="177" t="s">
        <v>1428</v>
      </c>
      <c r="C920" s="151" t="s">
        <v>1429</v>
      </c>
      <c r="D920" s="192">
        <v>19.238981700000007</v>
      </c>
      <c r="E920" s="153">
        <v>1.2E-2</v>
      </c>
      <c r="F920" s="153">
        <v>5.3404799999999997E-4</v>
      </c>
      <c r="G920" s="192">
        <v>2.35116E-4</v>
      </c>
      <c r="H920" s="192">
        <v>2.35116E-4</v>
      </c>
      <c r="I920" s="192">
        <v>0</v>
      </c>
      <c r="J920" s="192">
        <v>2.9893199999999996E-4</v>
      </c>
      <c r="K920" s="192">
        <v>1.1764883999999998E-2</v>
      </c>
      <c r="L920" s="192"/>
      <c r="M920" s="192">
        <v>0</v>
      </c>
      <c r="N920" s="193"/>
      <c r="O920" s="196">
        <v>8.3778369999999991E-2</v>
      </c>
      <c r="P920" s="192">
        <v>8.3582439999999994E-2</v>
      </c>
      <c r="Q920" s="192">
        <v>0</v>
      </c>
      <c r="R920" s="192">
        <v>0</v>
      </c>
      <c r="S920" s="192">
        <v>1.1465952E-2</v>
      </c>
      <c r="T920" s="193"/>
      <c r="U920" s="193"/>
      <c r="V920" s="193"/>
      <c r="W920" s="193"/>
      <c r="X920" s="193"/>
      <c r="Y920" s="137"/>
    </row>
    <row r="921" spans="1:25" s="20" customFormat="1" ht="77.7" x14ac:dyDescent="0.35">
      <c r="A921" s="181">
        <v>789</v>
      </c>
      <c r="B921" s="177" t="s">
        <v>1913</v>
      </c>
      <c r="C921" s="151" t="s">
        <v>1430</v>
      </c>
      <c r="D921" s="192">
        <v>91.209036520881355</v>
      </c>
      <c r="E921" s="153">
        <v>5.2816920000000005</v>
      </c>
      <c r="F921" s="153">
        <v>18.369246586000003</v>
      </c>
      <c r="G921" s="192">
        <v>0.14406174999999999</v>
      </c>
      <c r="H921" s="192">
        <v>0.14406174999999999</v>
      </c>
      <c r="I921" s="192">
        <v>1.3204229999999999</v>
      </c>
      <c r="J921" s="192">
        <v>18.225184836</v>
      </c>
      <c r="K921" s="192">
        <v>1.3204229999999999</v>
      </c>
      <c r="L921" s="192"/>
      <c r="M921" s="192">
        <v>2.4967842499999997</v>
      </c>
      <c r="N921" s="193"/>
      <c r="O921" s="196">
        <v>0.19588498000000001</v>
      </c>
      <c r="P921" s="192">
        <v>0.10965223000000002</v>
      </c>
      <c r="Q921" s="192">
        <v>0</v>
      </c>
      <c r="R921" s="192">
        <v>0</v>
      </c>
      <c r="S921" s="192">
        <v>-13.087554586000003</v>
      </c>
      <c r="T921" s="193"/>
      <c r="U921" s="193"/>
      <c r="V921" s="193"/>
      <c r="W921" s="193"/>
      <c r="X921" s="193"/>
      <c r="Y921" s="137"/>
    </row>
    <row r="922" spans="1:25" s="20" customFormat="1" ht="62.2" x14ac:dyDescent="0.35">
      <c r="A922" s="181">
        <v>790</v>
      </c>
      <c r="B922" s="177" t="s">
        <v>1914</v>
      </c>
      <c r="C922" s="151" t="s">
        <v>1431</v>
      </c>
      <c r="D922" s="192">
        <v>1.5596374767457628</v>
      </c>
      <c r="E922" s="153">
        <v>0.117732</v>
      </c>
      <c r="F922" s="153">
        <v>0.31102831599999997</v>
      </c>
      <c r="G922" s="192">
        <v>2.3066279999999998E-3</v>
      </c>
      <c r="H922" s="192">
        <v>2.3066279999999998E-3</v>
      </c>
      <c r="I922" s="192">
        <v>0.115425372</v>
      </c>
      <c r="J922" s="192">
        <v>0.30872168799999999</v>
      </c>
      <c r="K922" s="192">
        <v>0</v>
      </c>
      <c r="L922" s="192"/>
      <c r="M922" s="192">
        <v>0</v>
      </c>
      <c r="N922" s="193"/>
      <c r="O922" s="196">
        <v>1.2376761999999999</v>
      </c>
      <c r="P922" s="192">
        <v>1.23575401</v>
      </c>
      <c r="Q922" s="192">
        <v>1.7168759499999999</v>
      </c>
      <c r="R922" s="192">
        <v>1.7168759499999999</v>
      </c>
      <c r="S922" s="192">
        <v>-0.19329631599999997</v>
      </c>
      <c r="T922" s="193"/>
      <c r="U922" s="193"/>
      <c r="V922" s="193"/>
      <c r="W922" s="193"/>
      <c r="X922" s="193"/>
      <c r="Y922" s="137"/>
    </row>
    <row r="923" spans="1:25" s="20" customFormat="1" ht="46.65" x14ac:dyDescent="0.35">
      <c r="A923" s="181">
        <v>791</v>
      </c>
      <c r="B923" s="177" t="s">
        <v>1432</v>
      </c>
      <c r="C923" s="151" t="s">
        <v>1433</v>
      </c>
      <c r="D923" s="192">
        <v>15.449457528406782</v>
      </c>
      <c r="E923" s="153">
        <v>14.251403999999999</v>
      </c>
      <c r="F923" s="153">
        <v>2.6</v>
      </c>
      <c r="G923" s="192">
        <v>2.6000000000000005</v>
      </c>
      <c r="H923" s="192">
        <v>2.6000000000000005</v>
      </c>
      <c r="I923" s="192">
        <v>3.5628510000000002</v>
      </c>
      <c r="J923" s="192">
        <v>0</v>
      </c>
      <c r="K923" s="192">
        <v>3.5628510000000002</v>
      </c>
      <c r="L923" s="192"/>
      <c r="M923" s="192">
        <v>4.5257020000000008</v>
      </c>
      <c r="N923" s="193"/>
      <c r="O923" s="196">
        <v>0</v>
      </c>
      <c r="P923" s="192">
        <v>0</v>
      </c>
      <c r="Q923" s="192">
        <v>0</v>
      </c>
      <c r="R923" s="192">
        <v>0</v>
      </c>
      <c r="S923" s="192">
        <v>11.651403999999999</v>
      </c>
      <c r="T923" s="193"/>
      <c r="U923" s="193"/>
      <c r="V923" s="193"/>
      <c r="W923" s="193"/>
      <c r="X923" s="193"/>
      <c r="Y923" s="137"/>
    </row>
    <row r="924" spans="1:25" s="20" customFormat="1" ht="108.8" x14ac:dyDescent="0.35">
      <c r="A924" s="181">
        <v>792</v>
      </c>
      <c r="B924" s="177" t="s">
        <v>1915</v>
      </c>
      <c r="C924" s="151" t="s">
        <v>1434</v>
      </c>
      <c r="D924" s="192">
        <v>4.2176999999999998</v>
      </c>
      <c r="E924" s="153">
        <v>4.2176999999999998</v>
      </c>
      <c r="F924" s="153">
        <v>0.18770896799999998</v>
      </c>
      <c r="G924" s="192">
        <v>8.2633475999999983E-2</v>
      </c>
      <c r="H924" s="192">
        <v>8.2633475999999983E-2</v>
      </c>
      <c r="I924" s="192">
        <v>1.0544249999999999</v>
      </c>
      <c r="J924" s="192">
        <v>0.10507549199999999</v>
      </c>
      <c r="K924" s="192">
        <v>1.0544249999999999</v>
      </c>
      <c r="L924" s="192"/>
      <c r="M924" s="192">
        <v>2.0262165240000001</v>
      </c>
      <c r="N924" s="193"/>
      <c r="O924" s="196">
        <v>0.15642414000000002</v>
      </c>
      <c r="P924" s="192">
        <v>8.7562910000000022E-2</v>
      </c>
      <c r="Q924" s="192">
        <v>0</v>
      </c>
      <c r="R924" s="192">
        <v>0</v>
      </c>
      <c r="S924" s="192">
        <v>4.0299910319999999</v>
      </c>
      <c r="T924" s="193"/>
      <c r="U924" s="193"/>
      <c r="V924" s="193"/>
      <c r="W924" s="193"/>
      <c r="X924" s="193"/>
      <c r="Y924" s="137"/>
    </row>
    <row r="925" spans="1:25" s="20" customFormat="1" ht="62.2" x14ac:dyDescent="0.35">
      <c r="A925" s="181">
        <v>793</v>
      </c>
      <c r="B925" s="177" t="s">
        <v>1435</v>
      </c>
      <c r="C925" s="151" t="s">
        <v>1436</v>
      </c>
      <c r="D925" s="192">
        <v>11.699351999999999</v>
      </c>
      <c r="E925" s="153">
        <v>11.699351999999999</v>
      </c>
      <c r="F925" s="153">
        <v>10.209439895999999</v>
      </c>
      <c r="G925" s="192">
        <v>9.9179741879999987</v>
      </c>
      <c r="H925" s="192">
        <v>9.9179741879999987</v>
      </c>
      <c r="I925" s="192">
        <v>1.7813778119999994</v>
      </c>
      <c r="J925" s="192">
        <v>0.29146570800000049</v>
      </c>
      <c r="K925" s="192">
        <v>0</v>
      </c>
      <c r="L925" s="192"/>
      <c r="M925" s="192">
        <v>0</v>
      </c>
      <c r="N925" s="193"/>
      <c r="O925" s="196">
        <v>0.43390022999999994</v>
      </c>
      <c r="P925" s="192">
        <v>0.24288808999999992</v>
      </c>
      <c r="Q925" s="192">
        <v>0</v>
      </c>
      <c r="R925" s="192">
        <v>0</v>
      </c>
      <c r="S925" s="192">
        <v>1.4899121040000001</v>
      </c>
      <c r="T925" s="193"/>
      <c r="U925" s="193"/>
      <c r="V925" s="193"/>
      <c r="W925" s="193"/>
      <c r="X925" s="193"/>
      <c r="Y925" s="137"/>
    </row>
    <row r="926" spans="1:25" s="20" customFormat="1" ht="77.7" x14ac:dyDescent="0.35">
      <c r="A926" s="181">
        <v>794</v>
      </c>
      <c r="B926" s="177" t="s">
        <v>1437</v>
      </c>
      <c r="C926" s="151" t="s">
        <v>1438</v>
      </c>
      <c r="D926" s="192">
        <v>6.6676040640000007</v>
      </c>
      <c r="E926" s="153">
        <v>5.8151400000000004</v>
      </c>
      <c r="F926" s="153">
        <v>0.55108002</v>
      </c>
      <c r="G926" s="192">
        <v>0.40620753599999992</v>
      </c>
      <c r="H926" s="192">
        <v>0.40620753599999992</v>
      </c>
      <c r="I926" s="192">
        <v>1.4537849999999999</v>
      </c>
      <c r="J926" s="192">
        <v>0.14487248400000008</v>
      </c>
      <c r="K926" s="192">
        <v>1.4537849999999999</v>
      </c>
      <c r="L926" s="192"/>
      <c r="M926" s="192">
        <v>2.5013624639999996</v>
      </c>
      <c r="N926" s="193"/>
      <c r="O926" s="196">
        <v>0.21566925000000001</v>
      </c>
      <c r="P926" s="192">
        <v>0.12072707000000002</v>
      </c>
      <c r="Q926" s="192">
        <v>0</v>
      </c>
      <c r="R926" s="192">
        <v>0</v>
      </c>
      <c r="S926" s="192">
        <v>5.2640599800000007</v>
      </c>
      <c r="T926" s="193"/>
      <c r="U926" s="193"/>
      <c r="V926" s="193"/>
      <c r="W926" s="193"/>
      <c r="X926" s="193"/>
      <c r="Y926" s="137"/>
    </row>
    <row r="927" spans="1:25" s="20" customFormat="1" ht="93.25" x14ac:dyDescent="0.35">
      <c r="A927" s="181">
        <v>795</v>
      </c>
      <c r="B927" s="177" t="s">
        <v>1439</v>
      </c>
      <c r="C927" s="151" t="s">
        <v>1440</v>
      </c>
      <c r="D927" s="192">
        <v>10.081199999999999</v>
      </c>
      <c r="E927" s="153">
        <v>10.006416</v>
      </c>
      <c r="F927" s="153">
        <v>0.44533607999999997</v>
      </c>
      <c r="G927" s="192">
        <v>0.19604643599999999</v>
      </c>
      <c r="H927" s="192">
        <v>0.19604643599999999</v>
      </c>
      <c r="I927" s="192">
        <v>2.5016039999999999</v>
      </c>
      <c r="J927" s="192">
        <v>0.24928964399999998</v>
      </c>
      <c r="K927" s="192">
        <v>2.5016039999999999</v>
      </c>
      <c r="L927" s="192"/>
      <c r="M927" s="192">
        <v>4.8071615639999994</v>
      </c>
      <c r="N927" s="193"/>
      <c r="O927" s="196">
        <v>0.37111340000000004</v>
      </c>
      <c r="P927" s="192">
        <v>0.20774137000000004</v>
      </c>
      <c r="Q927" s="192">
        <v>0</v>
      </c>
      <c r="R927" s="192">
        <v>0</v>
      </c>
      <c r="S927" s="192">
        <v>9.5610799199999992</v>
      </c>
      <c r="T927" s="193"/>
      <c r="U927" s="193"/>
      <c r="V927" s="193"/>
      <c r="W927" s="193"/>
      <c r="X927" s="193"/>
      <c r="Y927" s="137"/>
    </row>
    <row r="928" spans="1:25" s="20" customFormat="1" ht="31.1" x14ac:dyDescent="0.35">
      <c r="A928" s="181">
        <v>796</v>
      </c>
      <c r="B928" s="177" t="s">
        <v>1441</v>
      </c>
      <c r="C928" s="151" t="s">
        <v>1442</v>
      </c>
      <c r="D928" s="192">
        <v>0.37152000000000002</v>
      </c>
      <c r="E928" s="153">
        <v>0.35952000000000001</v>
      </c>
      <c r="F928" s="153">
        <v>1.6000451999999998E-2</v>
      </c>
      <c r="G928" s="192">
        <v>7.0437360000000001E-3</v>
      </c>
      <c r="H928" s="192">
        <v>7.0437360000000001E-3</v>
      </c>
      <c r="I928" s="192">
        <v>8.9880000000000015E-2</v>
      </c>
      <c r="J928" s="192">
        <v>8.9567159999999982E-3</v>
      </c>
      <c r="K928" s="192">
        <v>8.9880000000000015E-2</v>
      </c>
      <c r="L928" s="192"/>
      <c r="M928" s="192">
        <v>0.17271626400000004</v>
      </c>
      <c r="N928" s="193"/>
      <c r="O928" s="196">
        <v>1.333371E-2</v>
      </c>
      <c r="P928" s="192">
        <v>7.4639300000000006E-3</v>
      </c>
      <c r="Q928" s="192">
        <v>0</v>
      </c>
      <c r="R928" s="192">
        <v>0</v>
      </c>
      <c r="S928" s="192">
        <v>0.34351954800000001</v>
      </c>
      <c r="T928" s="193"/>
      <c r="U928" s="193"/>
      <c r="V928" s="193"/>
      <c r="W928" s="193"/>
      <c r="X928" s="193"/>
      <c r="Y928" s="137"/>
    </row>
    <row r="929" spans="1:25" s="20" customFormat="1" ht="15.05" x14ac:dyDescent="0.35">
      <c r="A929" s="186"/>
      <c r="B929" s="157" t="s">
        <v>595</v>
      </c>
      <c r="C929" s="158"/>
      <c r="D929" s="191">
        <f>SUM(D930:D933)</f>
        <v>50.563350551999996</v>
      </c>
      <c r="E929" s="191">
        <f t="shared" ref="E929:X929" si="118">SUM(E930:E933)</f>
        <v>23.256264000000002</v>
      </c>
      <c r="F929" s="191">
        <f t="shared" si="118"/>
        <v>4.4675298999999997</v>
      </c>
      <c r="G929" s="191">
        <f t="shared" si="118"/>
        <v>4.1490350399999993</v>
      </c>
      <c r="H929" s="191">
        <f t="shared" si="118"/>
        <v>4.1490350399999993</v>
      </c>
      <c r="I929" s="191">
        <f t="shared" si="118"/>
        <v>5.8140659999999995</v>
      </c>
      <c r="J929" s="191">
        <f t="shared" si="118"/>
        <v>0.31849485999999999</v>
      </c>
      <c r="K929" s="191">
        <f t="shared" si="118"/>
        <v>5.8140659999999995</v>
      </c>
      <c r="L929" s="191">
        <f t="shared" si="118"/>
        <v>0</v>
      </c>
      <c r="M929" s="191">
        <f t="shared" si="118"/>
        <v>7.4790969599999988</v>
      </c>
      <c r="N929" s="191">
        <f t="shared" si="118"/>
        <v>0</v>
      </c>
      <c r="O929" s="191">
        <f t="shared" si="118"/>
        <v>0.31815012999999998</v>
      </c>
      <c r="P929" s="191">
        <f t="shared" si="118"/>
        <v>0</v>
      </c>
      <c r="Q929" s="191">
        <f t="shared" si="118"/>
        <v>0.32017819000000003</v>
      </c>
      <c r="R929" s="191">
        <f t="shared" si="118"/>
        <v>0.2688855</v>
      </c>
      <c r="S929" s="191">
        <f t="shared" si="118"/>
        <v>18.788734099999999</v>
      </c>
      <c r="T929" s="191">
        <f t="shared" si="118"/>
        <v>0</v>
      </c>
      <c r="U929" s="191">
        <f t="shared" si="118"/>
        <v>0</v>
      </c>
      <c r="V929" s="191">
        <f t="shared" si="118"/>
        <v>0</v>
      </c>
      <c r="W929" s="191">
        <f t="shared" si="118"/>
        <v>0</v>
      </c>
      <c r="X929" s="191">
        <f t="shared" si="118"/>
        <v>0</v>
      </c>
      <c r="Y929" s="137"/>
    </row>
    <row r="930" spans="1:25" s="20" customFormat="1" ht="46.65" x14ac:dyDescent="0.35">
      <c r="A930" s="166">
        <v>797</v>
      </c>
      <c r="B930" s="177" t="s">
        <v>1443</v>
      </c>
      <c r="C930" s="151" t="s">
        <v>1444</v>
      </c>
      <c r="D930" s="192">
        <v>50.563350551999996</v>
      </c>
      <c r="E930" s="153">
        <v>23.256264000000002</v>
      </c>
      <c r="F930" s="153">
        <v>4.1490350399999993</v>
      </c>
      <c r="G930" s="192">
        <v>4.1490350399999993</v>
      </c>
      <c r="H930" s="192">
        <v>4.1490350399999993</v>
      </c>
      <c r="I930" s="192">
        <v>5.8140659999999995</v>
      </c>
      <c r="J930" s="192">
        <v>0</v>
      </c>
      <c r="K930" s="192">
        <v>5.8140659999999995</v>
      </c>
      <c r="L930" s="192"/>
      <c r="M930" s="192">
        <v>7.4790969599999988</v>
      </c>
      <c r="N930" s="193"/>
      <c r="O930" s="196">
        <v>0</v>
      </c>
      <c r="P930" s="192">
        <v>0</v>
      </c>
      <c r="Q930" s="192">
        <v>0</v>
      </c>
      <c r="R930" s="192">
        <v>0</v>
      </c>
      <c r="S930" s="192">
        <v>19.10722896</v>
      </c>
      <c r="T930" s="193"/>
      <c r="U930" s="193"/>
      <c r="V930" s="193"/>
      <c r="W930" s="193"/>
      <c r="X930" s="193"/>
      <c r="Y930" s="137"/>
    </row>
    <row r="931" spans="1:25" s="20" customFormat="1" ht="46.65" x14ac:dyDescent="0.35">
      <c r="A931" s="181">
        <v>798</v>
      </c>
      <c r="B931" s="177" t="s">
        <v>1916</v>
      </c>
      <c r="C931" s="151" t="s">
        <v>1445</v>
      </c>
      <c r="D931" s="192">
        <v>0</v>
      </c>
      <c r="E931" s="153">
        <v>0</v>
      </c>
      <c r="F931" s="153">
        <v>0</v>
      </c>
      <c r="G931" s="192">
        <v>0</v>
      </c>
      <c r="H931" s="192">
        <v>0</v>
      </c>
      <c r="I931" s="192">
        <v>0</v>
      </c>
      <c r="J931" s="192">
        <v>0</v>
      </c>
      <c r="K931" s="192">
        <v>0</v>
      </c>
      <c r="L931" s="192"/>
      <c r="M931" s="192">
        <v>0</v>
      </c>
      <c r="N931" s="193"/>
      <c r="O931" s="196">
        <v>4.9264629999999997E-2</v>
      </c>
      <c r="P931" s="192">
        <v>0</v>
      </c>
      <c r="Q931" s="192">
        <v>5.1292690000000002E-2</v>
      </c>
      <c r="R931" s="192">
        <v>0</v>
      </c>
      <c r="S931" s="192">
        <v>0</v>
      </c>
      <c r="T931" s="193"/>
      <c r="U931" s="193"/>
      <c r="V931" s="193"/>
      <c r="W931" s="193"/>
      <c r="X931" s="193"/>
    </row>
    <row r="932" spans="1:25" s="20" customFormat="1" ht="62.2" x14ac:dyDescent="0.35">
      <c r="A932" s="181">
        <v>799</v>
      </c>
      <c r="B932" s="177" t="s">
        <v>1917</v>
      </c>
      <c r="C932" s="151" t="s">
        <v>1446</v>
      </c>
      <c r="D932" s="192">
        <v>0</v>
      </c>
      <c r="E932" s="153">
        <v>0</v>
      </c>
      <c r="F932" s="153">
        <v>0</v>
      </c>
      <c r="G932" s="192">
        <v>0</v>
      </c>
      <c r="H932" s="192">
        <v>0</v>
      </c>
      <c r="I932" s="192">
        <v>0</v>
      </c>
      <c r="J932" s="192">
        <v>0</v>
      </c>
      <c r="K932" s="192">
        <v>0</v>
      </c>
      <c r="L932" s="192"/>
      <c r="M932" s="192">
        <v>0</v>
      </c>
      <c r="N932" s="193"/>
      <c r="O932" s="196">
        <v>0.2688855</v>
      </c>
      <c r="P932" s="192">
        <v>0</v>
      </c>
      <c r="Q932" s="192">
        <v>0.2688855</v>
      </c>
      <c r="R932" s="192">
        <v>0.2688855</v>
      </c>
      <c r="S932" s="192">
        <v>0</v>
      </c>
      <c r="T932" s="193"/>
      <c r="U932" s="193"/>
      <c r="V932" s="193"/>
      <c r="W932" s="193"/>
      <c r="X932" s="193"/>
    </row>
    <row r="933" spans="1:25" s="20" customFormat="1" ht="46.65" x14ac:dyDescent="0.35">
      <c r="A933" s="181">
        <v>800</v>
      </c>
      <c r="B933" s="177" t="s">
        <v>1918</v>
      </c>
      <c r="C933" s="151" t="s">
        <v>1919</v>
      </c>
      <c r="D933" s="192"/>
      <c r="E933" s="153">
        <v>0</v>
      </c>
      <c r="F933" s="153">
        <v>0.31849486000000005</v>
      </c>
      <c r="G933" s="192"/>
      <c r="H933" s="192"/>
      <c r="I933" s="192"/>
      <c r="J933" s="192">
        <v>0.31849485999999999</v>
      </c>
      <c r="K933" s="192"/>
      <c r="L933" s="192"/>
      <c r="M933" s="192"/>
      <c r="N933" s="193"/>
      <c r="O933" s="196">
        <v>0</v>
      </c>
      <c r="P933" s="192">
        <v>0</v>
      </c>
      <c r="Q933" s="192">
        <v>0</v>
      </c>
      <c r="R933" s="192">
        <v>0</v>
      </c>
      <c r="S933" s="192">
        <v>-0.31849486000000005</v>
      </c>
      <c r="T933" s="193"/>
      <c r="U933" s="193"/>
      <c r="V933" s="193"/>
      <c r="W933" s="193"/>
      <c r="X933" s="193"/>
    </row>
    <row r="934" spans="1:25" s="20" customFormat="1" ht="15.05" x14ac:dyDescent="0.35">
      <c r="A934" s="186"/>
      <c r="B934" s="157" t="s">
        <v>212</v>
      </c>
      <c r="C934" s="158"/>
      <c r="D934" s="191">
        <f>SUM(D935)</f>
        <v>0.46737422400000006</v>
      </c>
      <c r="E934" s="191">
        <f t="shared" ref="E934:X934" si="119">SUM(E935)</f>
        <v>0.31887599999999999</v>
      </c>
      <c r="F934" s="191">
        <f t="shared" si="119"/>
        <v>0.17910171000000003</v>
      </c>
      <c r="G934" s="191">
        <f t="shared" si="119"/>
        <v>0</v>
      </c>
      <c r="H934" s="191">
        <f t="shared" si="119"/>
        <v>0</v>
      </c>
      <c r="I934" s="191">
        <f t="shared" si="119"/>
        <v>7.9719000000000012E-2</v>
      </c>
      <c r="J934" s="191">
        <f t="shared" si="119"/>
        <v>0.17910171</v>
      </c>
      <c r="K934" s="191">
        <f t="shared" si="119"/>
        <v>7.9719000000000012E-2</v>
      </c>
      <c r="L934" s="191">
        <f t="shared" si="119"/>
        <v>0</v>
      </c>
      <c r="M934" s="191">
        <f t="shared" si="119"/>
        <v>0.15943800000000002</v>
      </c>
      <c r="N934" s="191">
        <f t="shared" si="119"/>
        <v>0</v>
      </c>
      <c r="O934" s="191">
        <f t="shared" si="119"/>
        <v>0</v>
      </c>
      <c r="P934" s="191">
        <f t="shared" si="119"/>
        <v>0</v>
      </c>
      <c r="Q934" s="191">
        <f t="shared" si="119"/>
        <v>0</v>
      </c>
      <c r="R934" s="191">
        <f t="shared" si="119"/>
        <v>0</v>
      </c>
      <c r="S934" s="191">
        <f t="shared" si="119"/>
        <v>0.13977428999999997</v>
      </c>
      <c r="T934" s="191">
        <f t="shared" si="119"/>
        <v>0</v>
      </c>
      <c r="U934" s="191">
        <f t="shared" si="119"/>
        <v>0</v>
      </c>
      <c r="V934" s="191">
        <f t="shared" si="119"/>
        <v>0</v>
      </c>
      <c r="W934" s="191">
        <f t="shared" si="119"/>
        <v>0</v>
      </c>
      <c r="X934" s="191">
        <f t="shared" si="119"/>
        <v>0</v>
      </c>
    </row>
    <row r="935" spans="1:25" s="20" customFormat="1" ht="77.7" x14ac:dyDescent="0.35">
      <c r="A935" s="181">
        <v>801</v>
      </c>
      <c r="B935" s="177" t="s">
        <v>1447</v>
      </c>
      <c r="C935" s="151" t="s">
        <v>1448</v>
      </c>
      <c r="D935" s="192">
        <v>0.46737422400000006</v>
      </c>
      <c r="E935" s="153">
        <v>0.31887599999999999</v>
      </c>
      <c r="F935" s="153">
        <v>0.17910171000000003</v>
      </c>
      <c r="G935" s="192">
        <v>0</v>
      </c>
      <c r="H935" s="192">
        <v>0</v>
      </c>
      <c r="I935" s="192">
        <v>7.9719000000000012E-2</v>
      </c>
      <c r="J935" s="192">
        <v>0.17910171</v>
      </c>
      <c r="K935" s="192">
        <v>7.9719000000000012E-2</v>
      </c>
      <c r="L935" s="192"/>
      <c r="M935" s="192">
        <v>0.15943800000000002</v>
      </c>
      <c r="N935" s="193"/>
      <c r="O935" s="196">
        <v>0</v>
      </c>
      <c r="P935" s="192">
        <v>0</v>
      </c>
      <c r="Q935" s="192">
        <v>0</v>
      </c>
      <c r="R935" s="192">
        <v>0</v>
      </c>
      <c r="S935" s="192">
        <v>0.13977428999999997</v>
      </c>
      <c r="T935" s="193"/>
      <c r="U935" s="193"/>
      <c r="V935" s="193"/>
      <c r="W935" s="193"/>
      <c r="X935" s="193"/>
    </row>
    <row r="936" spans="1:25" s="20" customFormat="1" ht="15.05" x14ac:dyDescent="0.35">
      <c r="A936" s="186"/>
      <c r="B936" s="157" t="s">
        <v>1234</v>
      </c>
      <c r="C936" s="158"/>
      <c r="D936" s="191">
        <f>SUM(D937:D938)</f>
        <v>58.10805624000001</v>
      </c>
      <c r="E936" s="191">
        <f t="shared" ref="E936:X936" si="120">SUM(E937:E938)</f>
        <v>40.426331999999995</v>
      </c>
      <c r="F936" s="191">
        <f t="shared" si="120"/>
        <v>30.290514268000003</v>
      </c>
      <c r="G936" s="191">
        <f t="shared" si="120"/>
        <v>30.260879656</v>
      </c>
      <c r="H936" s="191">
        <f t="shared" si="120"/>
        <v>30.260879656</v>
      </c>
      <c r="I936" s="191">
        <f t="shared" si="120"/>
        <v>9.402027719999996</v>
      </c>
      <c r="J936" s="191">
        <f t="shared" si="120"/>
        <v>2.9634612000000005E-2</v>
      </c>
      <c r="K936" s="191">
        <f t="shared" si="120"/>
        <v>0.29738099999999995</v>
      </c>
      <c r="L936" s="191">
        <f t="shared" si="120"/>
        <v>0</v>
      </c>
      <c r="M936" s="191">
        <f t="shared" si="120"/>
        <v>0.46604362399999999</v>
      </c>
      <c r="N936" s="191">
        <f t="shared" si="120"/>
        <v>0</v>
      </c>
      <c r="O936" s="191">
        <f t="shared" si="120"/>
        <v>4.4116540000000003E-2</v>
      </c>
      <c r="P936" s="191">
        <f t="shared" si="120"/>
        <v>2.4695510000000004E-2</v>
      </c>
      <c r="Q936" s="191">
        <f t="shared" si="120"/>
        <v>0</v>
      </c>
      <c r="R936" s="191">
        <f t="shared" si="120"/>
        <v>0</v>
      </c>
      <c r="S936" s="191">
        <f t="shared" si="120"/>
        <v>10.135817731999994</v>
      </c>
      <c r="T936" s="191">
        <f t="shared" si="120"/>
        <v>0</v>
      </c>
      <c r="U936" s="191">
        <f t="shared" si="120"/>
        <v>0</v>
      </c>
      <c r="V936" s="191">
        <f t="shared" si="120"/>
        <v>0</v>
      </c>
      <c r="W936" s="191">
        <f t="shared" si="120"/>
        <v>0</v>
      </c>
      <c r="X936" s="191">
        <f t="shared" si="120"/>
        <v>0</v>
      </c>
    </row>
    <row r="937" spans="1:25" s="20" customFormat="1" ht="62.2" x14ac:dyDescent="0.35">
      <c r="A937" s="181">
        <v>802</v>
      </c>
      <c r="B937" s="177" t="s">
        <v>1449</v>
      </c>
      <c r="C937" s="151" t="s">
        <v>1450</v>
      </c>
      <c r="D937" s="192">
        <v>12.720372000000003</v>
      </c>
      <c r="E937" s="153">
        <v>1.189524</v>
      </c>
      <c r="F937" s="153">
        <v>0.158352988</v>
      </c>
      <c r="G937" s="192">
        <v>0.128718376</v>
      </c>
      <c r="H937" s="192">
        <v>0.128718376</v>
      </c>
      <c r="I937" s="192">
        <v>0.29738099999999995</v>
      </c>
      <c r="J937" s="192">
        <v>2.9634612000000005E-2</v>
      </c>
      <c r="K937" s="192">
        <v>0.29738099999999995</v>
      </c>
      <c r="L937" s="192"/>
      <c r="M937" s="192">
        <v>0.46604362399999999</v>
      </c>
      <c r="N937" s="193"/>
      <c r="O937" s="196">
        <v>4.4116540000000003E-2</v>
      </c>
      <c r="P937" s="192">
        <v>2.4695510000000004E-2</v>
      </c>
      <c r="Q937" s="192">
        <v>0</v>
      </c>
      <c r="R937" s="192">
        <v>0</v>
      </c>
      <c r="S937" s="192">
        <v>1.0311710119999999</v>
      </c>
      <c r="T937" s="193"/>
      <c r="U937" s="193"/>
      <c r="V937" s="193"/>
      <c r="W937" s="193"/>
      <c r="X937" s="193"/>
    </row>
    <row r="938" spans="1:25" s="20" customFormat="1" ht="62.2" x14ac:dyDescent="0.35">
      <c r="A938" s="181">
        <v>803</v>
      </c>
      <c r="B938" s="177" t="s">
        <v>1451</v>
      </c>
      <c r="C938" s="151" t="s">
        <v>1452</v>
      </c>
      <c r="D938" s="192">
        <v>45.387684240000006</v>
      </c>
      <c r="E938" s="153">
        <v>39.236807999999996</v>
      </c>
      <c r="F938" s="153">
        <v>30.132161280000002</v>
      </c>
      <c r="G938" s="192">
        <v>30.132161280000002</v>
      </c>
      <c r="H938" s="192">
        <v>30.132161280000002</v>
      </c>
      <c r="I938" s="192">
        <v>9.1046467199999963</v>
      </c>
      <c r="J938" s="192">
        <v>0</v>
      </c>
      <c r="K938" s="192">
        <v>0</v>
      </c>
      <c r="L938" s="192"/>
      <c r="M938" s="192">
        <v>0</v>
      </c>
      <c r="N938" s="193"/>
      <c r="O938" s="196">
        <v>0</v>
      </c>
      <c r="P938" s="192">
        <v>0</v>
      </c>
      <c r="Q938" s="192">
        <v>0</v>
      </c>
      <c r="R938" s="192">
        <v>0</v>
      </c>
      <c r="S938" s="192">
        <v>9.1046467199999945</v>
      </c>
      <c r="T938" s="193"/>
      <c r="U938" s="193"/>
      <c r="V938" s="193"/>
      <c r="W938" s="193"/>
      <c r="X938" s="193"/>
    </row>
    <row r="939" spans="1:25" s="20" customFormat="1" ht="15.05" x14ac:dyDescent="0.35">
      <c r="A939" s="186"/>
      <c r="B939" s="157" t="s">
        <v>498</v>
      </c>
      <c r="C939" s="158"/>
      <c r="D939" s="191">
        <f>SUM(D940:D943)</f>
        <v>4.1519999999999992</v>
      </c>
      <c r="E939" s="191">
        <f t="shared" ref="E939:X939" si="121">SUM(E940:E943)</f>
        <v>3.9535920000000004</v>
      </c>
      <c r="F939" s="191">
        <f t="shared" si="121"/>
        <v>1.7456446400000001</v>
      </c>
      <c r="G939" s="191">
        <f t="shared" si="121"/>
        <v>1.7456446400000001</v>
      </c>
      <c r="H939" s="191">
        <f t="shared" si="121"/>
        <v>1.7456446400000001</v>
      </c>
      <c r="I939" s="191">
        <f t="shared" si="121"/>
        <v>0.988398</v>
      </c>
      <c r="J939" s="191">
        <f t="shared" si="121"/>
        <v>0</v>
      </c>
      <c r="K939" s="191">
        <f t="shared" si="121"/>
        <v>0.89460736000000007</v>
      </c>
      <c r="L939" s="191">
        <f t="shared" si="121"/>
        <v>0</v>
      </c>
      <c r="M939" s="191">
        <f t="shared" si="121"/>
        <v>0.32494199999999995</v>
      </c>
      <c r="N939" s="191">
        <f t="shared" si="121"/>
        <v>0</v>
      </c>
      <c r="O939" s="191">
        <f t="shared" si="121"/>
        <v>0.20052854000000001</v>
      </c>
      <c r="P939" s="191">
        <f t="shared" si="121"/>
        <v>7.9085210000000003E-2</v>
      </c>
      <c r="Q939" s="191">
        <f t="shared" si="121"/>
        <v>0</v>
      </c>
      <c r="R939" s="191">
        <f t="shared" si="121"/>
        <v>0</v>
      </c>
      <c r="S939" s="191">
        <f t="shared" si="121"/>
        <v>2.2079473600000004</v>
      </c>
      <c r="T939" s="191">
        <f t="shared" si="121"/>
        <v>0</v>
      </c>
      <c r="U939" s="191">
        <f t="shared" si="121"/>
        <v>0</v>
      </c>
      <c r="V939" s="191">
        <f t="shared" si="121"/>
        <v>0</v>
      </c>
      <c r="W939" s="191">
        <f t="shared" si="121"/>
        <v>0</v>
      </c>
      <c r="X939" s="191">
        <f t="shared" si="121"/>
        <v>0</v>
      </c>
    </row>
    <row r="940" spans="1:25" s="20" customFormat="1" ht="46.65" x14ac:dyDescent="0.35">
      <c r="A940" s="181">
        <v>804</v>
      </c>
      <c r="B940" s="177" t="s">
        <v>1920</v>
      </c>
      <c r="C940" s="151" t="s">
        <v>1453</v>
      </c>
      <c r="D940" s="192">
        <v>3.4901159999999996</v>
      </c>
      <c r="E940" s="153">
        <v>3.3037080000000003</v>
      </c>
      <c r="F940" s="153">
        <v>1.7456446400000001</v>
      </c>
      <c r="G940" s="192">
        <v>1.7456446400000001</v>
      </c>
      <c r="H940" s="192">
        <v>1.7456446400000001</v>
      </c>
      <c r="I940" s="192">
        <v>0.82592699999999997</v>
      </c>
      <c r="J940" s="192">
        <v>0</v>
      </c>
      <c r="K940" s="192">
        <v>0.73213636000000004</v>
      </c>
      <c r="L940" s="192"/>
      <c r="M940" s="192">
        <v>0</v>
      </c>
      <c r="N940" s="193"/>
      <c r="O940" s="196">
        <v>0</v>
      </c>
      <c r="P940" s="192">
        <v>0</v>
      </c>
      <c r="Q940" s="192">
        <v>0</v>
      </c>
      <c r="R940" s="192">
        <v>0</v>
      </c>
      <c r="S940" s="192">
        <v>1.5580633600000002</v>
      </c>
      <c r="T940" s="193"/>
      <c r="U940" s="193"/>
      <c r="V940" s="193"/>
      <c r="W940" s="193"/>
      <c r="X940" s="193"/>
    </row>
    <row r="941" spans="1:25" s="20" customFormat="1" ht="93.25" x14ac:dyDescent="0.35">
      <c r="A941" s="181">
        <v>805</v>
      </c>
      <c r="B941" s="177" t="s">
        <v>1921</v>
      </c>
      <c r="C941" s="151" t="s">
        <v>1454</v>
      </c>
      <c r="D941" s="192">
        <v>0.66188400000000003</v>
      </c>
      <c r="E941" s="153">
        <v>0.64988400000000002</v>
      </c>
      <c r="F941" s="153">
        <v>0</v>
      </c>
      <c r="G941" s="192">
        <v>0</v>
      </c>
      <c r="H941" s="192">
        <v>0</v>
      </c>
      <c r="I941" s="192">
        <v>0.162471</v>
      </c>
      <c r="J941" s="192">
        <v>0</v>
      </c>
      <c r="K941" s="192">
        <v>0.162471</v>
      </c>
      <c r="L941" s="192"/>
      <c r="M941" s="192">
        <v>0.32494199999999995</v>
      </c>
      <c r="N941" s="193"/>
      <c r="O941" s="196">
        <v>0</v>
      </c>
      <c r="P941" s="192">
        <v>0</v>
      </c>
      <c r="Q941" s="192">
        <v>0</v>
      </c>
      <c r="R941" s="192">
        <v>0</v>
      </c>
      <c r="S941" s="192">
        <v>0.64988400000000002</v>
      </c>
      <c r="T941" s="193"/>
      <c r="U941" s="193"/>
      <c r="V941" s="193"/>
      <c r="W941" s="193"/>
      <c r="X941" s="193"/>
    </row>
    <row r="942" spans="1:25" s="20" customFormat="1" ht="62.2" x14ac:dyDescent="0.35">
      <c r="A942" s="181">
        <v>806</v>
      </c>
      <c r="B942" s="177" t="s">
        <v>1922</v>
      </c>
      <c r="C942" s="151" t="s">
        <v>1455</v>
      </c>
      <c r="D942" s="192">
        <v>0</v>
      </c>
      <c r="E942" s="153">
        <v>0</v>
      </c>
      <c r="F942" s="153">
        <v>0</v>
      </c>
      <c r="G942" s="192">
        <v>0</v>
      </c>
      <c r="H942" s="192">
        <v>0</v>
      </c>
      <c r="I942" s="192">
        <v>0</v>
      </c>
      <c r="J942" s="192">
        <v>0</v>
      </c>
      <c r="K942" s="192">
        <v>0</v>
      </c>
      <c r="L942" s="192"/>
      <c r="M942" s="192">
        <v>0</v>
      </c>
      <c r="N942" s="193"/>
      <c r="O942" s="196">
        <v>0.12144333</v>
      </c>
      <c r="P942" s="192">
        <v>0</v>
      </c>
      <c r="Q942" s="192">
        <v>0</v>
      </c>
      <c r="R942" s="192">
        <v>0</v>
      </c>
      <c r="S942" s="192">
        <v>0</v>
      </c>
      <c r="T942" s="193"/>
      <c r="U942" s="193"/>
      <c r="V942" s="193"/>
      <c r="W942" s="193"/>
      <c r="X942" s="193"/>
    </row>
    <row r="943" spans="1:25" s="20" customFormat="1" ht="46.65" x14ac:dyDescent="0.35">
      <c r="A943" s="181">
        <v>807</v>
      </c>
      <c r="B943" s="177" t="s">
        <v>1923</v>
      </c>
      <c r="C943" s="151" t="s">
        <v>1924</v>
      </c>
      <c r="D943" s="192"/>
      <c r="E943" s="153">
        <v>0</v>
      </c>
      <c r="F943" s="153">
        <v>0</v>
      </c>
      <c r="G943" s="192"/>
      <c r="H943" s="192"/>
      <c r="I943" s="192"/>
      <c r="J943" s="192">
        <v>0</v>
      </c>
      <c r="K943" s="192"/>
      <c r="L943" s="192"/>
      <c r="M943" s="192"/>
      <c r="N943" s="193"/>
      <c r="O943" s="196">
        <v>7.9085210000000003E-2</v>
      </c>
      <c r="P943" s="192">
        <v>7.9085210000000003E-2</v>
      </c>
      <c r="Q943" s="192">
        <v>0</v>
      </c>
      <c r="R943" s="192">
        <v>0</v>
      </c>
      <c r="S943" s="192">
        <v>0</v>
      </c>
      <c r="T943" s="193"/>
      <c r="U943" s="193"/>
      <c r="V943" s="193"/>
      <c r="W943" s="193"/>
      <c r="X943" s="193"/>
    </row>
    <row r="944" spans="1:25" s="20" customFormat="1" ht="15.55" x14ac:dyDescent="0.35">
      <c r="A944" s="184"/>
      <c r="B944" s="157" t="s">
        <v>256</v>
      </c>
      <c r="C944" s="187"/>
      <c r="D944" s="191">
        <f>SUM(D945)</f>
        <v>1.1739120000000001</v>
      </c>
      <c r="E944" s="191">
        <f t="shared" ref="E944:X944" si="122">SUM(E945)</f>
        <v>1.1619120000000001</v>
      </c>
      <c r="F944" s="191">
        <f t="shared" si="122"/>
        <v>5.1710963999999998E-2</v>
      </c>
      <c r="G944" s="191">
        <f t="shared" si="122"/>
        <v>2.2764263999999999E-2</v>
      </c>
      <c r="H944" s="191">
        <f t="shared" si="122"/>
        <v>2.2764263999999999E-2</v>
      </c>
      <c r="I944" s="191">
        <f t="shared" si="122"/>
        <v>0</v>
      </c>
      <c r="J944" s="191">
        <f t="shared" si="122"/>
        <v>2.8946699999999999E-2</v>
      </c>
      <c r="K944" s="191">
        <f t="shared" si="122"/>
        <v>1.139147736</v>
      </c>
      <c r="L944" s="191">
        <f t="shared" si="122"/>
        <v>0</v>
      </c>
      <c r="M944" s="191">
        <f t="shared" si="122"/>
        <v>0</v>
      </c>
      <c r="N944" s="191">
        <f t="shared" si="122"/>
        <v>0</v>
      </c>
      <c r="O944" s="191">
        <f t="shared" si="122"/>
        <v>4.3092470000000001E-2</v>
      </c>
      <c r="P944" s="191">
        <f t="shared" si="122"/>
        <v>2.4122249999999998E-2</v>
      </c>
      <c r="Q944" s="191">
        <f t="shared" si="122"/>
        <v>0</v>
      </c>
      <c r="R944" s="191">
        <f t="shared" si="122"/>
        <v>0</v>
      </c>
      <c r="S944" s="191">
        <f t="shared" si="122"/>
        <v>1.1102010360000001</v>
      </c>
      <c r="T944" s="191">
        <f t="shared" si="122"/>
        <v>0</v>
      </c>
      <c r="U944" s="191">
        <f t="shared" si="122"/>
        <v>0</v>
      </c>
      <c r="V944" s="191">
        <f t="shared" si="122"/>
        <v>0</v>
      </c>
      <c r="W944" s="191">
        <f t="shared" si="122"/>
        <v>0</v>
      </c>
      <c r="X944" s="191">
        <f t="shared" si="122"/>
        <v>0</v>
      </c>
    </row>
    <row r="945" spans="1:24" s="20" customFormat="1" ht="31.1" x14ac:dyDescent="0.35">
      <c r="A945" s="181">
        <v>808</v>
      </c>
      <c r="B945" s="177" t="s">
        <v>1456</v>
      </c>
      <c r="C945" s="151" t="s">
        <v>1457</v>
      </c>
      <c r="D945" s="192">
        <v>1.1739120000000001</v>
      </c>
      <c r="E945" s="153">
        <v>1.1619120000000001</v>
      </c>
      <c r="F945" s="153">
        <v>5.1710963999999998E-2</v>
      </c>
      <c r="G945" s="192">
        <v>2.2764263999999999E-2</v>
      </c>
      <c r="H945" s="192">
        <v>2.2764263999999999E-2</v>
      </c>
      <c r="I945" s="192">
        <v>0</v>
      </c>
      <c r="J945" s="192">
        <v>2.8946699999999999E-2</v>
      </c>
      <c r="K945" s="192">
        <v>1.139147736</v>
      </c>
      <c r="L945" s="192"/>
      <c r="M945" s="192">
        <v>0</v>
      </c>
      <c r="N945" s="193"/>
      <c r="O945" s="196">
        <v>4.3092470000000001E-2</v>
      </c>
      <c r="P945" s="192">
        <v>2.4122249999999998E-2</v>
      </c>
      <c r="Q945" s="192">
        <v>0</v>
      </c>
      <c r="R945" s="192">
        <v>0</v>
      </c>
      <c r="S945" s="192">
        <v>1.1102010360000001</v>
      </c>
      <c r="T945" s="193"/>
      <c r="U945" s="193"/>
      <c r="V945" s="193"/>
      <c r="W945" s="193"/>
      <c r="X945" s="193"/>
    </row>
    <row r="946" spans="1:24" s="20" customFormat="1" ht="15.05" x14ac:dyDescent="0.35">
      <c r="A946" s="186"/>
      <c r="B946" s="157" t="s">
        <v>625</v>
      </c>
      <c r="C946" s="158"/>
      <c r="D946" s="191">
        <f>SUM(D947:D955)</f>
        <v>141.41591648400001</v>
      </c>
      <c r="E946" s="191">
        <f t="shared" ref="E946:X946" si="123">SUM(E947:E955)</f>
        <v>44.424827999999998</v>
      </c>
      <c r="F946" s="191">
        <f t="shared" si="123"/>
        <v>34.564859154000004</v>
      </c>
      <c r="G946" s="191">
        <f t="shared" si="123"/>
        <v>4.5175048020000004</v>
      </c>
      <c r="H946" s="191">
        <f t="shared" si="123"/>
        <v>5.0669638120000009</v>
      </c>
      <c r="I946" s="191">
        <f t="shared" si="123"/>
        <v>7.8785402280000003</v>
      </c>
      <c r="J946" s="191">
        <f t="shared" si="123"/>
        <v>29.497895342</v>
      </c>
      <c r="K946" s="191">
        <f t="shared" si="123"/>
        <v>7.7599500720000005</v>
      </c>
      <c r="L946" s="191">
        <f t="shared" si="123"/>
        <v>0</v>
      </c>
      <c r="M946" s="191">
        <f t="shared" si="123"/>
        <v>24.268832897999999</v>
      </c>
      <c r="N946" s="191">
        <f t="shared" si="123"/>
        <v>0</v>
      </c>
      <c r="O946" s="191">
        <f t="shared" si="123"/>
        <v>0.94682821999999989</v>
      </c>
      <c r="P946" s="191">
        <f t="shared" si="123"/>
        <v>0.65443301000000009</v>
      </c>
      <c r="Q946" s="191">
        <f t="shared" si="123"/>
        <v>0</v>
      </c>
      <c r="R946" s="191">
        <f t="shared" si="123"/>
        <v>0</v>
      </c>
      <c r="S946" s="191">
        <f t="shared" si="123"/>
        <v>9.8599688459999957</v>
      </c>
      <c r="T946" s="191">
        <f t="shared" si="123"/>
        <v>0</v>
      </c>
      <c r="U946" s="191">
        <f t="shared" si="123"/>
        <v>0</v>
      </c>
      <c r="V946" s="191">
        <f t="shared" si="123"/>
        <v>0</v>
      </c>
      <c r="W946" s="191">
        <f t="shared" si="123"/>
        <v>0</v>
      </c>
      <c r="X946" s="191">
        <f t="shared" si="123"/>
        <v>0</v>
      </c>
    </row>
    <row r="947" spans="1:24" s="20" customFormat="1" ht="77.7" x14ac:dyDescent="0.35">
      <c r="A947" s="181">
        <v>809</v>
      </c>
      <c r="B947" s="177" t="s">
        <v>1458</v>
      </c>
      <c r="C947" s="151" t="s">
        <v>1459</v>
      </c>
      <c r="D947" s="192">
        <v>14.648399999999999</v>
      </c>
      <c r="E947" s="153">
        <v>12.566507999999999</v>
      </c>
      <c r="F947" s="153">
        <v>13.051729030000001</v>
      </c>
      <c r="G947" s="192">
        <v>0</v>
      </c>
      <c r="H947" s="192">
        <v>0</v>
      </c>
      <c r="I947" s="192">
        <v>3.1416270000000002</v>
      </c>
      <c r="J947" s="192">
        <v>13.051729029999999</v>
      </c>
      <c r="K947" s="192">
        <v>3.1416270000000002</v>
      </c>
      <c r="L947" s="192"/>
      <c r="M947" s="192">
        <v>6.2832540000000003</v>
      </c>
      <c r="N947" s="193"/>
      <c r="O947" s="196">
        <v>0</v>
      </c>
      <c r="P947" s="192">
        <v>0</v>
      </c>
      <c r="Q947" s="192">
        <v>0</v>
      </c>
      <c r="R947" s="192">
        <v>0</v>
      </c>
      <c r="S947" s="192">
        <v>-0.48522103000000172</v>
      </c>
      <c r="T947" s="193"/>
      <c r="U947" s="193"/>
      <c r="V947" s="193"/>
      <c r="W947" s="193"/>
      <c r="X947" s="193"/>
    </row>
    <row r="948" spans="1:24" s="20" customFormat="1" ht="77.7" x14ac:dyDescent="0.35">
      <c r="A948" s="181">
        <v>810</v>
      </c>
      <c r="B948" s="177" t="s">
        <v>1460</v>
      </c>
      <c r="C948" s="151" t="s">
        <v>1461</v>
      </c>
      <c r="D948" s="192">
        <v>95.971068000000002</v>
      </c>
      <c r="E948" s="153">
        <v>13.735031999999999</v>
      </c>
      <c r="F948" s="153">
        <v>16.611278295999998</v>
      </c>
      <c r="G948" s="192">
        <v>0.26909774400000003</v>
      </c>
      <c r="H948" s="192">
        <v>0.26909774400000003</v>
      </c>
      <c r="I948" s="192">
        <v>0</v>
      </c>
      <c r="J948" s="192">
        <v>16.342180551999999</v>
      </c>
      <c r="K948" s="192">
        <v>0</v>
      </c>
      <c r="L948" s="192"/>
      <c r="M948" s="192">
        <v>13.465934256000001</v>
      </c>
      <c r="N948" s="193"/>
      <c r="O948" s="196">
        <v>0.50939858000000005</v>
      </c>
      <c r="P948" s="192">
        <v>0.28515046000000005</v>
      </c>
      <c r="Q948" s="192">
        <v>0</v>
      </c>
      <c r="R948" s="192">
        <v>0</v>
      </c>
      <c r="S948" s="192">
        <v>-2.8762462959999997</v>
      </c>
      <c r="T948" s="193"/>
      <c r="U948" s="193"/>
      <c r="V948" s="193"/>
      <c r="W948" s="193"/>
      <c r="X948" s="193"/>
    </row>
    <row r="949" spans="1:24" s="20" customFormat="1" ht="31.1" x14ac:dyDescent="0.35">
      <c r="A949" s="181">
        <v>811</v>
      </c>
      <c r="B949" s="177" t="s">
        <v>1462</v>
      </c>
      <c r="C949" s="151" t="s">
        <v>1463</v>
      </c>
      <c r="D949" s="192">
        <v>3.14715582</v>
      </c>
      <c r="E949" s="153">
        <v>2.9493480000000001</v>
      </c>
      <c r="F949" s="153">
        <v>3.1171988900000001</v>
      </c>
      <c r="G949" s="192">
        <v>2.9493480000000001</v>
      </c>
      <c r="H949" s="192">
        <v>3.1171988900000001</v>
      </c>
      <c r="I949" s="192">
        <v>0</v>
      </c>
      <c r="J949" s="192">
        <v>0</v>
      </c>
      <c r="K949" s="192">
        <v>0</v>
      </c>
      <c r="L949" s="192"/>
      <c r="M949" s="192">
        <v>0</v>
      </c>
      <c r="N949" s="193"/>
      <c r="O949" s="196">
        <v>0</v>
      </c>
      <c r="P949" s="192">
        <v>0</v>
      </c>
      <c r="Q949" s="192">
        <v>0</v>
      </c>
      <c r="R949" s="192">
        <v>0</v>
      </c>
      <c r="S949" s="192">
        <v>-0.16785088999999997</v>
      </c>
      <c r="T949" s="193"/>
      <c r="U949" s="193"/>
      <c r="V949" s="193"/>
      <c r="W949" s="193"/>
      <c r="X949" s="193"/>
    </row>
    <row r="950" spans="1:24" s="20" customFormat="1" ht="62.2" x14ac:dyDescent="0.35">
      <c r="A950" s="181">
        <v>812</v>
      </c>
      <c r="B950" s="177" t="s">
        <v>1464</v>
      </c>
      <c r="C950" s="151" t="s">
        <v>1465</v>
      </c>
      <c r="D950" s="192">
        <v>11.282424000000001</v>
      </c>
      <c r="E950" s="153">
        <v>10.999979999999999</v>
      </c>
      <c r="F950" s="153">
        <v>1.2172825500000002</v>
      </c>
      <c r="G950" s="192">
        <v>1.2172825500000002</v>
      </c>
      <c r="H950" s="192">
        <v>1.2172825500000002</v>
      </c>
      <c r="I950" s="192">
        <v>2.7499949999999997</v>
      </c>
      <c r="J950" s="192">
        <v>0</v>
      </c>
      <c r="K950" s="192">
        <v>2.7499949999999997</v>
      </c>
      <c r="L950" s="192"/>
      <c r="M950" s="192">
        <v>4.2827074499999984</v>
      </c>
      <c r="N950" s="193"/>
      <c r="O950" s="196">
        <v>0</v>
      </c>
      <c r="P950" s="192">
        <v>0</v>
      </c>
      <c r="Q950" s="192">
        <v>0</v>
      </c>
      <c r="R950" s="192">
        <v>0</v>
      </c>
      <c r="S950" s="192">
        <v>9.7826974499999988</v>
      </c>
      <c r="T950" s="193"/>
      <c r="U950" s="193"/>
      <c r="V950" s="193"/>
      <c r="W950" s="193"/>
      <c r="X950" s="193"/>
    </row>
    <row r="951" spans="1:24" s="20" customFormat="1" ht="46.65" x14ac:dyDescent="0.35">
      <c r="A951" s="181">
        <v>813</v>
      </c>
      <c r="B951" s="177" t="s">
        <v>1466</v>
      </c>
      <c r="C951" s="151" t="s">
        <v>1467</v>
      </c>
      <c r="D951" s="192">
        <v>14.069768664000003</v>
      </c>
      <c r="E951" s="153">
        <v>1.9008599999999998</v>
      </c>
      <c r="F951" s="153">
        <v>8.4597863999999995E-2</v>
      </c>
      <c r="G951" s="192">
        <v>3.7241771999999999E-2</v>
      </c>
      <c r="H951" s="192">
        <v>3.7241771999999999E-2</v>
      </c>
      <c r="I951" s="192">
        <v>1.8636182279999998</v>
      </c>
      <c r="J951" s="192">
        <v>4.7356091999999995E-2</v>
      </c>
      <c r="K951" s="192">
        <v>0</v>
      </c>
      <c r="L951" s="192"/>
      <c r="M951" s="192">
        <v>0</v>
      </c>
      <c r="N951" s="193"/>
      <c r="O951" s="196">
        <v>7.049822E-2</v>
      </c>
      <c r="P951" s="192">
        <v>3.9463410000000004E-2</v>
      </c>
      <c r="Q951" s="192">
        <v>0</v>
      </c>
      <c r="R951" s="192">
        <v>0</v>
      </c>
      <c r="S951" s="192">
        <v>1.8162621359999997</v>
      </c>
      <c r="T951" s="193"/>
      <c r="U951" s="193"/>
      <c r="V951" s="193"/>
      <c r="W951" s="193"/>
      <c r="X951" s="193"/>
    </row>
    <row r="952" spans="1:24" s="20" customFormat="1" ht="46.65" x14ac:dyDescent="0.35">
      <c r="A952" s="181">
        <v>814</v>
      </c>
      <c r="B952" s="177" t="s">
        <v>1925</v>
      </c>
      <c r="C952" s="151" t="s">
        <v>1468</v>
      </c>
      <c r="D952" s="192">
        <v>0.50519999999999998</v>
      </c>
      <c r="E952" s="153">
        <v>0.49319999999999997</v>
      </c>
      <c r="F952" s="153">
        <v>2.1949872000000002E-2</v>
      </c>
      <c r="G952" s="192">
        <v>9.6628080000000002E-3</v>
      </c>
      <c r="H952" s="192">
        <v>9.6628080000000002E-3</v>
      </c>
      <c r="I952" s="192">
        <v>0.12329999999999999</v>
      </c>
      <c r="J952" s="192">
        <v>1.2287064000000002E-2</v>
      </c>
      <c r="K952" s="192">
        <v>0.12329999999999999</v>
      </c>
      <c r="L952" s="192"/>
      <c r="M952" s="192">
        <v>0.23693719199999999</v>
      </c>
      <c r="N952" s="193"/>
      <c r="O952" s="196">
        <v>1.8291560000000002E-2</v>
      </c>
      <c r="P952" s="192">
        <v>1.023922E-2</v>
      </c>
      <c r="Q952" s="192">
        <v>0</v>
      </c>
      <c r="R952" s="192">
        <v>0</v>
      </c>
      <c r="S952" s="192">
        <v>0.47125012799999999</v>
      </c>
      <c r="T952" s="193"/>
      <c r="U952" s="193"/>
      <c r="V952" s="193"/>
      <c r="W952" s="193"/>
      <c r="X952" s="193"/>
    </row>
    <row r="953" spans="1:24" s="20" customFormat="1" ht="62.2" x14ac:dyDescent="0.35">
      <c r="A953" s="181">
        <v>815</v>
      </c>
      <c r="B953" s="177" t="s">
        <v>1926</v>
      </c>
      <c r="C953" s="151" t="s">
        <v>1469</v>
      </c>
      <c r="D953" s="192">
        <v>1.7918999999999998</v>
      </c>
      <c r="E953" s="153">
        <v>1.7798999999999998</v>
      </c>
      <c r="F953" s="153">
        <v>7.921453199999999E-2</v>
      </c>
      <c r="G953" s="192">
        <v>3.4871927999999996E-2</v>
      </c>
      <c r="H953" s="192">
        <v>3.4871927999999996E-2</v>
      </c>
      <c r="I953" s="192">
        <v>0</v>
      </c>
      <c r="J953" s="192">
        <v>4.4342603999999994E-2</v>
      </c>
      <c r="K953" s="192">
        <v>1.7450280719999998</v>
      </c>
      <c r="L953" s="192"/>
      <c r="M953" s="192">
        <v>0</v>
      </c>
      <c r="N953" s="193"/>
      <c r="O953" s="196">
        <v>0.20308843999999998</v>
      </c>
      <c r="P953" s="192">
        <v>0.17402849999999997</v>
      </c>
      <c r="Q953" s="192">
        <v>0</v>
      </c>
      <c r="R953" s="192">
        <v>0</v>
      </c>
      <c r="S953" s="192">
        <v>1.7006854679999999</v>
      </c>
      <c r="T953" s="193"/>
      <c r="U953" s="193"/>
      <c r="V953" s="193"/>
      <c r="W953" s="193"/>
      <c r="X953" s="193"/>
    </row>
    <row r="954" spans="1:24" s="20" customFormat="1" ht="62.2" x14ac:dyDescent="0.35">
      <c r="A954" s="181">
        <v>816</v>
      </c>
      <c r="B954" s="177" t="s">
        <v>1470</v>
      </c>
      <c r="C954" s="151" t="s">
        <v>1471</v>
      </c>
      <c r="D954" s="192">
        <v>0</v>
      </c>
      <c r="E954" s="153">
        <v>0</v>
      </c>
      <c r="F954" s="153">
        <v>0.38160812000000005</v>
      </c>
      <c r="G954" s="192">
        <v>0</v>
      </c>
      <c r="H954" s="192">
        <v>0.38160812000000005</v>
      </c>
      <c r="I954" s="192">
        <v>0</v>
      </c>
      <c r="J954" s="192">
        <v>0</v>
      </c>
      <c r="K954" s="192">
        <v>0</v>
      </c>
      <c r="L954" s="192"/>
      <c r="M954" s="192">
        <v>0</v>
      </c>
      <c r="N954" s="193"/>
      <c r="O954" s="196">
        <v>0</v>
      </c>
      <c r="P954" s="192">
        <v>0</v>
      </c>
      <c r="Q954" s="192">
        <v>0</v>
      </c>
      <c r="R954" s="192">
        <v>0</v>
      </c>
      <c r="S954" s="192">
        <v>-0.38160812000000005</v>
      </c>
      <c r="T954" s="193"/>
      <c r="U954" s="193"/>
      <c r="V954" s="193"/>
      <c r="W954" s="193"/>
      <c r="X954" s="193"/>
    </row>
    <row r="955" spans="1:24" s="20" customFormat="1" ht="62.2" x14ac:dyDescent="0.35">
      <c r="A955" s="181">
        <v>817</v>
      </c>
      <c r="B955" s="177" t="s">
        <v>1927</v>
      </c>
      <c r="C955" s="151" t="s">
        <v>1928</v>
      </c>
      <c r="D955" s="192"/>
      <c r="E955" s="153">
        <v>0</v>
      </c>
      <c r="F955" s="153">
        <v>0</v>
      </c>
      <c r="G955" s="192"/>
      <c r="H955" s="192"/>
      <c r="I955" s="192"/>
      <c r="J955" s="192">
        <v>0</v>
      </c>
      <c r="K955" s="192"/>
      <c r="L955" s="192"/>
      <c r="M955" s="192"/>
      <c r="N955" s="193"/>
      <c r="O955" s="196">
        <v>0.14555142000000001</v>
      </c>
      <c r="P955" s="192">
        <v>0.14555142000000001</v>
      </c>
      <c r="Q955" s="192">
        <v>0</v>
      </c>
      <c r="R955" s="192">
        <v>0</v>
      </c>
      <c r="S955" s="192">
        <v>0</v>
      </c>
      <c r="T955" s="193"/>
      <c r="U955" s="193"/>
      <c r="V955" s="193"/>
      <c r="W955" s="193"/>
      <c r="X955" s="193"/>
    </row>
    <row r="956" spans="1:24" s="20" customFormat="1" ht="15.05" x14ac:dyDescent="0.35">
      <c r="A956" s="186"/>
      <c r="B956" s="157" t="s">
        <v>261</v>
      </c>
      <c r="C956" s="158"/>
      <c r="D956" s="191">
        <f>SUM(D957:D960)</f>
        <v>10.332605911525423</v>
      </c>
      <c r="E956" s="191">
        <f t="shared" ref="E956:X956" si="124">SUM(E957:E960)</f>
        <v>8.9676840000000002</v>
      </c>
      <c r="F956" s="191">
        <f t="shared" si="124"/>
        <v>4.5263396639999991</v>
      </c>
      <c r="G956" s="191">
        <f t="shared" si="124"/>
        <v>4.3816725600000002</v>
      </c>
      <c r="H956" s="191">
        <f t="shared" si="124"/>
        <v>4.3816725600000002</v>
      </c>
      <c r="I956" s="191">
        <f t="shared" si="124"/>
        <v>0.60578267999999968</v>
      </c>
      <c r="J956" s="191">
        <f t="shared" si="124"/>
        <v>0.14466710400000002</v>
      </c>
      <c r="K956" s="191">
        <f t="shared" si="124"/>
        <v>3.0000000000000001E-3</v>
      </c>
      <c r="L956" s="191">
        <f t="shared" si="124"/>
        <v>0</v>
      </c>
      <c r="M956" s="191">
        <f t="shared" si="124"/>
        <v>3.9772287599999996</v>
      </c>
      <c r="N956" s="191">
        <f t="shared" si="124"/>
        <v>0</v>
      </c>
      <c r="O956" s="191">
        <f t="shared" si="124"/>
        <v>3.2014698499999996</v>
      </c>
      <c r="P956" s="191">
        <f t="shared" si="124"/>
        <v>3.04901892</v>
      </c>
      <c r="Q956" s="191">
        <f t="shared" si="124"/>
        <v>3.2710652400000004</v>
      </c>
      <c r="R956" s="191">
        <f t="shared" si="124"/>
        <v>3.2710652400000004</v>
      </c>
      <c r="S956" s="191">
        <f t="shared" si="124"/>
        <v>4.4413443360000002</v>
      </c>
      <c r="T956" s="191">
        <f t="shared" si="124"/>
        <v>0</v>
      </c>
      <c r="U956" s="191">
        <f t="shared" si="124"/>
        <v>0</v>
      </c>
      <c r="V956" s="191">
        <f t="shared" si="124"/>
        <v>0</v>
      </c>
      <c r="W956" s="191">
        <f t="shared" si="124"/>
        <v>0</v>
      </c>
      <c r="X956" s="191">
        <f t="shared" si="124"/>
        <v>0</v>
      </c>
    </row>
    <row r="957" spans="1:24" s="20" customFormat="1" ht="46.65" x14ac:dyDescent="0.35">
      <c r="A957" s="181">
        <v>818</v>
      </c>
      <c r="B957" s="177" t="s">
        <v>1472</v>
      </c>
      <c r="C957" s="151" t="s">
        <v>1473</v>
      </c>
      <c r="D957" s="192">
        <v>5.6348039999999999</v>
      </c>
      <c r="E957" s="153">
        <v>4.9048560000000005</v>
      </c>
      <c r="F957" s="153">
        <v>4.3020733199999999</v>
      </c>
      <c r="G957" s="192">
        <v>4.3020733200000008</v>
      </c>
      <c r="H957" s="192">
        <v>4.3020733200000008</v>
      </c>
      <c r="I957" s="192">
        <v>0.60278267999999968</v>
      </c>
      <c r="J957" s="192">
        <v>0</v>
      </c>
      <c r="K957" s="192">
        <v>0</v>
      </c>
      <c r="L957" s="192"/>
      <c r="M957" s="192">
        <v>0</v>
      </c>
      <c r="N957" s="193"/>
      <c r="O957" s="196">
        <v>0</v>
      </c>
      <c r="P957" s="192">
        <v>0</v>
      </c>
      <c r="Q957" s="192">
        <v>0</v>
      </c>
      <c r="R957" s="192">
        <v>0</v>
      </c>
      <c r="S957" s="192">
        <v>0.60278268000000068</v>
      </c>
      <c r="T957" s="193"/>
      <c r="U957" s="193"/>
      <c r="V957" s="193"/>
      <c r="W957" s="193"/>
      <c r="X957" s="193"/>
    </row>
    <row r="958" spans="1:24" s="20" customFormat="1" ht="62.2" x14ac:dyDescent="0.35">
      <c r="A958" s="181">
        <v>819</v>
      </c>
      <c r="B958" s="177" t="s">
        <v>1474</v>
      </c>
      <c r="C958" s="151" t="s">
        <v>1475</v>
      </c>
      <c r="D958" s="192">
        <v>0.6349739115254236</v>
      </c>
      <c r="E958" s="153">
        <v>1.2E-2</v>
      </c>
      <c r="F958" s="153">
        <v>5.3404799999999997E-4</v>
      </c>
      <c r="G958" s="192">
        <v>2.35116E-4</v>
      </c>
      <c r="H958" s="192">
        <v>2.35116E-4</v>
      </c>
      <c r="I958" s="192">
        <v>3.0000000000000001E-3</v>
      </c>
      <c r="J958" s="192">
        <v>2.9893199999999996E-4</v>
      </c>
      <c r="K958" s="192">
        <v>3.0000000000000001E-3</v>
      </c>
      <c r="L958" s="192"/>
      <c r="M958" s="192">
        <v>5.7648839999999996E-3</v>
      </c>
      <c r="N958" s="193"/>
      <c r="O958" s="196">
        <v>4.4504000000000001E-4</v>
      </c>
      <c r="P958" s="192">
        <v>2.4910999999999998E-4</v>
      </c>
      <c r="Q958" s="192">
        <v>0</v>
      </c>
      <c r="R958" s="192">
        <v>0</v>
      </c>
      <c r="S958" s="192">
        <v>1.1465952E-2</v>
      </c>
      <c r="T958" s="193"/>
      <c r="U958" s="193"/>
      <c r="V958" s="193"/>
      <c r="W958" s="193"/>
      <c r="X958" s="193"/>
    </row>
    <row r="959" spans="1:24" s="20" customFormat="1" ht="46.65" x14ac:dyDescent="0.35">
      <c r="A959" s="181">
        <v>820</v>
      </c>
      <c r="B959" s="177" t="s">
        <v>272</v>
      </c>
      <c r="C959" s="151" t="s">
        <v>1476</v>
      </c>
      <c r="D959" s="192">
        <v>4.0628279999999997</v>
      </c>
      <c r="E959" s="153">
        <v>4.0508280000000001</v>
      </c>
      <c r="F959" s="153">
        <v>0.223732296</v>
      </c>
      <c r="G959" s="192">
        <v>7.9364123999999994E-2</v>
      </c>
      <c r="H959" s="192">
        <v>7.9364123999999994E-2</v>
      </c>
      <c r="I959" s="192">
        <v>0</v>
      </c>
      <c r="J959" s="192">
        <v>0.14436817200000002</v>
      </c>
      <c r="K959" s="192">
        <v>0</v>
      </c>
      <c r="L959" s="192"/>
      <c r="M959" s="192">
        <v>3.9714638759999996</v>
      </c>
      <c r="N959" s="193"/>
      <c r="O959" s="196">
        <v>3.0779129599999999</v>
      </c>
      <c r="P959" s="192">
        <v>3.01177619</v>
      </c>
      <c r="Q959" s="192">
        <v>3.2710652400000004</v>
      </c>
      <c r="R959" s="192">
        <v>3.2710652400000004</v>
      </c>
      <c r="S959" s="192">
        <v>3.827095704</v>
      </c>
      <c r="T959" s="193"/>
      <c r="U959" s="193"/>
      <c r="V959" s="193"/>
      <c r="W959" s="193"/>
      <c r="X959" s="193"/>
    </row>
    <row r="960" spans="1:24" s="20" customFormat="1" ht="31.1" x14ac:dyDescent="0.35">
      <c r="A960" s="181">
        <v>821</v>
      </c>
      <c r="B960" s="177" t="s">
        <v>1477</v>
      </c>
      <c r="C960" s="151" t="s">
        <v>1478</v>
      </c>
      <c r="D960" s="192">
        <v>0</v>
      </c>
      <c r="E960" s="153">
        <v>0</v>
      </c>
      <c r="F960" s="153">
        <v>0</v>
      </c>
      <c r="G960" s="192">
        <v>0</v>
      </c>
      <c r="H960" s="192">
        <v>0</v>
      </c>
      <c r="I960" s="192">
        <v>0</v>
      </c>
      <c r="J960" s="192">
        <v>0</v>
      </c>
      <c r="K960" s="192">
        <v>0</v>
      </c>
      <c r="L960" s="192"/>
      <c r="M960" s="192">
        <v>0</v>
      </c>
      <c r="N960" s="193"/>
      <c r="O960" s="196">
        <v>0.12311185000000001</v>
      </c>
      <c r="P960" s="192">
        <v>3.6993620000000019E-2</v>
      </c>
      <c r="Q960" s="192">
        <v>0</v>
      </c>
      <c r="R960" s="192">
        <v>0</v>
      </c>
      <c r="S960" s="192">
        <v>0</v>
      </c>
      <c r="T960" s="193"/>
      <c r="U960" s="193"/>
      <c r="V960" s="193"/>
      <c r="W960" s="193"/>
      <c r="X960" s="193"/>
    </row>
    <row r="961" spans="1:24" s="20" customFormat="1" ht="15.05" x14ac:dyDescent="0.35">
      <c r="A961" s="186"/>
      <c r="B961" s="157" t="s">
        <v>608</v>
      </c>
      <c r="C961" s="158"/>
      <c r="D961" s="191">
        <f>SUM(D962)</f>
        <v>28.189067999999999</v>
      </c>
      <c r="E961" s="191">
        <f t="shared" ref="E961:X961" si="125">SUM(E962)</f>
        <v>6.1132079999999993</v>
      </c>
      <c r="F961" s="191">
        <f t="shared" si="125"/>
        <v>0.27206860800000005</v>
      </c>
      <c r="G961" s="191">
        <f t="shared" si="125"/>
        <v>0.11977037999999998</v>
      </c>
      <c r="H961" s="191">
        <f t="shared" si="125"/>
        <v>0.11977037999999998</v>
      </c>
      <c r="I961" s="191">
        <f t="shared" si="125"/>
        <v>1.5283019999999998</v>
      </c>
      <c r="J961" s="191">
        <f t="shared" si="125"/>
        <v>0.15229822800000006</v>
      </c>
      <c r="K961" s="191">
        <f t="shared" si="125"/>
        <v>1.5283019999999998</v>
      </c>
      <c r="L961" s="191">
        <f t="shared" si="125"/>
        <v>0</v>
      </c>
      <c r="M961" s="191">
        <f t="shared" si="125"/>
        <v>2.9368336199999998</v>
      </c>
      <c r="N961" s="191">
        <f t="shared" si="125"/>
        <v>0</v>
      </c>
      <c r="O961" s="191">
        <f t="shared" si="125"/>
        <v>0.22672383999999998</v>
      </c>
      <c r="P961" s="191">
        <f t="shared" si="125"/>
        <v>0.12691518999999998</v>
      </c>
      <c r="Q961" s="191">
        <f t="shared" si="125"/>
        <v>0</v>
      </c>
      <c r="R961" s="191">
        <f t="shared" si="125"/>
        <v>0</v>
      </c>
      <c r="S961" s="191">
        <f t="shared" si="125"/>
        <v>5.8411393919999997</v>
      </c>
      <c r="T961" s="191">
        <f t="shared" si="125"/>
        <v>0</v>
      </c>
      <c r="U961" s="191">
        <f t="shared" si="125"/>
        <v>0</v>
      </c>
      <c r="V961" s="191">
        <f t="shared" si="125"/>
        <v>0</v>
      </c>
      <c r="W961" s="191">
        <f t="shared" si="125"/>
        <v>0</v>
      </c>
      <c r="X961" s="191">
        <f t="shared" si="125"/>
        <v>0</v>
      </c>
    </row>
    <row r="962" spans="1:24" s="20" customFormat="1" ht="77.7" x14ac:dyDescent="0.35">
      <c r="A962" s="181">
        <v>822</v>
      </c>
      <c r="B962" s="177" t="s">
        <v>1479</v>
      </c>
      <c r="C962" s="151" t="s">
        <v>1480</v>
      </c>
      <c r="D962" s="192">
        <v>28.189067999999999</v>
      </c>
      <c r="E962" s="153">
        <v>6.1132079999999993</v>
      </c>
      <c r="F962" s="153">
        <v>0.27206860800000005</v>
      </c>
      <c r="G962" s="192">
        <v>0.11977037999999998</v>
      </c>
      <c r="H962" s="192">
        <v>0.11977037999999998</v>
      </c>
      <c r="I962" s="192">
        <v>1.5283019999999998</v>
      </c>
      <c r="J962" s="192">
        <v>0.15229822800000006</v>
      </c>
      <c r="K962" s="192">
        <v>1.5283019999999998</v>
      </c>
      <c r="L962" s="192"/>
      <c r="M962" s="192">
        <v>2.9368336199999998</v>
      </c>
      <c r="N962" s="193"/>
      <c r="O962" s="196">
        <v>0.22672383999999998</v>
      </c>
      <c r="P962" s="192">
        <v>0.12691518999999998</v>
      </c>
      <c r="Q962" s="192">
        <v>0</v>
      </c>
      <c r="R962" s="192">
        <v>0</v>
      </c>
      <c r="S962" s="192">
        <v>5.8411393919999997</v>
      </c>
      <c r="T962" s="193"/>
      <c r="U962" s="193"/>
      <c r="V962" s="193"/>
      <c r="W962" s="193"/>
      <c r="X962" s="193"/>
    </row>
    <row r="963" spans="1:24" s="20" customFormat="1" ht="15.05" x14ac:dyDescent="0.35">
      <c r="A963" s="186"/>
      <c r="B963" s="157" t="s">
        <v>647</v>
      </c>
      <c r="C963" s="158"/>
      <c r="D963" s="191">
        <f>SUM(D964:D968)</f>
        <v>49.098852200338989</v>
      </c>
      <c r="E963" s="191">
        <f t="shared" ref="E963:X963" si="126">SUM(E964:E968)</f>
        <v>15.629819999999999</v>
      </c>
      <c r="F963" s="191">
        <f t="shared" si="126"/>
        <v>1.264441814</v>
      </c>
      <c r="G963" s="191">
        <f t="shared" si="126"/>
        <v>3.6107531659999998</v>
      </c>
      <c r="H963" s="191">
        <f t="shared" si="126"/>
        <v>1.0265154140000001</v>
      </c>
      <c r="I963" s="191">
        <f t="shared" si="126"/>
        <v>3.1151909999999998</v>
      </c>
      <c r="J963" s="191">
        <f t="shared" si="126"/>
        <v>0.23792640000000001</v>
      </c>
      <c r="K963" s="191">
        <f t="shared" si="126"/>
        <v>3.1151909999999998</v>
      </c>
      <c r="L963" s="191">
        <f t="shared" si="126"/>
        <v>0</v>
      </c>
      <c r="M963" s="191">
        <f t="shared" si="126"/>
        <v>5.7886848340000014</v>
      </c>
      <c r="N963" s="191">
        <f t="shared" si="126"/>
        <v>0</v>
      </c>
      <c r="O963" s="191">
        <f t="shared" si="126"/>
        <v>1.2608401499999999</v>
      </c>
      <c r="P963" s="191">
        <f t="shared" si="126"/>
        <v>0.19827200000000003</v>
      </c>
      <c r="Q963" s="191">
        <f t="shared" si="126"/>
        <v>20.028567320000001</v>
      </c>
      <c r="R963" s="191">
        <f t="shared" si="126"/>
        <v>0</v>
      </c>
      <c r="S963" s="191">
        <f t="shared" si="126"/>
        <v>14.365378185999997</v>
      </c>
      <c r="T963" s="191">
        <f t="shared" si="126"/>
        <v>0</v>
      </c>
      <c r="U963" s="191">
        <f t="shared" si="126"/>
        <v>0</v>
      </c>
      <c r="V963" s="191">
        <f t="shared" si="126"/>
        <v>0</v>
      </c>
      <c r="W963" s="191">
        <f t="shared" si="126"/>
        <v>0</v>
      </c>
      <c r="X963" s="191">
        <f t="shared" si="126"/>
        <v>0</v>
      </c>
    </row>
    <row r="964" spans="1:24" s="20" customFormat="1" ht="93.25" x14ac:dyDescent="0.35">
      <c r="A964" s="181">
        <v>823</v>
      </c>
      <c r="B964" s="177" t="s">
        <v>1481</v>
      </c>
      <c r="C964" s="151" t="s">
        <v>1482</v>
      </c>
      <c r="D964" s="192">
        <v>5.395756652338985</v>
      </c>
      <c r="E964" s="153">
        <v>3.1690559999999999</v>
      </c>
      <c r="F964" s="153">
        <v>0.58481824799999993</v>
      </c>
      <c r="G964" s="192">
        <v>3.1690559999999999</v>
      </c>
      <c r="H964" s="192">
        <v>0.58481824799999993</v>
      </c>
      <c r="I964" s="192">
        <v>0</v>
      </c>
      <c r="J964" s="192">
        <v>0</v>
      </c>
      <c r="K964" s="192">
        <v>0</v>
      </c>
      <c r="L964" s="192"/>
      <c r="M964" s="192">
        <v>0</v>
      </c>
      <c r="N964" s="193"/>
      <c r="O964" s="196">
        <v>0.88664526999999993</v>
      </c>
      <c r="P964" s="192">
        <v>0</v>
      </c>
      <c r="Q964" s="192">
        <v>20.028567320000001</v>
      </c>
      <c r="R964" s="192">
        <v>0</v>
      </c>
      <c r="S964" s="192">
        <v>2.5842377519999999</v>
      </c>
      <c r="T964" s="193"/>
      <c r="U964" s="193"/>
      <c r="V964" s="193"/>
      <c r="W964" s="193"/>
      <c r="X964" s="193"/>
    </row>
    <row r="965" spans="1:24" s="20" customFormat="1" ht="62.2" x14ac:dyDescent="0.35">
      <c r="A965" s="181">
        <v>824</v>
      </c>
      <c r="B965" s="177" t="s">
        <v>1483</v>
      </c>
      <c r="C965" s="151" t="s">
        <v>1484</v>
      </c>
      <c r="D965" s="192">
        <v>27.081408</v>
      </c>
      <c r="E965" s="153">
        <v>3.0727679999999995</v>
      </c>
      <c r="F965" s="153">
        <v>0.13675369199999998</v>
      </c>
      <c r="G965" s="192">
        <v>6.0201887999999995E-2</v>
      </c>
      <c r="H965" s="192">
        <v>6.0201887999999995E-2</v>
      </c>
      <c r="I965" s="192">
        <v>0.76819199999999987</v>
      </c>
      <c r="J965" s="192">
        <v>7.6551803999999987E-2</v>
      </c>
      <c r="K965" s="192">
        <v>0.76819199999999987</v>
      </c>
      <c r="L965" s="192"/>
      <c r="M965" s="192">
        <v>1.4761821120000003</v>
      </c>
      <c r="N965" s="193"/>
      <c r="O965" s="196">
        <v>0.11396141</v>
      </c>
      <c r="P965" s="192">
        <v>6.379317000000001E-2</v>
      </c>
      <c r="Q965" s="192">
        <v>0</v>
      </c>
      <c r="R965" s="192">
        <v>0</v>
      </c>
      <c r="S965" s="192">
        <v>2.9360143079999994</v>
      </c>
      <c r="T965" s="193"/>
      <c r="U965" s="193"/>
      <c r="V965" s="193"/>
      <c r="W965" s="193"/>
      <c r="X965" s="193"/>
    </row>
    <row r="966" spans="1:24" s="20" customFormat="1" ht="93.25" x14ac:dyDescent="0.35">
      <c r="A966" s="181">
        <v>825</v>
      </c>
      <c r="B966" s="177" t="s">
        <v>1485</v>
      </c>
      <c r="C966" s="151" t="s">
        <v>1486</v>
      </c>
      <c r="D966" s="192">
        <v>7.1874839999999995</v>
      </c>
      <c r="E966" s="153">
        <v>0.68564400000000003</v>
      </c>
      <c r="F966" s="153">
        <v>0</v>
      </c>
      <c r="G966" s="192">
        <v>1.3433184000000001E-2</v>
      </c>
      <c r="H966" s="192">
        <v>1.3433184000000001E-2</v>
      </c>
      <c r="I966" s="192">
        <v>0.17141100000000001</v>
      </c>
      <c r="J966" s="192">
        <v>-1.3433184000000001E-2</v>
      </c>
      <c r="K966" s="192">
        <v>0.17141100000000001</v>
      </c>
      <c r="L966" s="192"/>
      <c r="M966" s="192">
        <v>0.32938881600000014</v>
      </c>
      <c r="N966" s="193"/>
      <c r="O966" s="196">
        <v>0</v>
      </c>
      <c r="P966" s="192">
        <v>-1.1194319999999999E-2</v>
      </c>
      <c r="Q966" s="192">
        <v>0</v>
      </c>
      <c r="R966" s="192">
        <v>0</v>
      </c>
      <c r="S966" s="192">
        <v>0.68564400000000003</v>
      </c>
      <c r="T966" s="193"/>
      <c r="U966" s="193"/>
      <c r="V966" s="193"/>
      <c r="W966" s="193"/>
      <c r="X966" s="193"/>
    </row>
    <row r="967" spans="1:24" s="20" customFormat="1" ht="62.2" x14ac:dyDescent="0.35">
      <c r="A967" s="181">
        <v>826</v>
      </c>
      <c r="B967" s="177" t="s">
        <v>1487</v>
      </c>
      <c r="C967" s="151" t="s">
        <v>1488</v>
      </c>
      <c r="D967" s="192">
        <v>7.7365875479999993</v>
      </c>
      <c r="E967" s="153">
        <v>7.016735999999999</v>
      </c>
      <c r="F967" s="153">
        <v>0.40737358400000001</v>
      </c>
      <c r="G967" s="192">
        <v>0.23256580399999999</v>
      </c>
      <c r="H967" s="192">
        <v>0.23256580399999999</v>
      </c>
      <c r="I967" s="192">
        <v>1.754184</v>
      </c>
      <c r="J967" s="192">
        <v>0.17480778000000002</v>
      </c>
      <c r="K967" s="192">
        <v>1.754184</v>
      </c>
      <c r="L967" s="192"/>
      <c r="M967" s="192">
        <v>3.2758021960000012</v>
      </c>
      <c r="N967" s="193"/>
      <c r="O967" s="196">
        <v>0.26023347000000002</v>
      </c>
      <c r="P967" s="192">
        <v>0.14567315000000003</v>
      </c>
      <c r="Q967" s="192">
        <v>0</v>
      </c>
      <c r="R967" s="192">
        <v>0</v>
      </c>
      <c r="S967" s="192">
        <v>6.6093624159999989</v>
      </c>
      <c r="T967" s="193"/>
      <c r="U967" s="193"/>
      <c r="V967" s="193"/>
      <c r="W967" s="193"/>
      <c r="X967" s="193"/>
    </row>
    <row r="968" spans="1:24" s="20" customFormat="1" ht="62.2" x14ac:dyDescent="0.35">
      <c r="A968" s="181">
        <v>827</v>
      </c>
      <c r="B968" s="152" t="s">
        <v>1929</v>
      </c>
      <c r="C968" s="174" t="s">
        <v>1489</v>
      </c>
      <c r="D968" s="192">
        <v>1.6976160000000002</v>
      </c>
      <c r="E968" s="153">
        <v>1.6856160000000002</v>
      </c>
      <c r="F968" s="153">
        <v>0.13549629000000002</v>
      </c>
      <c r="G968" s="192">
        <v>0.13549629000000002</v>
      </c>
      <c r="H968" s="192">
        <v>0.13549629000000002</v>
      </c>
      <c r="I968" s="192">
        <v>0.421404</v>
      </c>
      <c r="J968" s="192">
        <v>0</v>
      </c>
      <c r="K968" s="192">
        <v>0.421404</v>
      </c>
      <c r="L968" s="192"/>
      <c r="M968" s="192">
        <v>0.70731170999999982</v>
      </c>
      <c r="N968" s="192"/>
      <c r="O968" s="196">
        <v>0</v>
      </c>
      <c r="P968" s="192">
        <v>0</v>
      </c>
      <c r="Q968" s="192">
        <v>0</v>
      </c>
      <c r="R968" s="192">
        <v>0</v>
      </c>
      <c r="S968" s="192">
        <v>1.5501197100000002</v>
      </c>
      <c r="T968" s="192"/>
      <c r="U968" s="192"/>
      <c r="V968" s="192"/>
      <c r="W968" s="192"/>
      <c r="X968" s="192"/>
    </row>
    <row r="969" spans="1:24" s="20" customFormat="1" ht="15.05" x14ac:dyDescent="0.35">
      <c r="A969" s="186"/>
      <c r="B969" s="157" t="s">
        <v>509</v>
      </c>
      <c r="C969" s="158"/>
      <c r="D969" s="191">
        <f>SUM(D970:D974)</f>
        <v>44.723173416000002</v>
      </c>
      <c r="E969" s="191">
        <f t="shared" ref="E969:X969" si="127">SUM(E970:E974)</f>
        <v>33.138731999999997</v>
      </c>
      <c r="F969" s="191">
        <f t="shared" si="127"/>
        <v>11.874663810000001</v>
      </c>
      <c r="G969" s="191">
        <f t="shared" si="127"/>
        <v>2.2281171359999998</v>
      </c>
      <c r="H969" s="191">
        <f t="shared" si="127"/>
        <v>6.0483194860000005</v>
      </c>
      <c r="I969" s="191">
        <f t="shared" si="127"/>
        <v>1.01121624</v>
      </c>
      <c r="J969" s="191">
        <f t="shared" si="127"/>
        <v>5.8263443240000008</v>
      </c>
      <c r="K969" s="191">
        <f t="shared" si="127"/>
        <v>5.7990697439999996</v>
      </c>
      <c r="L969" s="191">
        <f t="shared" si="127"/>
        <v>0</v>
      </c>
      <c r="M969" s="191">
        <f t="shared" si="127"/>
        <v>24.100328879999999</v>
      </c>
      <c r="N969" s="191">
        <f t="shared" si="127"/>
        <v>0</v>
      </c>
      <c r="O969" s="191">
        <f t="shared" si="127"/>
        <v>19.958217879999996</v>
      </c>
      <c r="P969" s="191">
        <f t="shared" si="127"/>
        <v>19.443463599999994</v>
      </c>
      <c r="Q969" s="191">
        <f t="shared" si="127"/>
        <v>21.42524062</v>
      </c>
      <c r="R969" s="191">
        <f t="shared" si="127"/>
        <v>21.42524062</v>
      </c>
      <c r="S969" s="191">
        <f t="shared" si="127"/>
        <v>21.26406819</v>
      </c>
      <c r="T969" s="191">
        <f t="shared" si="127"/>
        <v>0</v>
      </c>
      <c r="U969" s="191">
        <f t="shared" si="127"/>
        <v>0</v>
      </c>
      <c r="V969" s="191">
        <f t="shared" si="127"/>
        <v>0</v>
      </c>
      <c r="W969" s="191">
        <f t="shared" si="127"/>
        <v>0</v>
      </c>
      <c r="X969" s="191">
        <f t="shared" si="127"/>
        <v>0</v>
      </c>
    </row>
    <row r="970" spans="1:24" s="20" customFormat="1" ht="46.65" x14ac:dyDescent="0.35">
      <c r="A970" s="181">
        <v>828</v>
      </c>
      <c r="B970" s="177" t="s">
        <v>1490</v>
      </c>
      <c r="C970" s="151" t="s">
        <v>1491</v>
      </c>
      <c r="D970" s="192">
        <v>21.328492572000002</v>
      </c>
      <c r="E970" s="153">
        <v>20.033111999999999</v>
      </c>
      <c r="F970" s="153">
        <v>0.98166249599999988</v>
      </c>
      <c r="G970" s="192">
        <v>0.39249016800000003</v>
      </c>
      <c r="H970" s="192">
        <v>0.39249016800000003</v>
      </c>
      <c r="I970" s="192">
        <v>0</v>
      </c>
      <c r="J970" s="192">
        <v>0.58917232799999986</v>
      </c>
      <c r="K970" s="192">
        <v>0</v>
      </c>
      <c r="L970" s="192"/>
      <c r="M970" s="192">
        <v>19.640621831999997</v>
      </c>
      <c r="N970" s="193"/>
      <c r="O970" s="196">
        <v>16.737962909999997</v>
      </c>
      <c r="P970" s="192">
        <v>16.410887769999995</v>
      </c>
      <c r="Q970" s="192">
        <v>18.366882499999999</v>
      </c>
      <c r="R970" s="192">
        <v>18.366882499999999</v>
      </c>
      <c r="S970" s="192">
        <v>19.051449504000001</v>
      </c>
      <c r="T970" s="193"/>
      <c r="U970" s="193"/>
      <c r="V970" s="193"/>
      <c r="W970" s="193"/>
      <c r="X970" s="193"/>
    </row>
    <row r="971" spans="1:24" s="20" customFormat="1" ht="46.65" x14ac:dyDescent="0.35">
      <c r="A971" s="181">
        <v>829</v>
      </c>
      <c r="B971" s="177" t="s">
        <v>1492</v>
      </c>
      <c r="C971" s="151" t="s">
        <v>1493</v>
      </c>
      <c r="D971" s="192">
        <v>11.501420843999998</v>
      </c>
      <c r="E971" s="153">
        <v>1.610412</v>
      </c>
      <c r="F971" s="153">
        <v>10.430614350000001</v>
      </c>
      <c r="G971" s="192">
        <v>1.610412</v>
      </c>
      <c r="H971" s="192">
        <v>5.4306143500000008</v>
      </c>
      <c r="I971" s="192">
        <v>0</v>
      </c>
      <c r="J971" s="192">
        <v>5</v>
      </c>
      <c r="K971" s="192">
        <v>0</v>
      </c>
      <c r="L971" s="192"/>
      <c r="M971" s="192">
        <v>0</v>
      </c>
      <c r="N971" s="193"/>
      <c r="O971" s="196">
        <v>0</v>
      </c>
      <c r="P971" s="192">
        <v>0</v>
      </c>
      <c r="Q971" s="192">
        <v>0</v>
      </c>
      <c r="R971" s="192">
        <v>0</v>
      </c>
      <c r="S971" s="192">
        <v>-8.8202023500000006</v>
      </c>
      <c r="T971" s="193"/>
      <c r="U971" s="193"/>
      <c r="V971" s="193"/>
      <c r="W971" s="193"/>
      <c r="X971" s="193"/>
    </row>
    <row r="972" spans="1:24" s="20" customFormat="1" ht="93.25" x14ac:dyDescent="0.35">
      <c r="A972" s="181">
        <v>830</v>
      </c>
      <c r="B972" s="177" t="s">
        <v>1930</v>
      </c>
      <c r="C972" s="151" t="s">
        <v>1494</v>
      </c>
      <c r="D972" s="192">
        <v>4.6088279999999999</v>
      </c>
      <c r="E972" s="153">
        <v>4.5488280000000003</v>
      </c>
      <c r="F972" s="153">
        <v>0.20244582000000003</v>
      </c>
      <c r="G972" s="192">
        <v>8.9120952000000003E-2</v>
      </c>
      <c r="H972" s="192">
        <v>8.9120952000000003E-2</v>
      </c>
      <c r="I972" s="192">
        <v>0</v>
      </c>
      <c r="J972" s="192">
        <v>0.11332486800000002</v>
      </c>
      <c r="K972" s="192">
        <v>0</v>
      </c>
      <c r="L972" s="192"/>
      <c r="M972" s="192">
        <v>4.4597070480000003</v>
      </c>
      <c r="N972" s="193"/>
      <c r="O972" s="196">
        <v>0.16870484999999999</v>
      </c>
      <c r="P972" s="192">
        <v>9.4437389999999996E-2</v>
      </c>
      <c r="Q972" s="192">
        <v>0</v>
      </c>
      <c r="R972" s="192">
        <v>0</v>
      </c>
      <c r="S972" s="192">
        <v>4.34638218</v>
      </c>
      <c r="T972" s="193"/>
      <c r="U972" s="193"/>
      <c r="V972" s="193"/>
      <c r="W972" s="193"/>
      <c r="X972" s="193"/>
    </row>
    <row r="973" spans="1:24" s="20" customFormat="1" ht="31.1" x14ac:dyDescent="0.35">
      <c r="A973" s="181">
        <v>831</v>
      </c>
      <c r="B973" s="177" t="s">
        <v>1495</v>
      </c>
      <c r="C973" s="151" t="s">
        <v>1496</v>
      </c>
      <c r="D973" s="192">
        <v>1.075572</v>
      </c>
      <c r="E973" s="153">
        <v>1.0314239999999999</v>
      </c>
      <c r="F973" s="153">
        <v>4.8663563999999999E-2</v>
      </c>
      <c r="G973" s="192">
        <v>2.0207760000000002E-2</v>
      </c>
      <c r="H973" s="192">
        <v>2.0207760000000002E-2</v>
      </c>
      <c r="I973" s="192">
        <v>1.01121624</v>
      </c>
      <c r="J973" s="192">
        <v>2.8455803999999998E-2</v>
      </c>
      <c r="K973" s="192">
        <v>0</v>
      </c>
      <c r="L973" s="192"/>
      <c r="M973" s="192">
        <v>0</v>
      </c>
      <c r="N973" s="193"/>
      <c r="O973" s="196">
        <v>0.83788477000000006</v>
      </c>
      <c r="P973" s="192">
        <v>0.8210449700000001</v>
      </c>
      <c r="Q973" s="192">
        <v>0.83877387000000003</v>
      </c>
      <c r="R973" s="192">
        <v>0.83877387000000003</v>
      </c>
      <c r="S973" s="192">
        <v>0.98276043599999985</v>
      </c>
      <c r="T973" s="193"/>
      <c r="U973" s="193"/>
      <c r="V973" s="193"/>
      <c r="W973" s="193"/>
      <c r="X973" s="193"/>
    </row>
    <row r="974" spans="1:24" s="20" customFormat="1" ht="46.65" x14ac:dyDescent="0.35">
      <c r="A974" s="181">
        <v>832</v>
      </c>
      <c r="B974" s="177" t="s">
        <v>1497</v>
      </c>
      <c r="C974" s="151" t="s">
        <v>1498</v>
      </c>
      <c r="D974" s="192">
        <v>6.2088600000000005</v>
      </c>
      <c r="E974" s="153">
        <v>5.9149559999999992</v>
      </c>
      <c r="F974" s="153">
        <v>0.21127758000000002</v>
      </c>
      <c r="G974" s="192">
        <v>0.11588625599999999</v>
      </c>
      <c r="H974" s="192">
        <v>0.11588625599999999</v>
      </c>
      <c r="I974" s="192">
        <v>0</v>
      </c>
      <c r="J974" s="192">
        <v>9.5391324000000027E-2</v>
      </c>
      <c r="K974" s="192">
        <v>5.7990697439999996</v>
      </c>
      <c r="L974" s="192"/>
      <c r="M974" s="192">
        <v>0</v>
      </c>
      <c r="N974" s="193"/>
      <c r="O974" s="196">
        <v>2.2136653500000003</v>
      </c>
      <c r="P974" s="192">
        <v>2.1170934700000004</v>
      </c>
      <c r="Q974" s="192">
        <v>2.21958425</v>
      </c>
      <c r="R974" s="192">
        <v>2.21958425</v>
      </c>
      <c r="S974" s="192">
        <v>5.7036784199999992</v>
      </c>
      <c r="T974" s="193"/>
      <c r="U974" s="193"/>
      <c r="V974" s="193"/>
      <c r="W974" s="193"/>
      <c r="X974" s="193"/>
    </row>
    <row r="975" spans="1:24" s="20" customFormat="1" ht="15.05" x14ac:dyDescent="0.35">
      <c r="A975" s="186"/>
      <c r="B975" s="157" t="s">
        <v>612</v>
      </c>
      <c r="C975" s="158"/>
      <c r="D975" s="191">
        <f>SUM(D976)</f>
        <v>27.121757940000009</v>
      </c>
      <c r="E975" s="191">
        <f t="shared" ref="E975:X975" si="128">SUM(E976)</f>
        <v>1.5163199999999997</v>
      </c>
      <c r="F975" s="191">
        <f t="shared" si="128"/>
        <v>6.7483883999999994E-2</v>
      </c>
      <c r="G975" s="191">
        <f t="shared" si="128"/>
        <v>2.9707836000000001E-2</v>
      </c>
      <c r="H975" s="191">
        <f t="shared" si="128"/>
        <v>2.9707836000000001E-2</v>
      </c>
      <c r="I975" s="191">
        <f t="shared" si="128"/>
        <v>0.37907999999999997</v>
      </c>
      <c r="J975" s="191">
        <f t="shared" si="128"/>
        <v>3.7776047999999993E-2</v>
      </c>
      <c r="K975" s="191">
        <f t="shared" si="128"/>
        <v>0.37907999999999997</v>
      </c>
      <c r="L975" s="191">
        <f t="shared" si="128"/>
        <v>0</v>
      </c>
      <c r="M975" s="191">
        <f t="shared" si="128"/>
        <v>0.72845216399999979</v>
      </c>
      <c r="N975" s="191">
        <f t="shared" si="128"/>
        <v>0</v>
      </c>
      <c r="O975" s="191">
        <f t="shared" si="128"/>
        <v>5.623657E-2</v>
      </c>
      <c r="P975" s="191">
        <f t="shared" si="128"/>
        <v>3.1480040000000001E-2</v>
      </c>
      <c r="Q975" s="191">
        <f t="shared" si="128"/>
        <v>0</v>
      </c>
      <c r="R975" s="191">
        <f t="shared" si="128"/>
        <v>0</v>
      </c>
      <c r="S975" s="191">
        <f t="shared" si="128"/>
        <v>1.4488361159999996</v>
      </c>
      <c r="T975" s="191">
        <f t="shared" si="128"/>
        <v>0</v>
      </c>
      <c r="U975" s="191">
        <f t="shared" si="128"/>
        <v>0</v>
      </c>
      <c r="V975" s="191">
        <f t="shared" si="128"/>
        <v>0</v>
      </c>
      <c r="W975" s="191">
        <f t="shared" si="128"/>
        <v>0</v>
      </c>
      <c r="X975" s="191">
        <f t="shared" si="128"/>
        <v>0</v>
      </c>
    </row>
    <row r="976" spans="1:24" s="20" customFormat="1" ht="77.7" x14ac:dyDescent="0.35">
      <c r="A976" s="181">
        <v>833</v>
      </c>
      <c r="B976" s="177" t="s">
        <v>1499</v>
      </c>
      <c r="C976" s="151" t="s">
        <v>1500</v>
      </c>
      <c r="D976" s="192">
        <v>27.121757940000009</v>
      </c>
      <c r="E976" s="153">
        <v>1.5163199999999997</v>
      </c>
      <c r="F976" s="153">
        <v>6.7483883999999994E-2</v>
      </c>
      <c r="G976" s="192">
        <v>2.9707836000000001E-2</v>
      </c>
      <c r="H976" s="192">
        <v>2.9707836000000001E-2</v>
      </c>
      <c r="I976" s="192">
        <v>0.37907999999999997</v>
      </c>
      <c r="J976" s="192">
        <v>3.7776047999999993E-2</v>
      </c>
      <c r="K976" s="192">
        <v>0.37907999999999997</v>
      </c>
      <c r="L976" s="192"/>
      <c r="M976" s="192">
        <v>0.72845216399999979</v>
      </c>
      <c r="N976" s="193"/>
      <c r="O976" s="196">
        <v>5.623657E-2</v>
      </c>
      <c r="P976" s="192">
        <v>3.1480040000000001E-2</v>
      </c>
      <c r="Q976" s="192">
        <v>0</v>
      </c>
      <c r="R976" s="192">
        <v>0</v>
      </c>
      <c r="S976" s="192">
        <v>1.4488361159999996</v>
      </c>
      <c r="T976" s="193"/>
      <c r="U976" s="193"/>
      <c r="V976" s="193"/>
      <c r="W976" s="193"/>
      <c r="X976" s="193"/>
    </row>
    <row r="977" spans="1:24" s="20" customFormat="1" ht="15.05" x14ac:dyDescent="0.35">
      <c r="A977" s="186"/>
      <c r="B977" s="157" t="s">
        <v>1122</v>
      </c>
      <c r="C977" s="158"/>
      <c r="D977" s="191">
        <f>SUM(D978)</f>
        <v>6.8072400000000011</v>
      </c>
      <c r="E977" s="191">
        <f t="shared" ref="E977:X977" si="129">SUM(E978)</f>
        <v>3.9484079999999997</v>
      </c>
      <c r="F977" s="191">
        <f t="shared" si="129"/>
        <v>0.180403164</v>
      </c>
      <c r="G977" s="191">
        <f t="shared" si="129"/>
        <v>7.7357507999999991E-2</v>
      </c>
      <c r="H977" s="191">
        <f t="shared" si="129"/>
        <v>7.7357507999999991E-2</v>
      </c>
      <c r="I977" s="191">
        <f t="shared" si="129"/>
        <v>3.8710504919999997</v>
      </c>
      <c r="J977" s="191">
        <f t="shared" si="129"/>
        <v>0.10304565600000001</v>
      </c>
      <c r="K977" s="191">
        <f t="shared" si="129"/>
        <v>0</v>
      </c>
      <c r="L977" s="191">
        <f t="shared" si="129"/>
        <v>0</v>
      </c>
      <c r="M977" s="191">
        <f t="shared" si="129"/>
        <v>0</v>
      </c>
      <c r="N977" s="191">
        <f t="shared" si="129"/>
        <v>0</v>
      </c>
      <c r="O977" s="191">
        <f t="shared" si="129"/>
        <v>3.3454273099999998</v>
      </c>
      <c r="P977" s="191">
        <f t="shared" si="129"/>
        <v>3.2809627199999998</v>
      </c>
      <c r="Q977" s="191">
        <f t="shared" si="129"/>
        <v>3.8140537000000005</v>
      </c>
      <c r="R977" s="191">
        <f t="shared" si="129"/>
        <v>3.8140537000000005</v>
      </c>
      <c r="S977" s="191">
        <f t="shared" si="129"/>
        <v>3.7680048359999998</v>
      </c>
      <c r="T977" s="191">
        <f t="shared" si="129"/>
        <v>0</v>
      </c>
      <c r="U977" s="191">
        <f t="shared" si="129"/>
        <v>0</v>
      </c>
      <c r="V977" s="191">
        <f t="shared" si="129"/>
        <v>0</v>
      </c>
      <c r="W977" s="191">
        <f t="shared" si="129"/>
        <v>0</v>
      </c>
      <c r="X977" s="191">
        <f t="shared" si="129"/>
        <v>0</v>
      </c>
    </row>
    <row r="978" spans="1:24" s="20" customFormat="1" ht="62.2" x14ac:dyDescent="0.35">
      <c r="A978" s="181">
        <v>834</v>
      </c>
      <c r="B978" s="177" t="s">
        <v>1501</v>
      </c>
      <c r="C978" s="151" t="s">
        <v>1502</v>
      </c>
      <c r="D978" s="192">
        <v>6.8072400000000011</v>
      </c>
      <c r="E978" s="153">
        <v>3.9484079999999997</v>
      </c>
      <c r="F978" s="153">
        <v>0.180403164</v>
      </c>
      <c r="G978" s="192">
        <v>7.7357507999999991E-2</v>
      </c>
      <c r="H978" s="192">
        <v>7.7357507999999991E-2</v>
      </c>
      <c r="I978" s="192">
        <v>3.8710504919999997</v>
      </c>
      <c r="J978" s="192">
        <v>0.10304565600000001</v>
      </c>
      <c r="K978" s="192">
        <v>0</v>
      </c>
      <c r="L978" s="192"/>
      <c r="M978" s="192">
        <v>0</v>
      </c>
      <c r="N978" s="193"/>
      <c r="O978" s="196">
        <v>3.3454273099999998</v>
      </c>
      <c r="P978" s="192">
        <v>3.2809627199999998</v>
      </c>
      <c r="Q978" s="192">
        <v>3.8140537000000005</v>
      </c>
      <c r="R978" s="192">
        <v>3.8140537000000005</v>
      </c>
      <c r="S978" s="192">
        <v>3.7680048359999998</v>
      </c>
      <c r="T978" s="193"/>
      <c r="U978" s="193"/>
      <c r="V978" s="193"/>
      <c r="W978" s="193"/>
      <c r="X978" s="193"/>
    </row>
    <row r="979" spans="1:24" s="20" customFormat="1" ht="15.05" x14ac:dyDescent="0.35">
      <c r="A979" s="186"/>
      <c r="B979" s="157" t="s">
        <v>618</v>
      </c>
      <c r="C979" s="158"/>
      <c r="D979" s="191">
        <f>SUM(D980)</f>
        <v>1.6109197199999998</v>
      </c>
      <c r="E979" s="191">
        <f t="shared" ref="E979:X979" si="130">SUM(E980)</f>
        <v>1.19112</v>
      </c>
      <c r="F979" s="191">
        <f t="shared" si="130"/>
        <v>1.2205558199999997</v>
      </c>
      <c r="G979" s="191">
        <f t="shared" si="130"/>
        <v>1.1908814879999998</v>
      </c>
      <c r="H979" s="191">
        <f t="shared" si="130"/>
        <v>1.1908814879999998</v>
      </c>
      <c r="I979" s="191">
        <f t="shared" si="130"/>
        <v>2.3851200000012796E-4</v>
      </c>
      <c r="J979" s="191">
        <f t="shared" si="130"/>
        <v>2.9674332000000136E-2</v>
      </c>
      <c r="K979" s="191">
        <f t="shared" si="130"/>
        <v>0</v>
      </c>
      <c r="L979" s="191">
        <f t="shared" si="130"/>
        <v>0</v>
      </c>
      <c r="M979" s="191">
        <f t="shared" si="130"/>
        <v>0</v>
      </c>
      <c r="N979" s="191">
        <f t="shared" si="130"/>
        <v>0</v>
      </c>
      <c r="O979" s="191">
        <f t="shared" si="130"/>
        <v>4.4175699999999998E-2</v>
      </c>
      <c r="P979" s="191">
        <f t="shared" si="130"/>
        <v>2.4728609999999998E-2</v>
      </c>
      <c r="Q979" s="191">
        <f t="shared" si="130"/>
        <v>0</v>
      </c>
      <c r="R979" s="191">
        <f t="shared" si="130"/>
        <v>0</v>
      </c>
      <c r="S979" s="191">
        <f t="shared" si="130"/>
        <v>-2.9435819999999779E-2</v>
      </c>
      <c r="T979" s="191">
        <f t="shared" si="130"/>
        <v>0</v>
      </c>
      <c r="U979" s="191">
        <f t="shared" si="130"/>
        <v>0</v>
      </c>
      <c r="V979" s="191">
        <f t="shared" si="130"/>
        <v>0</v>
      </c>
      <c r="W979" s="191">
        <f t="shared" si="130"/>
        <v>0</v>
      </c>
      <c r="X979" s="191">
        <f t="shared" si="130"/>
        <v>0</v>
      </c>
    </row>
    <row r="980" spans="1:24" s="20" customFormat="1" ht="46.65" x14ac:dyDescent="0.35">
      <c r="A980" s="181">
        <v>835</v>
      </c>
      <c r="B980" s="177" t="s">
        <v>1503</v>
      </c>
      <c r="C980" s="151" t="s">
        <v>1504</v>
      </c>
      <c r="D980" s="192">
        <v>1.6109197199999998</v>
      </c>
      <c r="E980" s="153">
        <v>1.19112</v>
      </c>
      <c r="F980" s="153">
        <v>1.2205558199999997</v>
      </c>
      <c r="G980" s="192">
        <v>1.1908814879999998</v>
      </c>
      <c r="H980" s="192">
        <v>1.1908814879999998</v>
      </c>
      <c r="I980" s="192">
        <v>2.3851200000012796E-4</v>
      </c>
      <c r="J980" s="192">
        <v>2.9674332000000136E-2</v>
      </c>
      <c r="K980" s="192">
        <v>0</v>
      </c>
      <c r="L980" s="192"/>
      <c r="M980" s="192">
        <v>0</v>
      </c>
      <c r="N980" s="193"/>
      <c r="O980" s="196">
        <v>4.4175699999999998E-2</v>
      </c>
      <c r="P980" s="192">
        <v>2.4728609999999998E-2</v>
      </c>
      <c r="Q980" s="192">
        <v>0</v>
      </c>
      <c r="R980" s="192">
        <v>0</v>
      </c>
      <c r="S980" s="192">
        <v>-2.9435819999999779E-2</v>
      </c>
      <c r="T980" s="193"/>
      <c r="U980" s="193"/>
      <c r="V980" s="193"/>
      <c r="W980" s="193"/>
      <c r="X980" s="193"/>
    </row>
    <row r="981" spans="1:24" s="20" customFormat="1" ht="15.05" x14ac:dyDescent="0.35">
      <c r="A981" s="186"/>
      <c r="B981" s="157" t="s">
        <v>1505</v>
      </c>
      <c r="C981" s="158"/>
      <c r="D981" s="191">
        <f>SUM(D982:D983)</f>
        <v>10.456727999999998</v>
      </c>
      <c r="E981" s="191">
        <f t="shared" ref="E981:X981" si="131">SUM(E982:E983)</f>
        <v>10.169315999999998</v>
      </c>
      <c r="F981" s="191">
        <f t="shared" si="131"/>
        <v>1.8750822219999999</v>
      </c>
      <c r="G981" s="191">
        <f t="shared" si="131"/>
        <v>0.16372066800000001</v>
      </c>
      <c r="H981" s="191">
        <f t="shared" si="131"/>
        <v>0.16372066800000001</v>
      </c>
      <c r="I981" s="191">
        <f t="shared" si="131"/>
        <v>0.45321</v>
      </c>
      <c r="J981" s="191">
        <f t="shared" si="131"/>
        <v>1.7113615539999998</v>
      </c>
      <c r="K981" s="191">
        <f t="shared" si="131"/>
        <v>0.45321</v>
      </c>
      <c r="L981" s="191">
        <f t="shared" si="131"/>
        <v>0</v>
      </c>
      <c r="M981" s="191">
        <f t="shared" si="131"/>
        <v>9.0991753319999997</v>
      </c>
      <c r="N981" s="191">
        <f t="shared" si="131"/>
        <v>0</v>
      </c>
      <c r="O981" s="191">
        <f t="shared" si="131"/>
        <v>0.30992115999999997</v>
      </c>
      <c r="P981" s="191">
        <f t="shared" si="131"/>
        <v>0.17348726999999994</v>
      </c>
      <c r="Q981" s="191">
        <f t="shared" si="131"/>
        <v>0</v>
      </c>
      <c r="R981" s="191">
        <f t="shared" si="131"/>
        <v>0</v>
      </c>
      <c r="S981" s="191">
        <f t="shared" si="131"/>
        <v>8.2942337779999988</v>
      </c>
      <c r="T981" s="191">
        <f t="shared" si="131"/>
        <v>0</v>
      </c>
      <c r="U981" s="191">
        <f t="shared" si="131"/>
        <v>0</v>
      </c>
      <c r="V981" s="191">
        <f t="shared" si="131"/>
        <v>0</v>
      </c>
      <c r="W981" s="191">
        <f t="shared" si="131"/>
        <v>0</v>
      </c>
      <c r="X981" s="191">
        <f t="shared" si="131"/>
        <v>0</v>
      </c>
    </row>
    <row r="982" spans="1:24" s="20" customFormat="1" ht="62.2" x14ac:dyDescent="0.35">
      <c r="A982" s="181">
        <v>836</v>
      </c>
      <c r="B982" s="177" t="s">
        <v>1506</v>
      </c>
      <c r="C982" s="151" t="s">
        <v>1507</v>
      </c>
      <c r="D982" s="192">
        <v>2.0882519999999998</v>
      </c>
      <c r="E982" s="153">
        <v>1.81284</v>
      </c>
      <c r="F982" s="153">
        <v>1.5031768299999999</v>
      </c>
      <c r="G982" s="192">
        <v>0</v>
      </c>
      <c r="H982" s="192">
        <v>0</v>
      </c>
      <c r="I982" s="192">
        <v>0.45321</v>
      </c>
      <c r="J982" s="192">
        <v>1.5031768299999999</v>
      </c>
      <c r="K982" s="192">
        <v>0.45321</v>
      </c>
      <c r="L982" s="192"/>
      <c r="M982" s="192">
        <v>0.90642000000000023</v>
      </c>
      <c r="N982" s="193"/>
      <c r="O982" s="196">
        <v>0</v>
      </c>
      <c r="P982" s="192">
        <v>0</v>
      </c>
      <c r="Q982" s="192">
        <v>0</v>
      </c>
      <c r="R982" s="192">
        <v>0</v>
      </c>
      <c r="S982" s="192">
        <v>0.3096631700000001</v>
      </c>
      <c r="T982" s="193"/>
      <c r="U982" s="193"/>
      <c r="V982" s="193"/>
      <c r="W982" s="193"/>
      <c r="X982" s="193"/>
    </row>
    <row r="983" spans="1:24" s="20" customFormat="1" ht="46.65" x14ac:dyDescent="0.35">
      <c r="A983" s="166">
        <v>837</v>
      </c>
      <c r="B983" s="152" t="s">
        <v>1508</v>
      </c>
      <c r="C983" s="174" t="s">
        <v>1509</v>
      </c>
      <c r="D983" s="192">
        <v>8.3684759999999994</v>
      </c>
      <c r="E983" s="153">
        <v>8.3564759999999989</v>
      </c>
      <c r="F983" s="153">
        <v>0.37190539199999995</v>
      </c>
      <c r="G983" s="192">
        <v>0.16372066800000001</v>
      </c>
      <c r="H983" s="192">
        <v>0.16372066800000001</v>
      </c>
      <c r="I983" s="192">
        <v>0</v>
      </c>
      <c r="J983" s="192">
        <v>0.20818472399999993</v>
      </c>
      <c r="K983" s="192">
        <v>0</v>
      </c>
      <c r="L983" s="192"/>
      <c r="M983" s="192">
        <v>8.1927553319999991</v>
      </c>
      <c r="N983" s="192"/>
      <c r="O983" s="196">
        <v>0.30992115999999997</v>
      </c>
      <c r="P983" s="192">
        <v>0.17348726999999994</v>
      </c>
      <c r="Q983" s="192">
        <v>0</v>
      </c>
      <c r="R983" s="192">
        <v>0</v>
      </c>
      <c r="S983" s="192">
        <v>7.9845706079999985</v>
      </c>
      <c r="T983" s="192"/>
      <c r="U983" s="192"/>
      <c r="V983" s="192"/>
      <c r="W983" s="192"/>
      <c r="X983" s="192"/>
    </row>
    <row r="984" spans="1:24" s="20" customFormat="1" ht="15.05" x14ac:dyDescent="0.35">
      <c r="A984" s="186"/>
      <c r="B984" s="157" t="s">
        <v>692</v>
      </c>
      <c r="C984" s="158"/>
      <c r="D984" s="191">
        <f>SUM(D985:D986)</f>
        <v>4.2905579639999996</v>
      </c>
      <c r="E984" s="191">
        <f t="shared" ref="E984:X984" si="132">SUM(E985:E986)</f>
        <v>3.8807279999999995</v>
      </c>
      <c r="F984" s="191">
        <f t="shared" si="132"/>
        <v>2.1683364E-2</v>
      </c>
      <c r="G984" s="191">
        <f t="shared" si="132"/>
        <v>7.603149599999999E-2</v>
      </c>
      <c r="H984" s="191">
        <f t="shared" si="132"/>
        <v>7.603149599999999E-2</v>
      </c>
      <c r="I984" s="191">
        <f t="shared" si="132"/>
        <v>0.97018199999999988</v>
      </c>
      <c r="J984" s="191">
        <f t="shared" si="132"/>
        <v>-5.4348131999999993E-2</v>
      </c>
      <c r="K984" s="191">
        <f t="shared" si="132"/>
        <v>0.97018199999999988</v>
      </c>
      <c r="L984" s="191">
        <f t="shared" si="132"/>
        <v>0</v>
      </c>
      <c r="M984" s="191">
        <f t="shared" si="132"/>
        <v>1.8643325039999998</v>
      </c>
      <c r="N984" s="191">
        <f t="shared" si="132"/>
        <v>0</v>
      </c>
      <c r="O984" s="191">
        <f t="shared" si="132"/>
        <v>1.8069470000000004E-2</v>
      </c>
      <c r="P984" s="191">
        <f t="shared" si="132"/>
        <v>-4.5290110000000001E-2</v>
      </c>
      <c r="Q984" s="191">
        <f t="shared" si="132"/>
        <v>0</v>
      </c>
      <c r="R984" s="191">
        <f t="shared" si="132"/>
        <v>0</v>
      </c>
      <c r="S984" s="191">
        <f t="shared" si="132"/>
        <v>3.8590446359999997</v>
      </c>
      <c r="T984" s="191">
        <f t="shared" si="132"/>
        <v>0</v>
      </c>
      <c r="U984" s="191">
        <f t="shared" si="132"/>
        <v>0</v>
      </c>
      <c r="V984" s="191">
        <f t="shared" si="132"/>
        <v>0</v>
      </c>
      <c r="W984" s="191">
        <f t="shared" si="132"/>
        <v>0</v>
      </c>
      <c r="X984" s="191">
        <f t="shared" si="132"/>
        <v>0</v>
      </c>
    </row>
    <row r="985" spans="1:24" s="20" customFormat="1" ht="62.2" x14ac:dyDescent="0.35">
      <c r="A985" s="181">
        <v>838</v>
      </c>
      <c r="B985" s="177" t="s">
        <v>1510</v>
      </c>
      <c r="C985" s="151" t="s">
        <v>1511</v>
      </c>
      <c r="D985" s="192">
        <v>3.6428981879999993</v>
      </c>
      <c r="E985" s="153">
        <v>3.3935159999999995</v>
      </c>
      <c r="F985" s="153">
        <v>0</v>
      </c>
      <c r="G985" s="192">
        <v>6.6486011999999997E-2</v>
      </c>
      <c r="H985" s="192">
        <v>6.6486011999999997E-2</v>
      </c>
      <c r="I985" s="192">
        <v>0.84837899999999988</v>
      </c>
      <c r="J985" s="192">
        <v>-6.6486011999999997E-2</v>
      </c>
      <c r="K985" s="192">
        <v>0.84837899999999988</v>
      </c>
      <c r="L985" s="192"/>
      <c r="M985" s="192">
        <v>1.6302719879999998</v>
      </c>
      <c r="N985" s="193"/>
      <c r="O985" s="196">
        <v>0</v>
      </c>
      <c r="P985" s="192">
        <v>-5.5405010000000005E-2</v>
      </c>
      <c r="Q985" s="192">
        <v>0</v>
      </c>
      <c r="R985" s="192">
        <v>0</v>
      </c>
      <c r="S985" s="192">
        <v>3.3935159999999995</v>
      </c>
      <c r="T985" s="193"/>
      <c r="U985" s="193"/>
      <c r="V985" s="193"/>
      <c r="W985" s="193"/>
      <c r="X985" s="193"/>
    </row>
    <row r="986" spans="1:24" s="20" customFormat="1" ht="46.65" x14ac:dyDescent="0.35">
      <c r="A986" s="181">
        <v>839</v>
      </c>
      <c r="B986" s="177" t="s">
        <v>1512</v>
      </c>
      <c r="C986" s="151" t="s">
        <v>1513</v>
      </c>
      <c r="D986" s="192">
        <v>0.64765977600000002</v>
      </c>
      <c r="E986" s="153">
        <v>0.48721199999999998</v>
      </c>
      <c r="F986" s="153">
        <v>2.1683364E-2</v>
      </c>
      <c r="G986" s="192">
        <v>9.5454839999999982E-3</v>
      </c>
      <c r="H986" s="192">
        <v>9.5454839999999982E-3</v>
      </c>
      <c r="I986" s="192">
        <v>0.12180299999999999</v>
      </c>
      <c r="J986" s="192">
        <v>1.2137880000000002E-2</v>
      </c>
      <c r="K986" s="192">
        <v>0.12180299999999999</v>
      </c>
      <c r="L986" s="192"/>
      <c r="M986" s="192">
        <v>0.234060516</v>
      </c>
      <c r="N986" s="193"/>
      <c r="O986" s="196">
        <v>1.8069470000000004E-2</v>
      </c>
      <c r="P986" s="192">
        <v>1.0114900000000005E-2</v>
      </c>
      <c r="Q986" s="192">
        <v>0</v>
      </c>
      <c r="R986" s="192">
        <v>0</v>
      </c>
      <c r="S986" s="192">
        <v>0.465528636</v>
      </c>
      <c r="T986" s="193"/>
      <c r="U986" s="193"/>
      <c r="V986" s="193"/>
      <c r="W986" s="193"/>
      <c r="X986" s="193"/>
    </row>
    <row r="987" spans="1:24" s="20" customFormat="1" ht="15.55" x14ac:dyDescent="0.35">
      <c r="A987" s="186"/>
      <c r="B987" s="157" t="s">
        <v>586</v>
      </c>
      <c r="C987" s="188"/>
      <c r="D987" s="191">
        <f>SUM(D988)</f>
        <v>63.093228000000003</v>
      </c>
      <c r="E987" s="191">
        <f t="shared" ref="E987:X987" si="133">SUM(E988)</f>
        <v>7.9041119999999996</v>
      </c>
      <c r="F987" s="191">
        <f t="shared" si="133"/>
        <v>0.40039137600000002</v>
      </c>
      <c r="G987" s="191">
        <f t="shared" si="133"/>
        <v>0.154857948</v>
      </c>
      <c r="H987" s="191">
        <f t="shared" si="133"/>
        <v>0.154857948</v>
      </c>
      <c r="I987" s="191">
        <f t="shared" si="133"/>
        <v>1.9760280000000001</v>
      </c>
      <c r="J987" s="191">
        <f t="shared" si="133"/>
        <v>0.24553342799999997</v>
      </c>
      <c r="K987" s="191">
        <f t="shared" si="133"/>
        <v>1.9760280000000001</v>
      </c>
      <c r="L987" s="191">
        <f t="shared" si="133"/>
        <v>0</v>
      </c>
      <c r="M987" s="191">
        <f t="shared" si="133"/>
        <v>3.7971980520000006</v>
      </c>
      <c r="N987" s="191">
        <f t="shared" si="133"/>
        <v>0</v>
      </c>
      <c r="O987" s="191">
        <f t="shared" si="133"/>
        <v>0.30282279000000001</v>
      </c>
      <c r="P987" s="191">
        <f t="shared" si="133"/>
        <v>0.17377450000000003</v>
      </c>
      <c r="Q987" s="191">
        <f t="shared" si="133"/>
        <v>0</v>
      </c>
      <c r="R987" s="191">
        <f t="shared" si="133"/>
        <v>0</v>
      </c>
      <c r="S987" s="191">
        <f t="shared" si="133"/>
        <v>7.5037206239999996</v>
      </c>
      <c r="T987" s="191">
        <f t="shared" si="133"/>
        <v>0</v>
      </c>
      <c r="U987" s="191">
        <f t="shared" si="133"/>
        <v>0</v>
      </c>
      <c r="V987" s="191">
        <f t="shared" si="133"/>
        <v>0</v>
      </c>
      <c r="W987" s="191">
        <f t="shared" si="133"/>
        <v>0</v>
      </c>
      <c r="X987" s="191">
        <f t="shared" si="133"/>
        <v>0</v>
      </c>
    </row>
    <row r="988" spans="1:24" s="20" customFormat="1" ht="77.7" x14ac:dyDescent="0.35">
      <c r="A988" s="166">
        <v>840</v>
      </c>
      <c r="B988" s="152" t="s">
        <v>1514</v>
      </c>
      <c r="C988" s="174" t="s">
        <v>1515</v>
      </c>
      <c r="D988" s="192">
        <v>63.093228000000003</v>
      </c>
      <c r="E988" s="153">
        <v>7.9041119999999996</v>
      </c>
      <c r="F988" s="153">
        <v>0.40039137600000002</v>
      </c>
      <c r="G988" s="192">
        <v>0.154857948</v>
      </c>
      <c r="H988" s="192">
        <v>0.154857948</v>
      </c>
      <c r="I988" s="192">
        <v>1.9760280000000001</v>
      </c>
      <c r="J988" s="192">
        <v>0.24553342799999997</v>
      </c>
      <c r="K988" s="192">
        <v>1.9760280000000001</v>
      </c>
      <c r="L988" s="192"/>
      <c r="M988" s="192">
        <v>3.7971980520000006</v>
      </c>
      <c r="N988" s="192"/>
      <c r="O988" s="196">
        <v>0.30282279000000001</v>
      </c>
      <c r="P988" s="192">
        <v>0.17377450000000003</v>
      </c>
      <c r="Q988" s="192">
        <v>0</v>
      </c>
      <c r="R988" s="192">
        <v>0</v>
      </c>
      <c r="S988" s="192">
        <v>7.5037206239999996</v>
      </c>
      <c r="T988" s="192"/>
      <c r="U988" s="192"/>
      <c r="V988" s="192"/>
      <c r="W988" s="192"/>
      <c r="X988" s="192"/>
    </row>
    <row r="989" spans="1:24" s="20" customFormat="1" ht="15.55" x14ac:dyDescent="0.35">
      <c r="A989" s="189"/>
      <c r="B989" s="182" t="s">
        <v>1516</v>
      </c>
      <c r="C989" s="189"/>
      <c r="D989" s="161">
        <f>SUM(D990:D996)</f>
        <v>989.88</v>
      </c>
      <c r="E989" s="161">
        <f t="shared" ref="E989:X989" si="134">SUM(E990:E996)</f>
        <v>989.88</v>
      </c>
      <c r="F989" s="161">
        <f t="shared" si="134"/>
        <v>398.7407232991186</v>
      </c>
      <c r="G989" s="161">
        <f t="shared" si="134"/>
        <v>223.43972381311863</v>
      </c>
      <c r="H989" s="161">
        <f t="shared" si="134"/>
        <v>223.43972381311863</v>
      </c>
      <c r="I989" s="161">
        <f t="shared" si="134"/>
        <v>221.39122015999996</v>
      </c>
      <c r="J989" s="161">
        <f t="shared" si="134"/>
        <v>175.30099948599997</v>
      </c>
      <c r="K989" s="161">
        <f t="shared" si="134"/>
        <v>177.72610311</v>
      </c>
      <c r="L989" s="161">
        <f t="shared" si="134"/>
        <v>0</v>
      </c>
      <c r="M989" s="161">
        <f t="shared" si="134"/>
        <v>367.32295291688132</v>
      </c>
      <c r="N989" s="161">
        <f t="shared" si="134"/>
        <v>0</v>
      </c>
      <c r="O989" s="161">
        <f t="shared" si="134"/>
        <v>225.97273783000003</v>
      </c>
      <c r="P989" s="161">
        <f t="shared" si="134"/>
        <v>111.21814943</v>
      </c>
      <c r="Q989" s="161">
        <f t="shared" si="134"/>
        <v>10.220668679999999</v>
      </c>
      <c r="R989" s="161">
        <f t="shared" si="134"/>
        <v>4.3860051899999997</v>
      </c>
      <c r="S989" s="161">
        <f t="shared" si="134"/>
        <v>591.13927670088128</v>
      </c>
      <c r="T989" s="161">
        <f t="shared" si="134"/>
        <v>0</v>
      </c>
      <c r="U989" s="161">
        <f t="shared" si="134"/>
        <v>0</v>
      </c>
      <c r="V989" s="161">
        <f t="shared" si="134"/>
        <v>0</v>
      </c>
      <c r="W989" s="161">
        <f t="shared" si="134"/>
        <v>0</v>
      </c>
      <c r="X989" s="161">
        <f t="shared" si="134"/>
        <v>0</v>
      </c>
    </row>
    <row r="990" spans="1:24" s="20" customFormat="1" ht="20.2" x14ac:dyDescent="0.4">
      <c r="A990" s="166">
        <v>841</v>
      </c>
      <c r="B990" s="159" t="s">
        <v>1517</v>
      </c>
      <c r="C990" s="160" t="s">
        <v>1518</v>
      </c>
      <c r="D990" s="194">
        <v>120</v>
      </c>
      <c r="E990" s="194">
        <v>120</v>
      </c>
      <c r="F990" s="194">
        <v>99.191929451118625</v>
      </c>
      <c r="G990" s="194">
        <v>46.586754477118653</v>
      </c>
      <c r="H990" s="194">
        <v>46.586754477118653</v>
      </c>
      <c r="I990" s="194">
        <v>53.920393439999998</v>
      </c>
      <c r="J990" s="195">
        <v>52.605174973999972</v>
      </c>
      <c r="K990" s="194">
        <v>18</v>
      </c>
      <c r="L990" s="195"/>
      <c r="M990" s="194">
        <v>1.492852082881343</v>
      </c>
      <c r="N990" s="195"/>
      <c r="O990" s="196">
        <v>35.131242619999995</v>
      </c>
      <c r="P990" s="192">
        <v>15.798515859999995</v>
      </c>
      <c r="Q990" s="153">
        <v>10.220668679999999</v>
      </c>
      <c r="R990" s="192">
        <v>4.3860051899999997</v>
      </c>
      <c r="S990" s="192">
        <v>20.808070548881375</v>
      </c>
      <c r="T990" s="153"/>
      <c r="U990" s="153"/>
      <c r="V990" s="153"/>
      <c r="W990" s="153"/>
      <c r="X990" s="153"/>
    </row>
    <row r="991" spans="1:24" s="20" customFormat="1" ht="20.2" x14ac:dyDescent="0.4">
      <c r="A991" s="166">
        <v>842</v>
      </c>
      <c r="B991" s="159" t="s">
        <v>1519</v>
      </c>
      <c r="C991" s="160" t="s">
        <v>1518</v>
      </c>
      <c r="D991" s="194">
        <v>132</v>
      </c>
      <c r="E991" s="194">
        <v>132</v>
      </c>
      <c r="F991" s="194">
        <v>56.213193709999999</v>
      </c>
      <c r="G991" s="194">
        <v>47.207217309999997</v>
      </c>
      <c r="H991" s="194">
        <v>47.207217309999997</v>
      </c>
      <c r="I991" s="194">
        <v>29.205887999999995</v>
      </c>
      <c r="J991" s="195">
        <v>9.0059764000000015</v>
      </c>
      <c r="K991" s="194">
        <v>51.718812</v>
      </c>
      <c r="L991" s="195"/>
      <c r="M991" s="194">
        <v>3.8680826899999867</v>
      </c>
      <c r="N991" s="195"/>
      <c r="O991" s="196">
        <v>26.387536209999997</v>
      </c>
      <c r="P991" s="192">
        <v>1.8256063299999958</v>
      </c>
      <c r="Q991" s="153"/>
      <c r="R991" s="153"/>
      <c r="S991" s="192">
        <v>75.786806290000001</v>
      </c>
      <c r="T991" s="153"/>
      <c r="U991" s="153"/>
      <c r="V991" s="153"/>
      <c r="W991" s="153"/>
      <c r="X991" s="153"/>
    </row>
    <row r="992" spans="1:24" s="20" customFormat="1" ht="20.2" x14ac:dyDescent="0.4">
      <c r="A992" s="166">
        <v>843</v>
      </c>
      <c r="B992" s="159" t="s">
        <v>1520</v>
      </c>
      <c r="C992" s="160" t="s">
        <v>1518</v>
      </c>
      <c r="D992" s="194">
        <v>84</v>
      </c>
      <c r="E992" s="194">
        <v>83.999999999999986</v>
      </c>
      <c r="F992" s="194">
        <v>53.029440099999995</v>
      </c>
      <c r="G992" s="194">
        <v>24.064743699999998</v>
      </c>
      <c r="H992" s="194">
        <v>24.064743699999998</v>
      </c>
      <c r="I992" s="194">
        <v>29.021039999999999</v>
      </c>
      <c r="J992" s="195">
        <v>28.964696399999998</v>
      </c>
      <c r="K992" s="194">
        <v>12.8658</v>
      </c>
      <c r="L992" s="195"/>
      <c r="M992" s="194">
        <v>18.048416299999996</v>
      </c>
      <c r="N992" s="195"/>
      <c r="O992" s="196">
        <v>13.33283333</v>
      </c>
      <c r="P992" s="192">
        <v>13.33283333</v>
      </c>
      <c r="Q992" s="153"/>
      <c r="R992" s="153"/>
      <c r="S992" s="192">
        <v>30.970559899999991</v>
      </c>
      <c r="T992" s="153"/>
      <c r="U992" s="153"/>
      <c r="V992" s="153"/>
      <c r="W992" s="153"/>
      <c r="X992" s="153"/>
    </row>
    <row r="993" spans="1:24" s="20" customFormat="1" ht="20.2" x14ac:dyDescent="0.4">
      <c r="A993" s="166">
        <v>844</v>
      </c>
      <c r="B993" s="159" t="s">
        <v>1521</v>
      </c>
      <c r="C993" s="160" t="s">
        <v>1518</v>
      </c>
      <c r="D993" s="194">
        <v>300</v>
      </c>
      <c r="E993" s="194">
        <v>300</v>
      </c>
      <c r="F993" s="194">
        <v>150.35344668999997</v>
      </c>
      <c r="G993" s="194">
        <v>83.964477779999982</v>
      </c>
      <c r="H993" s="194">
        <v>83.964477779999982</v>
      </c>
      <c r="I993" s="194">
        <v>66.388968910000003</v>
      </c>
      <c r="J993" s="195">
        <v>66.388968910000017</v>
      </c>
      <c r="K993" s="194">
        <v>69.58398471000001</v>
      </c>
      <c r="L993" s="195"/>
      <c r="M993" s="194">
        <v>80.062568599999992</v>
      </c>
      <c r="N993" s="195"/>
      <c r="O993" s="196">
        <v>125.91261964</v>
      </c>
      <c r="P993" s="192">
        <v>61.979229960000005</v>
      </c>
      <c r="Q993" s="153"/>
      <c r="R993" s="153"/>
      <c r="S993" s="192">
        <v>149.64655331000003</v>
      </c>
      <c r="T993" s="153"/>
      <c r="U993" s="153"/>
      <c r="V993" s="153"/>
      <c r="W993" s="153"/>
      <c r="X993" s="153"/>
    </row>
    <row r="994" spans="1:24" s="20" customFormat="1" ht="31.1" x14ac:dyDescent="0.4">
      <c r="A994" s="166">
        <v>845</v>
      </c>
      <c r="B994" s="159" t="s">
        <v>1522</v>
      </c>
      <c r="C994" s="160" t="s">
        <v>1518</v>
      </c>
      <c r="D994" s="194">
        <v>84</v>
      </c>
      <c r="E994" s="194">
        <v>83.999999999999986</v>
      </c>
      <c r="F994" s="194">
        <v>39.149323557999999</v>
      </c>
      <c r="G994" s="194">
        <v>20.813140755999999</v>
      </c>
      <c r="H994" s="194">
        <v>20.813140755999999</v>
      </c>
      <c r="I994" s="194">
        <v>28.658319599999999</v>
      </c>
      <c r="J994" s="195">
        <v>18.336182802</v>
      </c>
      <c r="K994" s="194">
        <v>25.557506399999998</v>
      </c>
      <c r="L994" s="195"/>
      <c r="M994" s="194">
        <v>8.9710332439999991</v>
      </c>
      <c r="N994" s="195"/>
      <c r="O994" s="196">
        <v>24.53901454</v>
      </c>
      <c r="P994" s="192">
        <v>18.281963950000002</v>
      </c>
      <c r="Q994" s="153"/>
      <c r="R994" s="153"/>
      <c r="S994" s="192">
        <v>44.850676441999987</v>
      </c>
      <c r="T994" s="153"/>
      <c r="U994" s="153"/>
      <c r="V994" s="153"/>
      <c r="W994" s="153"/>
      <c r="X994" s="153"/>
    </row>
    <row r="995" spans="1:24" s="20" customFormat="1" ht="20.2" x14ac:dyDescent="0.4">
      <c r="A995" s="166">
        <v>846</v>
      </c>
      <c r="B995" s="159" t="s">
        <v>1523</v>
      </c>
      <c r="C995" s="160" t="s">
        <v>1518</v>
      </c>
      <c r="D995" s="194">
        <v>254.88</v>
      </c>
      <c r="E995" s="194">
        <v>254.88</v>
      </c>
      <c r="F995" s="194">
        <v>0</v>
      </c>
      <c r="G995" s="194">
        <v>0</v>
      </c>
      <c r="H995" s="194">
        <v>0</v>
      </c>
      <c r="I995" s="194">
        <v>0</v>
      </c>
      <c r="J995" s="195">
        <v>0</v>
      </c>
      <c r="K995" s="194">
        <v>0</v>
      </c>
      <c r="L995" s="195"/>
      <c r="M995" s="194">
        <v>254.88</v>
      </c>
      <c r="N995" s="195"/>
      <c r="O995" s="196">
        <v>0</v>
      </c>
      <c r="P995" s="192">
        <v>0</v>
      </c>
      <c r="Q995" s="153"/>
      <c r="R995" s="153"/>
      <c r="S995" s="192">
        <v>254.88</v>
      </c>
      <c r="T995" s="153"/>
      <c r="U995" s="153"/>
      <c r="V995" s="153"/>
      <c r="W995" s="153"/>
      <c r="X995" s="153"/>
    </row>
    <row r="996" spans="1:24" s="20" customFormat="1" ht="20.2" x14ac:dyDescent="0.4">
      <c r="A996" s="166">
        <v>847</v>
      </c>
      <c r="B996" s="159" t="s">
        <v>1524</v>
      </c>
      <c r="C996" s="160" t="s">
        <v>1518</v>
      </c>
      <c r="D996" s="194">
        <v>15</v>
      </c>
      <c r="E996" s="194">
        <v>14.999999999999959</v>
      </c>
      <c r="F996" s="194">
        <v>0.8033897900000001</v>
      </c>
      <c r="G996" s="194">
        <v>0.8033897900000001</v>
      </c>
      <c r="H996" s="194">
        <v>0.8033897900000001</v>
      </c>
      <c r="I996" s="194">
        <v>14.196610209999958</v>
      </c>
      <c r="J996" s="195">
        <v>0</v>
      </c>
      <c r="K996" s="194">
        <v>0</v>
      </c>
      <c r="L996" s="195"/>
      <c r="M996" s="194">
        <v>0</v>
      </c>
      <c r="N996" s="195"/>
      <c r="O996" s="196">
        <v>0.66949148999999997</v>
      </c>
      <c r="P996" s="192">
        <v>0</v>
      </c>
      <c r="Q996" s="153"/>
      <c r="R996" s="153"/>
      <c r="S996" s="192">
        <v>14.196610209999958</v>
      </c>
      <c r="T996" s="153"/>
      <c r="U996" s="153"/>
      <c r="V996" s="153"/>
      <c r="W996" s="153"/>
      <c r="X996" s="153"/>
    </row>
    <row r="997" spans="1:24" s="20" customFormat="1" x14ac:dyDescent="0.35">
      <c r="A997" s="19"/>
      <c r="B997" s="138"/>
      <c r="C997" s="19"/>
      <c r="D997" s="19"/>
      <c r="E997" s="19"/>
      <c r="F997" s="19"/>
      <c r="G997" s="19"/>
      <c r="H997" s="19"/>
    </row>
    <row r="998" spans="1:24" s="20" customFormat="1" x14ac:dyDescent="0.35">
      <c r="A998" s="19"/>
      <c r="B998" s="138"/>
      <c r="C998" s="19"/>
      <c r="D998" s="19"/>
      <c r="E998" s="19"/>
      <c r="F998" s="19"/>
      <c r="G998" s="19"/>
      <c r="H998" s="19"/>
    </row>
    <row r="999" spans="1:24" s="20" customFormat="1" x14ac:dyDescent="0.35">
      <c r="A999" s="19"/>
      <c r="B999" s="138"/>
      <c r="C999" s="19"/>
      <c r="D999" s="19"/>
      <c r="E999" s="19"/>
      <c r="F999" s="203"/>
      <c r="G999" s="19"/>
      <c r="H999" s="19"/>
    </row>
    <row r="1000" spans="1:24" s="20" customFormat="1" x14ac:dyDescent="0.35">
      <c r="A1000" s="19"/>
      <c r="B1000" s="138"/>
      <c r="C1000" s="19"/>
      <c r="D1000" s="19"/>
      <c r="E1000" s="19"/>
      <c r="F1000" s="19"/>
      <c r="G1000" s="19"/>
      <c r="H1000" s="19"/>
    </row>
    <row r="1001" spans="1:24" s="20" customFormat="1" x14ac:dyDescent="0.35">
      <c r="A1001" s="19"/>
      <c r="B1001" s="138"/>
      <c r="C1001" s="19"/>
      <c r="D1001" s="19"/>
      <c r="E1001" s="19"/>
      <c r="F1001" s="19"/>
      <c r="G1001" s="19"/>
      <c r="H1001" s="19"/>
    </row>
    <row r="1002" spans="1:24" s="20" customFormat="1" x14ac:dyDescent="0.35">
      <c r="A1002" s="19"/>
      <c r="B1002" s="138"/>
      <c r="C1002" s="19"/>
      <c r="D1002" s="19"/>
      <c r="E1002" s="19"/>
      <c r="F1002" s="19"/>
      <c r="G1002" s="19"/>
      <c r="H1002" s="19"/>
    </row>
    <row r="1003" spans="1:24" s="20" customFormat="1" x14ac:dyDescent="0.35">
      <c r="A1003" s="19"/>
      <c r="B1003" s="138"/>
      <c r="C1003" s="19"/>
      <c r="D1003" s="19"/>
      <c r="E1003" s="19"/>
      <c r="F1003" s="19"/>
      <c r="G1003" s="19"/>
      <c r="H1003" s="19"/>
    </row>
    <row r="1004" spans="1:24" s="20" customFormat="1" x14ac:dyDescent="0.35">
      <c r="A1004" s="19"/>
      <c r="B1004" s="138"/>
      <c r="C1004" s="19"/>
      <c r="D1004" s="19"/>
      <c r="E1004" s="19"/>
      <c r="F1004" s="19"/>
      <c r="G1004" s="19"/>
      <c r="H1004" s="19"/>
    </row>
    <row r="1005" spans="1:24" s="20" customFormat="1" x14ac:dyDescent="0.35">
      <c r="A1005" s="19"/>
      <c r="B1005" s="138"/>
      <c r="C1005" s="19"/>
      <c r="D1005" s="19"/>
      <c r="E1005" s="19"/>
      <c r="F1005" s="19"/>
      <c r="G1005" s="19"/>
      <c r="H1005" s="19"/>
    </row>
    <row r="1006" spans="1:24" s="20" customFormat="1" x14ac:dyDescent="0.35">
      <c r="A1006" s="19"/>
      <c r="B1006" s="138"/>
      <c r="C1006" s="19"/>
      <c r="D1006" s="19"/>
      <c r="E1006" s="19"/>
      <c r="F1006" s="19"/>
      <c r="G1006" s="19"/>
      <c r="H1006" s="19"/>
    </row>
    <row r="1007" spans="1:24" s="20" customFormat="1" x14ac:dyDescent="0.35">
      <c r="A1007" s="19"/>
      <c r="B1007" s="138"/>
      <c r="C1007" s="19"/>
      <c r="D1007" s="19"/>
      <c r="E1007" s="19"/>
      <c r="F1007" s="19"/>
      <c r="G1007" s="19"/>
      <c r="H1007" s="19"/>
    </row>
    <row r="1008" spans="1:24" s="20" customFormat="1" x14ac:dyDescent="0.35">
      <c r="A1008" s="19"/>
      <c r="B1008" s="138"/>
      <c r="C1008" s="19"/>
      <c r="D1008" s="19"/>
      <c r="E1008" s="19"/>
      <c r="F1008" s="19"/>
      <c r="G1008" s="19"/>
      <c r="H1008" s="19"/>
    </row>
    <row r="1009" spans="1:8" s="20" customFormat="1" x14ac:dyDescent="0.35">
      <c r="A1009" s="19"/>
      <c r="B1009" s="138"/>
      <c r="C1009" s="19"/>
      <c r="D1009" s="19"/>
      <c r="E1009" s="19"/>
      <c r="F1009" s="19"/>
      <c r="G1009" s="19"/>
      <c r="H1009" s="19"/>
    </row>
    <row r="1010" spans="1:8" s="20" customFormat="1" x14ac:dyDescent="0.35">
      <c r="A1010" s="19"/>
      <c r="B1010" s="138"/>
      <c r="C1010" s="19"/>
      <c r="D1010" s="19"/>
      <c r="E1010" s="19"/>
      <c r="F1010" s="19"/>
      <c r="G1010" s="19"/>
      <c r="H1010" s="19"/>
    </row>
    <row r="1011" spans="1:8" s="20" customFormat="1" x14ac:dyDescent="0.35">
      <c r="A1011" s="19"/>
      <c r="B1011" s="138"/>
      <c r="C1011" s="19"/>
      <c r="D1011" s="19"/>
      <c r="E1011" s="19"/>
      <c r="F1011" s="19"/>
      <c r="G1011" s="19"/>
      <c r="H1011" s="19"/>
    </row>
    <row r="1012" spans="1:8" s="20" customFormat="1" x14ac:dyDescent="0.35">
      <c r="A1012" s="19"/>
      <c r="B1012" s="138"/>
      <c r="C1012" s="19"/>
      <c r="D1012" s="19"/>
      <c r="E1012" s="19"/>
      <c r="F1012" s="19"/>
      <c r="G1012" s="19"/>
      <c r="H1012" s="19"/>
    </row>
    <row r="1013" spans="1:8" s="20" customFormat="1" x14ac:dyDescent="0.35">
      <c r="A1013" s="19"/>
      <c r="B1013" s="138"/>
      <c r="C1013" s="19"/>
      <c r="D1013" s="19"/>
      <c r="E1013" s="19"/>
      <c r="F1013" s="19"/>
      <c r="G1013" s="19"/>
      <c r="H1013" s="19"/>
    </row>
    <row r="1014" spans="1:8" s="20" customFormat="1" x14ac:dyDescent="0.35">
      <c r="A1014" s="19"/>
      <c r="B1014" s="138"/>
      <c r="C1014" s="19"/>
      <c r="D1014" s="19"/>
      <c r="E1014" s="19"/>
      <c r="F1014" s="19"/>
      <c r="G1014" s="19"/>
      <c r="H1014" s="19"/>
    </row>
    <row r="1015" spans="1:8" s="20" customFormat="1" x14ac:dyDescent="0.35">
      <c r="A1015" s="19"/>
      <c r="B1015" s="138"/>
      <c r="C1015" s="19"/>
      <c r="D1015" s="19"/>
      <c r="E1015" s="19"/>
      <c r="F1015" s="19"/>
      <c r="G1015" s="19"/>
      <c r="H1015" s="19"/>
    </row>
    <row r="1016" spans="1:8" s="20" customFormat="1" x14ac:dyDescent="0.35">
      <c r="A1016" s="19"/>
      <c r="B1016" s="138"/>
      <c r="C1016" s="19"/>
      <c r="D1016" s="19"/>
      <c r="E1016" s="19"/>
      <c r="F1016" s="19"/>
      <c r="G1016" s="19"/>
      <c r="H1016" s="19"/>
    </row>
    <row r="1017" spans="1:8" s="20" customFormat="1" x14ac:dyDescent="0.35">
      <c r="A1017" s="19"/>
      <c r="B1017" s="138"/>
      <c r="C1017" s="19"/>
      <c r="D1017" s="19"/>
      <c r="E1017" s="19"/>
      <c r="F1017" s="19"/>
      <c r="G1017" s="19"/>
      <c r="H1017" s="19"/>
    </row>
    <row r="1018" spans="1:8" s="20" customFormat="1" x14ac:dyDescent="0.35">
      <c r="A1018" s="19"/>
      <c r="B1018" s="138"/>
      <c r="C1018" s="19"/>
      <c r="D1018" s="19"/>
      <c r="E1018" s="19"/>
      <c r="F1018" s="19"/>
      <c r="G1018" s="19"/>
      <c r="H1018" s="19"/>
    </row>
    <row r="1019" spans="1:8" s="20" customFormat="1" x14ac:dyDescent="0.35">
      <c r="A1019" s="19"/>
      <c r="B1019" s="138"/>
      <c r="C1019" s="19"/>
      <c r="D1019" s="19"/>
      <c r="E1019" s="19"/>
      <c r="F1019" s="19"/>
      <c r="G1019" s="19"/>
      <c r="H1019" s="19"/>
    </row>
    <row r="1020" spans="1:8" s="20" customFormat="1" x14ac:dyDescent="0.35">
      <c r="A1020" s="19"/>
      <c r="B1020" s="138"/>
      <c r="C1020" s="19"/>
      <c r="D1020" s="19"/>
      <c r="E1020" s="19"/>
      <c r="F1020" s="19"/>
      <c r="G1020" s="19"/>
      <c r="H1020" s="19"/>
    </row>
    <row r="1021" spans="1:8" s="20" customFormat="1" x14ac:dyDescent="0.35">
      <c r="A1021" s="19"/>
      <c r="B1021" s="138"/>
      <c r="C1021" s="19"/>
      <c r="D1021" s="19"/>
      <c r="E1021" s="19"/>
      <c r="F1021" s="19"/>
      <c r="G1021" s="19"/>
      <c r="H1021" s="19"/>
    </row>
    <row r="1022" spans="1:8" s="20" customFormat="1" x14ac:dyDescent="0.35">
      <c r="A1022" s="19"/>
      <c r="B1022" s="138"/>
      <c r="C1022" s="19"/>
      <c r="D1022" s="19"/>
      <c r="E1022" s="19"/>
      <c r="F1022" s="19"/>
      <c r="G1022" s="19"/>
      <c r="H1022" s="19"/>
    </row>
    <row r="1023" spans="1:8" s="20" customFormat="1" x14ac:dyDescent="0.35">
      <c r="A1023" s="19"/>
      <c r="B1023" s="138"/>
      <c r="C1023" s="19"/>
      <c r="D1023" s="19"/>
      <c r="E1023" s="19"/>
      <c r="F1023" s="19"/>
      <c r="G1023" s="19"/>
      <c r="H1023" s="19"/>
    </row>
    <row r="1024" spans="1:8" s="20" customFormat="1" x14ac:dyDescent="0.35">
      <c r="A1024" s="19"/>
      <c r="B1024" s="138"/>
      <c r="C1024" s="19"/>
      <c r="D1024" s="19"/>
      <c r="E1024" s="19"/>
      <c r="F1024" s="19"/>
      <c r="G1024" s="19"/>
      <c r="H1024" s="19"/>
    </row>
    <row r="1025" spans="1:8" s="20" customFormat="1" x14ac:dyDescent="0.35">
      <c r="A1025" s="19"/>
      <c r="B1025" s="138"/>
      <c r="C1025" s="19"/>
      <c r="D1025" s="19"/>
      <c r="E1025" s="19"/>
      <c r="F1025" s="19"/>
      <c r="G1025" s="19"/>
      <c r="H1025" s="19"/>
    </row>
    <row r="1026" spans="1:8" s="20" customFormat="1" x14ac:dyDescent="0.35">
      <c r="A1026" s="19"/>
      <c r="B1026" s="138"/>
      <c r="C1026" s="19"/>
      <c r="D1026" s="19"/>
      <c r="E1026" s="19"/>
      <c r="F1026" s="19"/>
      <c r="G1026" s="19"/>
      <c r="H1026" s="19"/>
    </row>
    <row r="1027" spans="1:8" s="20" customFormat="1" x14ac:dyDescent="0.35">
      <c r="A1027" s="19"/>
      <c r="B1027" s="138"/>
      <c r="C1027" s="19"/>
      <c r="D1027" s="19"/>
      <c r="E1027" s="19"/>
      <c r="F1027" s="19"/>
      <c r="G1027" s="19"/>
      <c r="H1027" s="19"/>
    </row>
    <row r="1028" spans="1:8" s="20" customFormat="1" x14ac:dyDescent="0.35">
      <c r="A1028" s="19"/>
      <c r="B1028" s="138"/>
      <c r="C1028" s="19"/>
      <c r="D1028" s="19"/>
      <c r="E1028" s="19"/>
      <c r="F1028" s="19"/>
      <c r="G1028" s="19"/>
      <c r="H1028" s="19"/>
    </row>
    <row r="1029" spans="1:8" s="20" customFormat="1" x14ac:dyDescent="0.35">
      <c r="A1029" s="19"/>
      <c r="B1029" s="138"/>
      <c r="C1029" s="19"/>
      <c r="D1029" s="19"/>
      <c r="E1029" s="19"/>
      <c r="F1029" s="19"/>
      <c r="G1029" s="19"/>
      <c r="H1029" s="19"/>
    </row>
    <row r="1030" spans="1:8" s="20" customFormat="1" x14ac:dyDescent="0.35">
      <c r="A1030" s="19"/>
      <c r="B1030" s="138"/>
      <c r="C1030" s="19"/>
      <c r="D1030" s="19"/>
      <c r="E1030" s="19"/>
      <c r="F1030" s="19"/>
      <c r="G1030" s="19"/>
      <c r="H1030" s="19"/>
    </row>
    <row r="1031" spans="1:8" s="20" customFormat="1" x14ac:dyDescent="0.35">
      <c r="A1031" s="19"/>
      <c r="B1031" s="138"/>
      <c r="C1031" s="19"/>
      <c r="D1031" s="19"/>
      <c r="E1031" s="19"/>
      <c r="F1031" s="19"/>
      <c r="G1031" s="19"/>
      <c r="H1031" s="19"/>
    </row>
    <row r="1032" spans="1:8" s="20" customFormat="1" x14ac:dyDescent="0.35">
      <c r="A1032" s="19"/>
      <c r="B1032" s="138"/>
      <c r="C1032" s="19"/>
      <c r="D1032" s="19"/>
      <c r="E1032" s="19"/>
      <c r="F1032" s="19"/>
      <c r="G1032" s="19"/>
      <c r="H1032" s="19"/>
    </row>
    <row r="1033" spans="1:8" s="20" customFormat="1" x14ac:dyDescent="0.35">
      <c r="A1033" s="19"/>
      <c r="B1033" s="138"/>
      <c r="C1033" s="19"/>
      <c r="D1033" s="19"/>
      <c r="E1033" s="19"/>
      <c r="F1033" s="19"/>
      <c r="G1033" s="19"/>
      <c r="H1033" s="19"/>
    </row>
    <row r="1034" spans="1:8" s="20" customFormat="1" x14ac:dyDescent="0.35">
      <c r="A1034" s="19"/>
      <c r="B1034" s="138"/>
      <c r="C1034" s="19"/>
      <c r="D1034" s="19"/>
      <c r="E1034" s="19"/>
      <c r="F1034" s="19"/>
      <c r="G1034" s="19"/>
      <c r="H1034" s="19"/>
    </row>
    <row r="1035" spans="1:8" s="20" customFormat="1" x14ac:dyDescent="0.35">
      <c r="A1035" s="19"/>
      <c r="B1035" s="138"/>
      <c r="C1035" s="19"/>
      <c r="D1035" s="19"/>
      <c r="E1035" s="19"/>
      <c r="F1035" s="19"/>
      <c r="G1035" s="19"/>
      <c r="H1035" s="19"/>
    </row>
    <row r="1036" spans="1:8" s="20" customFormat="1" x14ac:dyDescent="0.35">
      <c r="A1036" s="19"/>
      <c r="B1036" s="138"/>
      <c r="C1036" s="19"/>
      <c r="D1036" s="19"/>
      <c r="E1036" s="19"/>
      <c r="F1036" s="19"/>
      <c r="G1036" s="19"/>
      <c r="H1036" s="19"/>
    </row>
    <row r="1037" spans="1:8" s="20" customFormat="1" x14ac:dyDescent="0.35">
      <c r="A1037" s="19"/>
      <c r="B1037" s="138"/>
      <c r="C1037" s="19"/>
      <c r="D1037" s="19"/>
      <c r="E1037" s="19"/>
      <c r="F1037" s="19"/>
      <c r="G1037" s="19"/>
      <c r="H1037" s="19"/>
    </row>
    <row r="1038" spans="1:8" s="20" customFormat="1" x14ac:dyDescent="0.35">
      <c r="A1038" s="19"/>
      <c r="B1038" s="138"/>
      <c r="C1038" s="19"/>
      <c r="D1038" s="19"/>
      <c r="E1038" s="19"/>
      <c r="F1038" s="19"/>
      <c r="G1038" s="19"/>
      <c r="H1038" s="19"/>
    </row>
    <row r="1039" spans="1:8" s="20" customFormat="1" x14ac:dyDescent="0.35">
      <c r="A1039" s="19"/>
      <c r="B1039" s="138"/>
      <c r="C1039" s="19"/>
      <c r="D1039" s="19"/>
      <c r="E1039" s="19"/>
      <c r="F1039" s="19"/>
      <c r="G1039" s="19"/>
      <c r="H1039" s="19"/>
    </row>
    <row r="1040" spans="1:8" s="20" customFormat="1" x14ac:dyDescent="0.35">
      <c r="A1040" s="19"/>
      <c r="B1040" s="138"/>
      <c r="C1040" s="19"/>
      <c r="D1040" s="19"/>
      <c r="E1040" s="19"/>
      <c r="F1040" s="19"/>
      <c r="G1040" s="19"/>
      <c r="H1040" s="19"/>
    </row>
    <row r="1041" spans="1:8" s="20" customFormat="1" x14ac:dyDescent="0.35">
      <c r="A1041" s="19"/>
      <c r="B1041" s="138"/>
      <c r="C1041" s="19"/>
      <c r="D1041" s="19"/>
      <c r="E1041" s="19"/>
      <c r="F1041" s="19"/>
      <c r="G1041" s="19"/>
      <c r="H1041" s="19"/>
    </row>
    <row r="1042" spans="1:8" s="20" customFormat="1" x14ac:dyDescent="0.35">
      <c r="A1042" s="19"/>
      <c r="B1042" s="138"/>
      <c r="C1042" s="19"/>
      <c r="D1042" s="19"/>
      <c r="E1042" s="19"/>
      <c r="F1042" s="19"/>
      <c r="G1042" s="19"/>
      <c r="H1042" s="19"/>
    </row>
    <row r="1043" spans="1:8" s="20" customFormat="1" x14ac:dyDescent="0.35">
      <c r="A1043" s="19"/>
      <c r="B1043" s="138"/>
      <c r="C1043" s="19"/>
      <c r="D1043" s="19"/>
      <c r="E1043" s="19"/>
      <c r="F1043" s="19"/>
      <c r="G1043" s="19"/>
      <c r="H1043" s="19"/>
    </row>
    <row r="1044" spans="1:8" s="20" customFormat="1" x14ac:dyDescent="0.35">
      <c r="A1044" s="19"/>
      <c r="B1044" s="138"/>
      <c r="C1044" s="19"/>
      <c r="D1044" s="19"/>
      <c r="E1044" s="19"/>
      <c r="F1044" s="19"/>
      <c r="G1044" s="19"/>
      <c r="H1044" s="19"/>
    </row>
    <row r="1045" spans="1:8" s="20" customFormat="1" x14ac:dyDescent="0.35">
      <c r="A1045" s="19"/>
      <c r="B1045" s="138"/>
      <c r="C1045" s="19"/>
      <c r="D1045" s="19"/>
      <c r="E1045" s="19"/>
      <c r="F1045" s="19"/>
      <c r="G1045" s="19"/>
      <c r="H1045" s="19"/>
    </row>
    <row r="1046" spans="1:8" s="20" customFormat="1" x14ac:dyDescent="0.35">
      <c r="A1046" s="19"/>
      <c r="B1046" s="138"/>
      <c r="C1046" s="19"/>
      <c r="D1046" s="19"/>
      <c r="E1046" s="19"/>
      <c r="F1046" s="19"/>
      <c r="G1046" s="19"/>
      <c r="H1046" s="19"/>
    </row>
    <row r="1047" spans="1:8" s="20" customFormat="1" x14ac:dyDescent="0.35">
      <c r="A1047" s="19"/>
      <c r="B1047" s="138"/>
      <c r="C1047" s="19"/>
      <c r="D1047" s="19"/>
      <c r="E1047" s="19"/>
      <c r="F1047" s="19"/>
      <c r="G1047" s="19"/>
      <c r="H1047" s="19"/>
    </row>
    <row r="1048" spans="1:8" s="20" customFormat="1" x14ac:dyDescent="0.35">
      <c r="A1048" s="19"/>
      <c r="B1048" s="138"/>
      <c r="C1048" s="19"/>
      <c r="D1048" s="19"/>
      <c r="E1048" s="19"/>
      <c r="F1048" s="19"/>
      <c r="G1048" s="19"/>
      <c r="H1048" s="19"/>
    </row>
    <row r="1049" spans="1:8" s="20" customFormat="1" x14ac:dyDescent="0.35">
      <c r="A1049" s="19"/>
      <c r="B1049" s="138"/>
      <c r="C1049" s="19"/>
      <c r="D1049" s="19"/>
      <c r="E1049" s="19"/>
      <c r="F1049" s="19"/>
      <c r="G1049" s="19"/>
      <c r="H1049" s="19"/>
    </row>
    <row r="1050" spans="1:8" s="20" customFormat="1" x14ac:dyDescent="0.35">
      <c r="A1050" s="19"/>
      <c r="B1050" s="138"/>
      <c r="C1050" s="19"/>
      <c r="D1050" s="19"/>
      <c r="E1050" s="19"/>
      <c r="F1050" s="19"/>
      <c r="G1050" s="19"/>
      <c r="H1050" s="19"/>
    </row>
    <row r="1051" spans="1:8" s="20" customFormat="1" x14ac:dyDescent="0.35">
      <c r="A1051" s="19"/>
      <c r="B1051" s="138"/>
      <c r="C1051" s="19"/>
      <c r="D1051" s="19"/>
      <c r="E1051" s="19"/>
      <c r="F1051" s="19"/>
      <c r="G1051" s="19"/>
      <c r="H1051" s="19"/>
    </row>
    <row r="1052" spans="1:8" s="20" customFormat="1" x14ac:dyDescent="0.35">
      <c r="A1052" s="19"/>
      <c r="B1052" s="138"/>
      <c r="C1052" s="19"/>
      <c r="D1052" s="19"/>
      <c r="E1052" s="19"/>
      <c r="F1052" s="19"/>
      <c r="G1052" s="19"/>
      <c r="H1052" s="19"/>
    </row>
    <row r="1053" spans="1:8" s="20" customFormat="1" x14ac:dyDescent="0.35">
      <c r="A1053" s="19"/>
      <c r="B1053" s="138"/>
      <c r="C1053" s="19"/>
      <c r="D1053" s="19"/>
      <c r="E1053" s="19"/>
      <c r="F1053" s="19"/>
      <c r="G1053" s="19"/>
      <c r="H1053" s="19"/>
    </row>
    <row r="1054" spans="1:8" s="20" customFormat="1" x14ac:dyDescent="0.35">
      <c r="A1054" s="19"/>
      <c r="B1054" s="138"/>
      <c r="C1054" s="19"/>
      <c r="D1054" s="19"/>
      <c r="E1054" s="19"/>
      <c r="F1054" s="19"/>
      <c r="G1054" s="19"/>
      <c r="H1054" s="19"/>
    </row>
    <row r="1055" spans="1:8" s="20" customFormat="1" x14ac:dyDescent="0.35">
      <c r="A1055" s="19"/>
      <c r="B1055" s="138"/>
      <c r="C1055" s="19"/>
      <c r="D1055" s="19"/>
      <c r="E1055" s="19"/>
      <c r="F1055" s="19"/>
      <c r="G1055" s="19"/>
      <c r="H1055" s="19"/>
    </row>
    <row r="1056" spans="1:8" s="20" customFormat="1" x14ac:dyDescent="0.35">
      <c r="A1056" s="19"/>
      <c r="B1056" s="138"/>
      <c r="C1056" s="19"/>
      <c r="D1056" s="19"/>
      <c r="E1056" s="19"/>
      <c r="F1056" s="19"/>
      <c r="G1056" s="19"/>
      <c r="H1056" s="19"/>
    </row>
    <row r="1057" spans="1:8" s="20" customFormat="1" x14ac:dyDescent="0.35">
      <c r="A1057" s="19"/>
      <c r="B1057" s="138"/>
      <c r="C1057" s="19"/>
      <c r="D1057" s="19"/>
      <c r="E1057" s="19"/>
      <c r="F1057" s="19"/>
      <c r="G1057" s="19"/>
      <c r="H1057" s="19"/>
    </row>
    <row r="1058" spans="1:8" s="20" customFormat="1" x14ac:dyDescent="0.35">
      <c r="A1058" s="19"/>
      <c r="B1058" s="138"/>
      <c r="C1058" s="19"/>
      <c r="D1058" s="19"/>
      <c r="E1058" s="19"/>
      <c r="F1058" s="19"/>
      <c r="G1058" s="19"/>
      <c r="H1058" s="19"/>
    </row>
    <row r="1059" spans="1:8" s="20" customFormat="1" x14ac:dyDescent="0.35">
      <c r="A1059" s="19"/>
      <c r="B1059" s="138"/>
      <c r="C1059" s="19"/>
      <c r="D1059" s="19"/>
      <c r="E1059" s="19"/>
      <c r="F1059" s="19"/>
      <c r="G1059" s="19"/>
      <c r="H1059" s="19"/>
    </row>
    <row r="1060" spans="1:8" s="20" customFormat="1" x14ac:dyDescent="0.35">
      <c r="A1060" s="19"/>
      <c r="B1060" s="138"/>
      <c r="C1060" s="19"/>
      <c r="D1060" s="19"/>
      <c r="E1060" s="19"/>
      <c r="F1060" s="19"/>
      <c r="G1060" s="19"/>
      <c r="H1060" s="19"/>
    </row>
    <row r="1061" spans="1:8" s="20" customFormat="1" x14ac:dyDescent="0.35">
      <c r="A1061" s="19"/>
      <c r="B1061" s="138"/>
      <c r="C1061" s="19"/>
      <c r="D1061" s="19"/>
      <c r="E1061" s="19"/>
      <c r="F1061" s="19"/>
      <c r="G1061" s="19"/>
      <c r="H1061" s="19"/>
    </row>
    <row r="1062" spans="1:8" s="20" customFormat="1" x14ac:dyDescent="0.35">
      <c r="A1062" s="19"/>
      <c r="B1062" s="138"/>
      <c r="C1062" s="19"/>
      <c r="D1062" s="19"/>
      <c r="E1062" s="19"/>
      <c r="F1062" s="19"/>
      <c r="G1062" s="19"/>
      <c r="H1062" s="19"/>
    </row>
    <row r="1063" spans="1:8" s="20" customFormat="1" x14ac:dyDescent="0.35">
      <c r="A1063" s="19"/>
      <c r="B1063" s="138"/>
      <c r="C1063" s="19"/>
      <c r="D1063" s="19"/>
      <c r="E1063" s="19"/>
      <c r="F1063" s="19"/>
      <c r="G1063" s="19"/>
      <c r="H1063" s="19"/>
    </row>
    <row r="1064" spans="1:8" s="20" customFormat="1" x14ac:dyDescent="0.35">
      <c r="A1064" s="19"/>
      <c r="B1064" s="138"/>
      <c r="C1064" s="19"/>
      <c r="D1064" s="19"/>
      <c r="E1064" s="19"/>
      <c r="F1064" s="19"/>
      <c r="G1064" s="19"/>
      <c r="H1064" s="19"/>
    </row>
    <row r="1065" spans="1:8" s="20" customFormat="1" x14ac:dyDescent="0.35">
      <c r="A1065" s="19"/>
      <c r="B1065" s="138"/>
      <c r="C1065" s="19"/>
      <c r="D1065" s="19"/>
      <c r="E1065" s="19"/>
      <c r="F1065" s="19"/>
      <c r="G1065" s="19"/>
      <c r="H1065" s="19"/>
    </row>
    <row r="1066" spans="1:8" s="20" customFormat="1" x14ac:dyDescent="0.35">
      <c r="A1066" s="19"/>
      <c r="B1066" s="138"/>
      <c r="C1066" s="19"/>
      <c r="D1066" s="19"/>
      <c r="E1066" s="19"/>
      <c r="F1066" s="19"/>
      <c r="G1066" s="19"/>
      <c r="H1066" s="19"/>
    </row>
    <row r="1067" spans="1:8" s="20" customFormat="1" x14ac:dyDescent="0.35">
      <c r="A1067" s="19"/>
      <c r="B1067" s="138"/>
      <c r="C1067" s="19"/>
      <c r="D1067" s="19"/>
      <c r="E1067" s="19"/>
      <c r="F1067" s="19"/>
      <c r="G1067" s="19"/>
      <c r="H1067" s="19"/>
    </row>
    <row r="1068" spans="1:8" s="20" customFormat="1" x14ac:dyDescent="0.35">
      <c r="A1068" s="19"/>
      <c r="B1068" s="138"/>
      <c r="C1068" s="19"/>
      <c r="D1068" s="19"/>
      <c r="E1068" s="19"/>
      <c r="F1068" s="19"/>
      <c r="G1068" s="19"/>
      <c r="H1068" s="19"/>
    </row>
    <row r="1069" spans="1:8" s="20" customFormat="1" x14ac:dyDescent="0.35">
      <c r="A1069" s="19"/>
      <c r="B1069" s="138"/>
      <c r="C1069" s="19"/>
      <c r="D1069" s="19"/>
      <c r="E1069" s="19"/>
      <c r="F1069" s="19"/>
      <c r="G1069" s="19"/>
      <c r="H1069" s="19"/>
    </row>
    <row r="1070" spans="1:8" s="20" customFormat="1" x14ac:dyDescent="0.35">
      <c r="A1070" s="19"/>
      <c r="B1070" s="138"/>
      <c r="C1070" s="19"/>
      <c r="D1070" s="19"/>
      <c r="E1070" s="19"/>
      <c r="F1070" s="19"/>
      <c r="G1070" s="19"/>
      <c r="H1070" s="19"/>
    </row>
    <row r="1071" spans="1:8" s="20" customFormat="1" x14ac:dyDescent="0.35">
      <c r="A1071" s="19"/>
      <c r="B1071" s="138"/>
      <c r="C1071" s="19"/>
      <c r="D1071" s="19"/>
      <c r="E1071" s="19"/>
      <c r="F1071" s="19"/>
      <c r="G1071" s="19"/>
      <c r="H1071" s="19"/>
    </row>
    <row r="1072" spans="1:8" s="20" customFormat="1" x14ac:dyDescent="0.35">
      <c r="A1072" s="19"/>
      <c r="B1072" s="138"/>
      <c r="C1072" s="19"/>
      <c r="D1072" s="19"/>
      <c r="E1072" s="19"/>
      <c r="F1072" s="19"/>
      <c r="G1072" s="19"/>
      <c r="H1072" s="19"/>
    </row>
    <row r="1073" spans="1:8" s="20" customFormat="1" x14ac:dyDescent="0.35">
      <c r="A1073" s="19"/>
      <c r="B1073" s="138"/>
      <c r="C1073" s="19"/>
      <c r="D1073" s="19"/>
      <c r="E1073" s="19"/>
      <c r="F1073" s="19"/>
      <c r="G1073" s="19"/>
      <c r="H1073" s="19"/>
    </row>
    <row r="1074" spans="1:8" s="20" customFormat="1" x14ac:dyDescent="0.35">
      <c r="A1074" s="19"/>
      <c r="B1074" s="138"/>
      <c r="C1074" s="19"/>
      <c r="D1074" s="19"/>
      <c r="E1074" s="19"/>
      <c r="F1074" s="19"/>
      <c r="G1074" s="19"/>
      <c r="H1074" s="19"/>
    </row>
    <row r="1075" spans="1:8" s="20" customFormat="1" x14ac:dyDescent="0.35">
      <c r="A1075" s="19"/>
      <c r="B1075" s="138"/>
      <c r="C1075" s="19"/>
      <c r="D1075" s="19"/>
      <c r="E1075" s="19"/>
      <c r="F1075" s="19"/>
      <c r="G1075" s="19"/>
      <c r="H1075" s="19"/>
    </row>
    <row r="1076" spans="1:8" s="20" customFormat="1" x14ac:dyDescent="0.35">
      <c r="A1076" s="19"/>
      <c r="B1076" s="138"/>
      <c r="C1076" s="19"/>
      <c r="D1076" s="19"/>
      <c r="E1076" s="19"/>
      <c r="F1076" s="19"/>
      <c r="G1076" s="19"/>
      <c r="H1076" s="19"/>
    </row>
    <row r="1077" spans="1:8" s="20" customFormat="1" x14ac:dyDescent="0.35">
      <c r="A1077" s="19"/>
      <c r="B1077" s="138"/>
      <c r="C1077" s="19"/>
      <c r="D1077" s="19"/>
      <c r="E1077" s="19"/>
      <c r="F1077" s="19"/>
      <c r="G1077" s="19"/>
      <c r="H1077" s="19"/>
    </row>
    <row r="1078" spans="1:8" s="20" customFormat="1" x14ac:dyDescent="0.35">
      <c r="A1078" s="19"/>
      <c r="B1078" s="138"/>
      <c r="C1078" s="19"/>
      <c r="D1078" s="19"/>
      <c r="E1078" s="19"/>
      <c r="F1078" s="19"/>
      <c r="G1078" s="19"/>
      <c r="H1078" s="19"/>
    </row>
    <row r="1079" spans="1:8" s="20" customFormat="1" x14ac:dyDescent="0.35">
      <c r="A1079" s="19"/>
      <c r="B1079" s="138"/>
      <c r="C1079" s="19"/>
      <c r="D1079" s="19"/>
      <c r="E1079" s="19"/>
      <c r="F1079" s="19"/>
      <c r="G1079" s="19"/>
      <c r="H1079" s="19"/>
    </row>
    <row r="1080" spans="1:8" s="20" customFormat="1" x14ac:dyDescent="0.35">
      <c r="A1080" s="19"/>
      <c r="B1080" s="138"/>
      <c r="C1080" s="19"/>
      <c r="D1080" s="19"/>
      <c r="E1080" s="19"/>
      <c r="F1080" s="19"/>
      <c r="G1080" s="19"/>
      <c r="H1080" s="19"/>
    </row>
    <row r="1081" spans="1:8" s="20" customFormat="1" x14ac:dyDescent="0.35">
      <c r="A1081" s="19"/>
      <c r="B1081" s="138"/>
      <c r="C1081" s="19"/>
      <c r="D1081" s="19"/>
      <c r="E1081" s="19"/>
      <c r="F1081" s="19"/>
      <c r="G1081" s="19"/>
      <c r="H1081" s="19"/>
    </row>
    <row r="1082" spans="1:8" s="20" customFormat="1" x14ac:dyDescent="0.35">
      <c r="A1082" s="19"/>
      <c r="B1082" s="138"/>
      <c r="C1082" s="19"/>
      <c r="D1082" s="19"/>
      <c r="E1082" s="19"/>
      <c r="F1082" s="19"/>
      <c r="G1082" s="19"/>
      <c r="H1082" s="19"/>
    </row>
    <row r="1083" spans="1:8" s="20" customFormat="1" x14ac:dyDescent="0.35">
      <c r="A1083" s="19"/>
      <c r="B1083" s="138"/>
      <c r="C1083" s="19"/>
      <c r="D1083" s="19"/>
      <c r="E1083" s="19"/>
      <c r="F1083" s="19"/>
      <c r="G1083" s="19"/>
      <c r="H1083" s="19"/>
    </row>
    <row r="1084" spans="1:8" s="20" customFormat="1" x14ac:dyDescent="0.35">
      <c r="A1084" s="19"/>
      <c r="B1084" s="138"/>
      <c r="C1084" s="19"/>
      <c r="D1084" s="19"/>
      <c r="E1084" s="19"/>
      <c r="F1084" s="19"/>
      <c r="G1084" s="19"/>
      <c r="H1084" s="19"/>
    </row>
    <row r="1085" spans="1:8" s="20" customFormat="1" x14ac:dyDescent="0.35">
      <c r="A1085" s="19"/>
      <c r="B1085" s="138"/>
      <c r="C1085" s="19"/>
      <c r="D1085" s="19"/>
      <c r="E1085" s="19"/>
      <c r="F1085" s="19"/>
      <c r="G1085" s="19"/>
      <c r="H1085" s="19"/>
    </row>
    <row r="1086" spans="1:8" s="20" customFormat="1" x14ac:dyDescent="0.35">
      <c r="A1086" s="19"/>
      <c r="B1086" s="138"/>
      <c r="C1086" s="19"/>
      <c r="D1086" s="19"/>
      <c r="E1086" s="19"/>
      <c r="F1086" s="19"/>
      <c r="G1086" s="19"/>
      <c r="H1086" s="19"/>
    </row>
    <row r="1087" spans="1:8" s="20" customFormat="1" x14ac:dyDescent="0.35">
      <c r="A1087" s="19"/>
      <c r="B1087" s="138"/>
      <c r="C1087" s="19"/>
      <c r="D1087" s="19"/>
      <c r="E1087" s="19"/>
      <c r="F1087" s="19"/>
      <c r="G1087" s="19"/>
      <c r="H1087" s="19"/>
    </row>
    <row r="1088" spans="1:8" s="20" customFormat="1" x14ac:dyDescent="0.35">
      <c r="A1088" s="19"/>
      <c r="B1088" s="138"/>
      <c r="C1088" s="19"/>
      <c r="D1088" s="19"/>
      <c r="E1088" s="19"/>
      <c r="F1088" s="19"/>
      <c r="G1088" s="19"/>
      <c r="H1088" s="19"/>
    </row>
    <row r="1089" spans="1:8" s="20" customFormat="1" x14ac:dyDescent="0.35">
      <c r="A1089" s="19"/>
      <c r="B1089" s="138"/>
      <c r="C1089" s="19"/>
      <c r="D1089" s="19"/>
      <c r="E1089" s="19"/>
      <c r="F1089" s="19"/>
      <c r="G1089" s="19"/>
      <c r="H1089" s="19"/>
    </row>
    <row r="1090" spans="1:8" s="20" customFormat="1" x14ac:dyDescent="0.35">
      <c r="A1090" s="19"/>
      <c r="B1090" s="138"/>
      <c r="C1090" s="19"/>
      <c r="D1090" s="19"/>
      <c r="E1090" s="19"/>
      <c r="F1090" s="19"/>
      <c r="G1090" s="19"/>
      <c r="H1090" s="19"/>
    </row>
    <row r="1091" spans="1:8" s="20" customFormat="1" x14ac:dyDescent="0.35">
      <c r="A1091" s="19"/>
      <c r="B1091" s="138"/>
      <c r="C1091" s="19"/>
      <c r="D1091" s="19"/>
      <c r="E1091" s="19"/>
      <c r="F1091" s="19"/>
      <c r="G1091" s="19"/>
      <c r="H1091" s="19"/>
    </row>
    <row r="1092" spans="1:8" s="20" customFormat="1" x14ac:dyDescent="0.35">
      <c r="A1092" s="19"/>
      <c r="B1092" s="138"/>
      <c r="C1092" s="19"/>
      <c r="D1092" s="19"/>
      <c r="E1092" s="19"/>
      <c r="F1092" s="19"/>
      <c r="G1092" s="19"/>
      <c r="H1092" s="19"/>
    </row>
    <row r="1093" spans="1:8" s="20" customFormat="1" x14ac:dyDescent="0.35">
      <c r="A1093" s="19"/>
      <c r="B1093" s="138"/>
      <c r="C1093" s="19"/>
      <c r="D1093" s="19"/>
      <c r="E1093" s="19"/>
      <c r="F1093" s="19"/>
      <c r="G1093" s="19"/>
      <c r="H1093" s="19"/>
    </row>
    <row r="1094" spans="1:8" s="20" customFormat="1" x14ac:dyDescent="0.35">
      <c r="A1094" s="19"/>
      <c r="B1094" s="138"/>
      <c r="C1094" s="19"/>
      <c r="D1094" s="19"/>
      <c r="E1094" s="19"/>
      <c r="F1094" s="19"/>
      <c r="G1094" s="19"/>
      <c r="H1094" s="19"/>
    </row>
    <row r="1095" spans="1:8" s="20" customFormat="1" x14ac:dyDescent="0.35">
      <c r="A1095" s="19"/>
      <c r="B1095" s="138"/>
      <c r="C1095" s="19"/>
      <c r="D1095" s="19"/>
      <c r="E1095" s="19"/>
      <c r="F1095" s="19"/>
      <c r="G1095" s="19"/>
      <c r="H1095" s="19"/>
    </row>
    <row r="1096" spans="1:8" s="20" customFormat="1" x14ac:dyDescent="0.35">
      <c r="A1096" s="19"/>
      <c r="B1096" s="138"/>
      <c r="C1096" s="19"/>
      <c r="D1096" s="19"/>
      <c r="E1096" s="19"/>
      <c r="F1096" s="19"/>
      <c r="G1096" s="19"/>
      <c r="H1096" s="19"/>
    </row>
    <row r="1097" spans="1:8" s="20" customFormat="1" x14ac:dyDescent="0.35">
      <c r="A1097" s="19"/>
      <c r="B1097" s="138"/>
      <c r="C1097" s="19"/>
      <c r="D1097" s="19"/>
      <c r="E1097" s="19"/>
      <c r="F1097" s="19"/>
      <c r="G1097" s="19"/>
      <c r="H1097" s="19"/>
    </row>
    <row r="1098" spans="1:8" s="20" customFormat="1" x14ac:dyDescent="0.35">
      <c r="A1098" s="19"/>
      <c r="B1098" s="138"/>
      <c r="C1098" s="19"/>
      <c r="D1098" s="19"/>
      <c r="E1098" s="19"/>
      <c r="F1098" s="19"/>
      <c r="G1098" s="19"/>
      <c r="H1098" s="19"/>
    </row>
    <row r="1099" spans="1:8" s="20" customFormat="1" x14ac:dyDescent="0.35">
      <c r="A1099" s="19"/>
      <c r="B1099" s="138"/>
      <c r="C1099" s="19"/>
      <c r="D1099" s="19"/>
      <c r="E1099" s="19"/>
      <c r="F1099" s="19"/>
      <c r="G1099" s="19"/>
      <c r="H1099" s="19"/>
    </row>
    <row r="1100" spans="1:8" s="20" customFormat="1" x14ac:dyDescent="0.35">
      <c r="A1100" s="19"/>
      <c r="B1100" s="138"/>
      <c r="C1100" s="19"/>
      <c r="D1100" s="19"/>
      <c r="E1100" s="19"/>
      <c r="F1100" s="19"/>
      <c r="G1100" s="19"/>
      <c r="H1100" s="19"/>
    </row>
    <row r="1101" spans="1:8" s="20" customFormat="1" x14ac:dyDescent="0.35">
      <c r="A1101" s="19"/>
      <c r="B1101" s="138"/>
      <c r="C1101" s="19"/>
      <c r="D1101" s="19"/>
      <c r="E1101" s="19"/>
      <c r="F1101" s="19"/>
      <c r="G1101" s="19"/>
      <c r="H1101" s="19"/>
    </row>
    <row r="1102" spans="1:8" s="20" customFormat="1" x14ac:dyDescent="0.35">
      <c r="A1102" s="19"/>
      <c r="B1102" s="138"/>
      <c r="C1102" s="19"/>
      <c r="D1102" s="19"/>
      <c r="E1102" s="19"/>
      <c r="F1102" s="19"/>
      <c r="G1102" s="19"/>
      <c r="H1102" s="19"/>
    </row>
    <row r="1103" spans="1:8" s="20" customFormat="1" x14ac:dyDescent="0.35">
      <c r="A1103" s="19"/>
      <c r="B1103" s="138"/>
      <c r="C1103" s="19"/>
      <c r="D1103" s="19"/>
      <c r="E1103" s="19"/>
      <c r="F1103" s="19"/>
      <c r="G1103" s="19"/>
      <c r="H1103" s="19"/>
    </row>
    <row r="1104" spans="1:8" s="20" customFormat="1" x14ac:dyDescent="0.35">
      <c r="A1104" s="19"/>
      <c r="B1104" s="138"/>
      <c r="C1104" s="19"/>
      <c r="D1104" s="19"/>
      <c r="E1104" s="19"/>
      <c r="F1104" s="19"/>
      <c r="G1104" s="19"/>
      <c r="H1104" s="19"/>
    </row>
    <row r="1105" spans="1:8" s="20" customFormat="1" x14ac:dyDescent="0.35">
      <c r="A1105" s="19"/>
      <c r="B1105" s="138"/>
      <c r="C1105" s="19"/>
      <c r="D1105" s="19"/>
      <c r="E1105" s="19"/>
      <c r="F1105" s="19"/>
      <c r="G1105" s="19"/>
      <c r="H1105" s="19"/>
    </row>
    <row r="1106" spans="1:8" s="20" customFormat="1" x14ac:dyDescent="0.35">
      <c r="A1106" s="19"/>
      <c r="B1106" s="138"/>
      <c r="C1106" s="19"/>
      <c r="D1106" s="19"/>
      <c r="E1106" s="19"/>
      <c r="F1106" s="19"/>
      <c r="G1106" s="19"/>
      <c r="H1106" s="19"/>
    </row>
    <row r="1107" spans="1:8" s="20" customFormat="1" x14ac:dyDescent="0.35">
      <c r="A1107" s="19"/>
      <c r="B1107" s="138"/>
      <c r="C1107" s="19"/>
      <c r="D1107" s="19"/>
      <c r="E1107" s="19"/>
      <c r="F1107" s="19"/>
      <c r="G1107" s="19"/>
      <c r="H1107" s="19"/>
    </row>
    <row r="1108" spans="1:8" s="20" customFormat="1" x14ac:dyDescent="0.35">
      <c r="A1108" s="19"/>
      <c r="B1108" s="138"/>
      <c r="C1108" s="19"/>
      <c r="D1108" s="19"/>
      <c r="E1108" s="19"/>
      <c r="F1108" s="19"/>
      <c r="G1108" s="19"/>
      <c r="H1108" s="19"/>
    </row>
    <row r="1109" spans="1:8" s="20" customFormat="1" x14ac:dyDescent="0.35">
      <c r="A1109" s="19"/>
      <c r="B1109" s="138"/>
      <c r="C1109" s="19"/>
      <c r="D1109" s="19"/>
      <c r="E1109" s="19"/>
      <c r="F1109" s="19"/>
      <c r="G1109" s="19"/>
      <c r="H1109" s="19"/>
    </row>
    <row r="1110" spans="1:8" s="20" customFormat="1" x14ac:dyDescent="0.35">
      <c r="A1110" s="19"/>
      <c r="B1110" s="138"/>
      <c r="C1110" s="19"/>
      <c r="D1110" s="19"/>
      <c r="E1110" s="19"/>
      <c r="F1110" s="19"/>
      <c r="G1110" s="19"/>
      <c r="H1110" s="19"/>
    </row>
    <row r="1111" spans="1:8" s="20" customFormat="1" x14ac:dyDescent="0.35">
      <c r="A1111" s="19"/>
      <c r="B1111" s="138"/>
      <c r="C1111" s="19"/>
      <c r="D1111" s="19"/>
      <c r="E1111" s="19"/>
      <c r="F1111" s="19"/>
      <c r="G1111" s="19"/>
      <c r="H1111" s="19"/>
    </row>
    <row r="1112" spans="1:8" s="20" customFormat="1" x14ac:dyDescent="0.35">
      <c r="A1112" s="19"/>
      <c r="B1112" s="138"/>
      <c r="C1112" s="19"/>
      <c r="D1112" s="19"/>
      <c r="E1112" s="19"/>
      <c r="F1112" s="19"/>
      <c r="G1112" s="19"/>
      <c r="H1112" s="19"/>
    </row>
    <row r="1113" spans="1:8" s="20" customFormat="1" x14ac:dyDescent="0.35">
      <c r="A1113" s="19"/>
      <c r="B1113" s="138"/>
      <c r="C1113" s="19"/>
      <c r="D1113" s="19"/>
      <c r="E1113" s="19"/>
      <c r="F1113" s="19"/>
      <c r="G1113" s="19"/>
      <c r="H1113" s="19"/>
    </row>
    <row r="1114" spans="1:8" s="20" customFormat="1" x14ac:dyDescent="0.35">
      <c r="A1114" s="19"/>
      <c r="B1114" s="138"/>
      <c r="C1114" s="19"/>
      <c r="D1114" s="19"/>
      <c r="E1114" s="19"/>
      <c r="F1114" s="19"/>
      <c r="G1114" s="19"/>
      <c r="H1114" s="19"/>
    </row>
    <row r="1115" spans="1:8" s="20" customFormat="1" x14ac:dyDescent="0.35">
      <c r="A1115" s="19"/>
      <c r="B1115" s="138"/>
      <c r="C1115" s="19"/>
      <c r="D1115" s="19"/>
      <c r="E1115" s="19"/>
      <c r="F1115" s="19"/>
      <c r="G1115" s="19"/>
      <c r="H1115" s="19"/>
    </row>
    <row r="1116" spans="1:8" s="20" customFormat="1" x14ac:dyDescent="0.35">
      <c r="A1116" s="19"/>
      <c r="B1116" s="138"/>
      <c r="C1116" s="19"/>
      <c r="D1116" s="19"/>
      <c r="E1116" s="19"/>
      <c r="F1116" s="19"/>
      <c r="G1116" s="19"/>
      <c r="H1116" s="19"/>
    </row>
    <row r="1117" spans="1:8" s="20" customFormat="1" x14ac:dyDescent="0.35">
      <c r="A1117" s="19"/>
      <c r="B1117" s="138"/>
      <c r="C1117" s="19"/>
      <c r="D1117" s="19"/>
      <c r="E1117" s="19"/>
      <c r="F1117" s="19"/>
      <c r="G1117" s="19"/>
      <c r="H1117" s="19"/>
    </row>
    <row r="1118" spans="1:8" s="20" customFormat="1" x14ac:dyDescent="0.35">
      <c r="A1118" s="19"/>
      <c r="B1118" s="138"/>
      <c r="C1118" s="19"/>
      <c r="D1118" s="19"/>
      <c r="E1118" s="19"/>
      <c r="F1118" s="19"/>
      <c r="G1118" s="19"/>
      <c r="H1118" s="19"/>
    </row>
    <row r="1119" spans="1:8" s="20" customFormat="1" x14ac:dyDescent="0.35">
      <c r="A1119" s="19"/>
      <c r="B1119" s="138"/>
      <c r="C1119" s="19"/>
      <c r="D1119" s="19"/>
      <c r="E1119" s="19"/>
      <c r="F1119" s="19"/>
      <c r="G1119" s="19"/>
      <c r="H1119" s="19"/>
    </row>
    <row r="1120" spans="1:8" s="20" customFormat="1" x14ac:dyDescent="0.35">
      <c r="A1120" s="19"/>
      <c r="B1120" s="138"/>
      <c r="C1120" s="19"/>
      <c r="D1120" s="19"/>
      <c r="E1120" s="19"/>
      <c r="F1120" s="19"/>
      <c r="G1120" s="19"/>
      <c r="H1120" s="19"/>
    </row>
    <row r="1121" spans="1:8" s="20" customFormat="1" x14ac:dyDescent="0.35">
      <c r="A1121" s="19"/>
      <c r="B1121" s="138"/>
      <c r="C1121" s="19"/>
      <c r="D1121" s="19"/>
      <c r="E1121" s="19"/>
      <c r="F1121" s="19"/>
      <c r="G1121" s="19"/>
      <c r="H1121" s="19"/>
    </row>
    <row r="1122" spans="1:8" s="20" customFormat="1" x14ac:dyDescent="0.35">
      <c r="A1122" s="19"/>
      <c r="B1122" s="138"/>
      <c r="C1122" s="19"/>
      <c r="D1122" s="19"/>
      <c r="E1122" s="19"/>
      <c r="F1122" s="19"/>
      <c r="G1122" s="19"/>
      <c r="H1122" s="19"/>
    </row>
    <row r="1123" spans="1:8" s="20" customFormat="1" x14ac:dyDescent="0.35">
      <c r="A1123" s="19"/>
      <c r="B1123" s="138"/>
      <c r="C1123" s="19"/>
      <c r="D1123" s="19"/>
      <c r="E1123" s="19"/>
      <c r="F1123" s="19"/>
      <c r="G1123" s="19"/>
      <c r="H1123" s="19"/>
    </row>
    <row r="1124" spans="1:8" s="20" customFormat="1" x14ac:dyDescent="0.35">
      <c r="A1124" s="19"/>
      <c r="B1124" s="138"/>
      <c r="C1124" s="19"/>
      <c r="D1124" s="19"/>
      <c r="E1124" s="19"/>
      <c r="F1124" s="19"/>
      <c r="G1124" s="19"/>
      <c r="H1124" s="19"/>
    </row>
    <row r="1125" spans="1:8" s="20" customFormat="1" x14ac:dyDescent="0.35">
      <c r="A1125" s="19"/>
      <c r="B1125" s="138"/>
      <c r="C1125" s="19"/>
      <c r="D1125" s="19"/>
      <c r="E1125" s="19"/>
      <c r="F1125" s="19"/>
      <c r="G1125" s="19"/>
      <c r="H1125" s="19"/>
    </row>
    <row r="1126" spans="1:8" s="20" customFormat="1" x14ac:dyDescent="0.35">
      <c r="A1126" s="19"/>
      <c r="B1126" s="138"/>
      <c r="C1126" s="19"/>
      <c r="D1126" s="19"/>
      <c r="E1126" s="19"/>
      <c r="F1126" s="19"/>
      <c r="G1126" s="19"/>
      <c r="H1126" s="19"/>
    </row>
    <row r="1127" spans="1:8" s="20" customFormat="1" x14ac:dyDescent="0.35">
      <c r="A1127" s="19"/>
      <c r="B1127" s="138"/>
      <c r="C1127" s="19"/>
      <c r="D1127" s="19"/>
      <c r="E1127" s="19"/>
      <c r="F1127" s="19"/>
      <c r="G1127" s="19"/>
      <c r="H1127" s="19"/>
    </row>
    <row r="1128" spans="1:8" s="20" customFormat="1" x14ac:dyDescent="0.35">
      <c r="A1128" s="19"/>
      <c r="B1128" s="138"/>
      <c r="C1128" s="19"/>
      <c r="D1128" s="19"/>
      <c r="E1128" s="19"/>
      <c r="F1128" s="19"/>
      <c r="G1128" s="19"/>
      <c r="H1128" s="19"/>
    </row>
    <row r="1129" spans="1:8" s="20" customFormat="1" x14ac:dyDescent="0.35">
      <c r="A1129" s="19"/>
      <c r="B1129" s="138"/>
      <c r="C1129" s="19"/>
      <c r="D1129" s="19"/>
      <c r="E1129" s="19"/>
      <c r="F1129" s="19"/>
      <c r="G1129" s="19"/>
      <c r="H1129" s="19"/>
    </row>
    <row r="1130" spans="1:8" s="20" customFormat="1" x14ac:dyDescent="0.35">
      <c r="A1130" s="19"/>
      <c r="B1130" s="138"/>
      <c r="C1130" s="19"/>
      <c r="D1130" s="19"/>
      <c r="E1130" s="19"/>
      <c r="F1130" s="19"/>
      <c r="G1130" s="19"/>
      <c r="H1130" s="19"/>
    </row>
    <row r="1131" spans="1:8" s="20" customFormat="1" x14ac:dyDescent="0.35">
      <c r="A1131" s="19"/>
      <c r="B1131" s="138"/>
      <c r="C1131" s="19"/>
      <c r="D1131" s="19"/>
      <c r="E1131" s="19"/>
      <c r="F1131" s="19"/>
      <c r="G1131" s="19"/>
      <c r="H1131" s="19"/>
    </row>
    <row r="1132" spans="1:8" s="20" customFormat="1" x14ac:dyDescent="0.35">
      <c r="A1132" s="19"/>
      <c r="B1132" s="138"/>
      <c r="C1132" s="19"/>
      <c r="D1132" s="19"/>
      <c r="E1132" s="19"/>
      <c r="F1132" s="19"/>
      <c r="G1132" s="19"/>
      <c r="H1132" s="19"/>
    </row>
    <row r="1133" spans="1:8" s="20" customFormat="1" x14ac:dyDescent="0.35">
      <c r="A1133" s="19"/>
      <c r="B1133" s="138"/>
      <c r="C1133" s="19"/>
      <c r="D1133" s="19"/>
      <c r="E1133" s="19"/>
      <c r="F1133" s="19"/>
      <c r="G1133" s="19"/>
      <c r="H1133" s="19"/>
    </row>
    <row r="1134" spans="1:8" s="20" customFormat="1" x14ac:dyDescent="0.35">
      <c r="A1134" s="19"/>
      <c r="B1134" s="138"/>
      <c r="C1134" s="19"/>
      <c r="D1134" s="19"/>
      <c r="E1134" s="19"/>
      <c r="F1134" s="19"/>
      <c r="G1134" s="19"/>
      <c r="H1134" s="19"/>
    </row>
    <row r="1135" spans="1:8" s="20" customFormat="1" x14ac:dyDescent="0.35">
      <c r="A1135" s="19"/>
      <c r="B1135" s="138"/>
      <c r="C1135" s="19"/>
      <c r="D1135" s="19"/>
      <c r="E1135" s="19"/>
      <c r="F1135" s="19"/>
      <c r="G1135" s="19"/>
      <c r="H1135" s="19"/>
    </row>
    <row r="1136" spans="1:8" s="20" customFormat="1" x14ac:dyDescent="0.35">
      <c r="A1136" s="19"/>
      <c r="B1136" s="138"/>
      <c r="C1136" s="19"/>
      <c r="D1136" s="19"/>
      <c r="E1136" s="19"/>
      <c r="F1136" s="19"/>
      <c r="G1136" s="19"/>
      <c r="H1136" s="19"/>
    </row>
    <row r="1137" spans="1:8" s="20" customFormat="1" x14ac:dyDescent="0.35">
      <c r="A1137" s="19"/>
      <c r="B1137" s="138"/>
      <c r="C1137" s="19"/>
      <c r="D1137" s="19"/>
      <c r="E1137" s="19"/>
      <c r="F1137" s="19"/>
      <c r="G1137" s="19"/>
      <c r="H1137" s="19"/>
    </row>
    <row r="1138" spans="1:8" s="20" customFormat="1" x14ac:dyDescent="0.35">
      <c r="A1138" s="19"/>
      <c r="B1138" s="138"/>
      <c r="C1138" s="19"/>
      <c r="D1138" s="19"/>
      <c r="E1138" s="19"/>
      <c r="F1138" s="19"/>
      <c r="G1138" s="19"/>
      <c r="H1138" s="19"/>
    </row>
    <row r="1139" spans="1:8" s="20" customFormat="1" x14ac:dyDescent="0.35">
      <c r="A1139" s="19"/>
      <c r="B1139" s="138"/>
      <c r="C1139" s="19"/>
      <c r="D1139" s="19"/>
      <c r="E1139" s="19"/>
      <c r="F1139" s="19"/>
      <c r="G1139" s="19"/>
      <c r="H1139" s="19"/>
    </row>
    <row r="1140" spans="1:8" s="20" customFormat="1" x14ac:dyDescent="0.35">
      <c r="A1140" s="19"/>
      <c r="B1140" s="138"/>
      <c r="C1140" s="19"/>
      <c r="D1140" s="19"/>
      <c r="E1140" s="19"/>
      <c r="F1140" s="19"/>
      <c r="G1140" s="19"/>
      <c r="H1140" s="19"/>
    </row>
    <row r="1141" spans="1:8" s="20" customFormat="1" x14ac:dyDescent="0.35">
      <c r="A1141" s="19"/>
      <c r="B1141" s="138"/>
      <c r="C1141" s="19"/>
      <c r="D1141" s="19"/>
      <c r="E1141" s="19"/>
      <c r="F1141" s="19"/>
      <c r="G1141" s="19"/>
      <c r="H1141" s="19"/>
    </row>
    <row r="1142" spans="1:8" s="20" customFormat="1" x14ac:dyDescent="0.35">
      <c r="A1142" s="19"/>
      <c r="B1142" s="138"/>
      <c r="C1142" s="19"/>
      <c r="D1142" s="19"/>
      <c r="E1142" s="19"/>
      <c r="F1142" s="19"/>
      <c r="G1142" s="19"/>
      <c r="H1142" s="19"/>
    </row>
    <row r="1143" spans="1:8" s="20" customFormat="1" x14ac:dyDescent="0.35">
      <c r="A1143" s="19"/>
      <c r="B1143" s="138"/>
      <c r="C1143" s="19"/>
      <c r="D1143" s="19"/>
      <c r="E1143" s="19"/>
      <c r="F1143" s="19"/>
      <c r="G1143" s="19"/>
      <c r="H1143" s="19"/>
    </row>
    <row r="1144" spans="1:8" s="20" customFormat="1" x14ac:dyDescent="0.35">
      <c r="A1144" s="19"/>
      <c r="B1144" s="138"/>
      <c r="C1144" s="19"/>
      <c r="D1144" s="19"/>
      <c r="E1144" s="19"/>
      <c r="F1144" s="19"/>
      <c r="G1144" s="19"/>
      <c r="H1144" s="19"/>
    </row>
    <row r="1145" spans="1:8" s="20" customFormat="1" x14ac:dyDescent="0.35">
      <c r="A1145" s="19"/>
      <c r="B1145" s="138"/>
      <c r="C1145" s="19"/>
      <c r="D1145" s="19"/>
      <c r="E1145" s="19"/>
      <c r="F1145" s="19"/>
      <c r="G1145" s="19"/>
      <c r="H1145" s="19"/>
    </row>
    <row r="1146" spans="1:8" s="20" customFormat="1" x14ac:dyDescent="0.35">
      <c r="A1146" s="19"/>
      <c r="B1146" s="138"/>
      <c r="C1146" s="19"/>
      <c r="D1146" s="19"/>
      <c r="E1146" s="19"/>
      <c r="F1146" s="19"/>
      <c r="G1146" s="19"/>
      <c r="H1146" s="19"/>
    </row>
    <row r="1147" spans="1:8" s="20" customFormat="1" x14ac:dyDescent="0.35">
      <c r="A1147" s="19"/>
      <c r="B1147" s="138"/>
      <c r="C1147" s="19"/>
      <c r="D1147" s="19"/>
      <c r="E1147" s="19"/>
      <c r="F1147" s="19"/>
      <c r="G1147" s="19"/>
      <c r="H1147" s="19"/>
    </row>
    <row r="1148" spans="1:8" s="20" customFormat="1" x14ac:dyDescent="0.35">
      <c r="A1148" s="19"/>
      <c r="B1148" s="138"/>
      <c r="C1148" s="19"/>
      <c r="D1148" s="19"/>
      <c r="E1148" s="19"/>
      <c r="F1148" s="19"/>
      <c r="G1148" s="19"/>
      <c r="H1148" s="19"/>
    </row>
    <row r="1149" spans="1:8" s="20" customFormat="1" x14ac:dyDescent="0.35">
      <c r="A1149" s="19"/>
      <c r="B1149" s="138"/>
      <c r="C1149" s="19"/>
      <c r="D1149" s="19"/>
      <c r="E1149" s="19"/>
      <c r="F1149" s="19"/>
      <c r="G1149" s="19"/>
      <c r="H1149" s="19"/>
    </row>
    <row r="1150" spans="1:8" s="20" customFormat="1" x14ac:dyDescent="0.35">
      <c r="A1150" s="19"/>
      <c r="B1150" s="138"/>
      <c r="C1150" s="19"/>
      <c r="D1150" s="19"/>
      <c r="E1150" s="19"/>
      <c r="F1150" s="19"/>
      <c r="G1150" s="19"/>
      <c r="H1150" s="19"/>
    </row>
    <row r="1151" spans="1:8" s="20" customFormat="1" x14ac:dyDescent="0.35">
      <c r="A1151" s="19"/>
      <c r="B1151" s="138"/>
      <c r="C1151" s="19"/>
      <c r="D1151" s="19"/>
      <c r="E1151" s="19"/>
      <c r="F1151" s="19"/>
      <c r="G1151" s="19"/>
      <c r="H1151" s="19"/>
    </row>
    <row r="1152" spans="1:8" s="20" customFormat="1" x14ac:dyDescent="0.35">
      <c r="A1152" s="19"/>
      <c r="B1152" s="138"/>
      <c r="C1152" s="19"/>
      <c r="D1152" s="19"/>
      <c r="E1152" s="19"/>
      <c r="F1152" s="19"/>
      <c r="G1152" s="19"/>
      <c r="H1152" s="19"/>
    </row>
    <row r="1153" spans="1:8" s="20" customFormat="1" x14ac:dyDescent="0.35">
      <c r="A1153" s="19"/>
      <c r="B1153" s="138"/>
      <c r="C1153" s="19"/>
      <c r="D1153" s="19"/>
      <c r="E1153" s="19"/>
      <c r="F1153" s="19"/>
      <c r="G1153" s="19"/>
      <c r="H1153" s="19"/>
    </row>
    <row r="1154" spans="1:8" s="20" customFormat="1" x14ac:dyDescent="0.35">
      <c r="A1154" s="19"/>
      <c r="B1154" s="138"/>
      <c r="C1154" s="19"/>
      <c r="D1154" s="19"/>
      <c r="E1154" s="19"/>
      <c r="F1154" s="19"/>
      <c r="G1154" s="19"/>
      <c r="H1154" s="19"/>
    </row>
    <row r="1155" spans="1:8" s="20" customFormat="1" x14ac:dyDescent="0.35">
      <c r="A1155" s="19"/>
      <c r="B1155" s="138"/>
      <c r="C1155" s="19"/>
      <c r="D1155" s="19"/>
      <c r="E1155" s="19"/>
      <c r="F1155" s="19"/>
      <c r="G1155" s="19"/>
      <c r="H1155" s="19"/>
    </row>
    <row r="1156" spans="1:8" s="20" customFormat="1" x14ac:dyDescent="0.35">
      <c r="A1156" s="19"/>
      <c r="B1156" s="138"/>
      <c r="C1156" s="19"/>
      <c r="D1156" s="19"/>
      <c r="E1156" s="19"/>
      <c r="F1156" s="19"/>
      <c r="G1156" s="19"/>
      <c r="H1156" s="19"/>
    </row>
    <row r="1157" spans="1:8" s="20" customFormat="1" x14ac:dyDescent="0.35">
      <c r="A1157" s="19"/>
      <c r="B1157" s="138"/>
      <c r="C1157" s="19"/>
      <c r="D1157" s="19"/>
      <c r="E1157" s="19"/>
      <c r="F1157" s="19"/>
      <c r="G1157" s="19"/>
      <c r="H1157" s="19"/>
    </row>
    <row r="1158" spans="1:8" s="20" customFormat="1" x14ac:dyDescent="0.35">
      <c r="A1158" s="19"/>
      <c r="B1158" s="138"/>
      <c r="C1158" s="19"/>
      <c r="D1158" s="19"/>
      <c r="E1158" s="19"/>
      <c r="F1158" s="19"/>
      <c r="G1158" s="19"/>
      <c r="H1158" s="19"/>
    </row>
    <row r="1159" spans="1:8" s="20" customFormat="1" x14ac:dyDescent="0.35">
      <c r="A1159" s="19"/>
      <c r="B1159" s="138"/>
      <c r="C1159" s="19"/>
      <c r="D1159" s="19"/>
      <c r="E1159" s="19"/>
      <c r="F1159" s="19"/>
      <c r="G1159" s="19"/>
      <c r="H1159" s="19"/>
    </row>
    <row r="1160" spans="1:8" s="20" customFormat="1" x14ac:dyDescent="0.35">
      <c r="A1160" s="19"/>
      <c r="B1160" s="138"/>
      <c r="C1160" s="19"/>
      <c r="D1160" s="19"/>
      <c r="E1160" s="19"/>
      <c r="F1160" s="19"/>
      <c r="G1160" s="19"/>
      <c r="H1160" s="19"/>
    </row>
    <row r="1161" spans="1:8" s="20" customFormat="1" x14ac:dyDescent="0.35">
      <c r="A1161" s="19"/>
      <c r="B1161" s="138"/>
      <c r="C1161" s="19"/>
      <c r="D1161" s="19"/>
      <c r="E1161" s="19"/>
      <c r="F1161" s="19"/>
      <c r="G1161" s="19"/>
      <c r="H1161" s="19"/>
    </row>
    <row r="1162" spans="1:8" s="20" customFormat="1" x14ac:dyDescent="0.35">
      <c r="A1162" s="19"/>
      <c r="B1162" s="138"/>
      <c r="C1162" s="19"/>
      <c r="D1162" s="19"/>
      <c r="E1162" s="19"/>
      <c r="F1162" s="19"/>
      <c r="G1162" s="19"/>
      <c r="H1162" s="19"/>
    </row>
    <row r="1163" spans="1:8" s="20" customFormat="1" x14ac:dyDescent="0.35">
      <c r="A1163" s="19"/>
      <c r="B1163" s="138"/>
      <c r="C1163" s="19"/>
      <c r="D1163" s="19"/>
      <c r="E1163" s="19"/>
      <c r="F1163" s="19"/>
      <c r="G1163" s="19"/>
      <c r="H1163" s="19"/>
    </row>
    <row r="1164" spans="1:8" s="20" customFormat="1" x14ac:dyDescent="0.35">
      <c r="A1164" s="19"/>
      <c r="B1164" s="138"/>
      <c r="C1164" s="19"/>
      <c r="D1164" s="19"/>
      <c r="E1164" s="19"/>
      <c r="F1164" s="19"/>
      <c r="G1164" s="19"/>
      <c r="H1164" s="19"/>
    </row>
    <row r="1165" spans="1:8" s="20" customFormat="1" x14ac:dyDescent="0.35">
      <c r="A1165" s="19"/>
      <c r="B1165" s="138"/>
      <c r="C1165" s="19"/>
      <c r="D1165" s="19"/>
      <c r="E1165" s="19"/>
      <c r="F1165" s="19"/>
      <c r="G1165" s="19"/>
      <c r="H1165" s="19"/>
    </row>
    <row r="1166" spans="1:8" s="20" customFormat="1" x14ac:dyDescent="0.35">
      <c r="A1166" s="19"/>
      <c r="B1166" s="138"/>
      <c r="C1166" s="19"/>
      <c r="D1166" s="19"/>
      <c r="E1166" s="19"/>
      <c r="F1166" s="19"/>
      <c r="G1166" s="19"/>
      <c r="H1166" s="19"/>
    </row>
    <row r="1167" spans="1:8" s="20" customFormat="1" x14ac:dyDescent="0.35">
      <c r="A1167" s="19"/>
      <c r="B1167" s="138"/>
      <c r="C1167" s="19"/>
      <c r="D1167" s="19"/>
      <c r="E1167" s="19"/>
      <c r="F1167" s="19"/>
      <c r="G1167" s="19"/>
      <c r="H1167" s="19"/>
    </row>
    <row r="1168" spans="1:8" s="20" customFormat="1" x14ac:dyDescent="0.35">
      <c r="A1168" s="19"/>
      <c r="B1168" s="138"/>
      <c r="C1168" s="19"/>
      <c r="D1168" s="19"/>
      <c r="E1168" s="19"/>
      <c r="F1168" s="19"/>
      <c r="G1168" s="19"/>
      <c r="H1168" s="19"/>
    </row>
    <row r="1169" spans="1:8" s="20" customFormat="1" x14ac:dyDescent="0.35">
      <c r="A1169" s="19"/>
      <c r="B1169" s="138"/>
      <c r="C1169" s="19"/>
      <c r="D1169" s="19"/>
      <c r="E1169" s="19"/>
      <c r="F1169" s="19"/>
      <c r="G1169" s="19"/>
      <c r="H1169" s="19"/>
    </row>
    <row r="1170" spans="1:8" s="20" customFormat="1" x14ac:dyDescent="0.35">
      <c r="A1170" s="19"/>
      <c r="B1170" s="138"/>
      <c r="C1170" s="19"/>
      <c r="D1170" s="19"/>
      <c r="E1170" s="19"/>
      <c r="F1170" s="19"/>
      <c r="G1170" s="19"/>
      <c r="H1170" s="19"/>
    </row>
    <row r="1171" spans="1:8" s="20" customFormat="1" x14ac:dyDescent="0.35">
      <c r="A1171" s="19"/>
      <c r="B1171" s="138"/>
      <c r="C1171" s="19"/>
      <c r="D1171" s="19"/>
      <c r="E1171" s="19"/>
      <c r="F1171" s="19"/>
      <c r="G1171" s="19"/>
      <c r="H1171" s="19"/>
    </row>
    <row r="1172" spans="1:8" s="20" customFormat="1" x14ac:dyDescent="0.35">
      <c r="A1172" s="19"/>
      <c r="B1172" s="138"/>
      <c r="C1172" s="19"/>
      <c r="D1172" s="19"/>
      <c r="E1172" s="19"/>
      <c r="F1172" s="19"/>
      <c r="G1172" s="19"/>
      <c r="H1172" s="19"/>
    </row>
    <row r="1173" spans="1:8" s="20" customFormat="1" x14ac:dyDescent="0.35">
      <c r="A1173" s="19"/>
      <c r="B1173" s="138"/>
      <c r="C1173" s="19"/>
      <c r="D1173" s="19"/>
      <c r="E1173" s="19"/>
      <c r="F1173" s="19"/>
      <c r="G1173" s="19"/>
      <c r="H1173" s="19"/>
    </row>
    <row r="1174" spans="1:8" s="20" customFormat="1" x14ac:dyDescent="0.35">
      <c r="A1174" s="19"/>
      <c r="B1174" s="138"/>
      <c r="C1174" s="19"/>
      <c r="D1174" s="19"/>
      <c r="E1174" s="19"/>
      <c r="F1174" s="19"/>
      <c r="G1174" s="19"/>
      <c r="H1174" s="19"/>
    </row>
    <row r="1175" spans="1:8" s="20" customFormat="1" x14ac:dyDescent="0.35">
      <c r="A1175" s="19"/>
      <c r="B1175" s="138"/>
      <c r="C1175" s="19"/>
      <c r="D1175" s="19"/>
      <c r="E1175" s="19"/>
      <c r="F1175" s="19"/>
      <c r="G1175" s="19"/>
      <c r="H1175" s="19"/>
    </row>
    <row r="1176" spans="1:8" s="20" customFormat="1" x14ac:dyDescent="0.35">
      <c r="A1176" s="19"/>
      <c r="B1176" s="138"/>
      <c r="C1176" s="19"/>
      <c r="D1176" s="19"/>
      <c r="E1176" s="19"/>
      <c r="F1176" s="19"/>
      <c r="G1176" s="19"/>
      <c r="H1176" s="19"/>
    </row>
    <row r="1177" spans="1:8" s="20" customFormat="1" x14ac:dyDescent="0.35">
      <c r="A1177" s="19"/>
      <c r="B1177" s="138"/>
      <c r="C1177" s="19"/>
      <c r="D1177" s="19"/>
      <c r="E1177" s="19"/>
      <c r="F1177" s="19"/>
      <c r="G1177" s="19"/>
      <c r="H1177" s="19"/>
    </row>
    <row r="1178" spans="1:8" s="20" customFormat="1" x14ac:dyDescent="0.35">
      <c r="A1178" s="19"/>
      <c r="B1178" s="138"/>
      <c r="C1178" s="19"/>
      <c r="D1178" s="19"/>
      <c r="E1178" s="19"/>
      <c r="F1178" s="19"/>
      <c r="G1178" s="19"/>
      <c r="H1178" s="19"/>
    </row>
    <row r="1179" spans="1:8" s="20" customFormat="1" x14ac:dyDescent="0.35">
      <c r="A1179" s="19"/>
      <c r="B1179" s="138"/>
      <c r="C1179" s="19"/>
      <c r="D1179" s="19"/>
      <c r="E1179" s="19"/>
      <c r="F1179" s="19"/>
      <c r="G1179" s="19"/>
      <c r="H1179" s="19"/>
    </row>
    <row r="1180" spans="1:8" s="20" customFormat="1" x14ac:dyDescent="0.35">
      <c r="A1180" s="19"/>
      <c r="B1180" s="138"/>
      <c r="C1180" s="19"/>
      <c r="D1180" s="19"/>
      <c r="E1180" s="19"/>
      <c r="F1180" s="19"/>
      <c r="G1180" s="19"/>
      <c r="H1180" s="19"/>
    </row>
    <row r="1181" spans="1:8" s="20" customFormat="1" x14ac:dyDescent="0.35">
      <c r="A1181" s="19"/>
      <c r="B1181" s="138"/>
      <c r="C1181" s="19"/>
      <c r="D1181" s="19"/>
      <c r="E1181" s="19"/>
      <c r="F1181" s="19"/>
      <c r="G1181" s="19"/>
      <c r="H1181" s="19"/>
    </row>
    <row r="1182" spans="1:8" s="20" customFormat="1" x14ac:dyDescent="0.35">
      <c r="A1182" s="19"/>
      <c r="B1182" s="138"/>
      <c r="C1182" s="19"/>
      <c r="D1182" s="19"/>
      <c r="E1182" s="19"/>
      <c r="F1182" s="19"/>
      <c r="G1182" s="19"/>
      <c r="H1182" s="19"/>
    </row>
    <row r="1183" spans="1:8" s="20" customFormat="1" x14ac:dyDescent="0.35">
      <c r="A1183" s="19"/>
      <c r="B1183" s="138"/>
      <c r="C1183" s="19"/>
      <c r="D1183" s="19"/>
      <c r="E1183" s="19"/>
      <c r="F1183" s="19"/>
      <c r="G1183" s="19"/>
      <c r="H1183" s="19"/>
    </row>
    <row r="1184" spans="1:8" s="20" customFormat="1" x14ac:dyDescent="0.35">
      <c r="A1184" s="19"/>
      <c r="B1184" s="138"/>
      <c r="C1184" s="19"/>
      <c r="D1184" s="19"/>
      <c r="E1184" s="19"/>
      <c r="F1184" s="19"/>
      <c r="G1184" s="19"/>
      <c r="H1184" s="19"/>
    </row>
    <row r="1185" spans="1:8" s="20" customFormat="1" x14ac:dyDescent="0.35">
      <c r="A1185" s="19"/>
      <c r="B1185" s="138"/>
      <c r="C1185" s="19"/>
      <c r="D1185" s="19"/>
      <c r="E1185" s="19"/>
      <c r="F1185" s="19"/>
      <c r="G1185" s="19"/>
      <c r="H1185" s="19"/>
    </row>
    <row r="1186" spans="1:8" s="20" customFormat="1" x14ac:dyDescent="0.35">
      <c r="A1186" s="19"/>
      <c r="B1186" s="138"/>
      <c r="C1186" s="19"/>
      <c r="D1186" s="19"/>
      <c r="E1186" s="19"/>
      <c r="F1186" s="19"/>
      <c r="G1186" s="19"/>
      <c r="H1186" s="19"/>
    </row>
    <row r="1187" spans="1:8" s="20" customFormat="1" x14ac:dyDescent="0.35">
      <c r="A1187" s="19"/>
      <c r="B1187" s="138"/>
      <c r="C1187" s="19"/>
      <c r="D1187" s="19"/>
      <c r="E1187" s="19"/>
      <c r="F1187" s="19"/>
      <c r="G1187" s="19"/>
      <c r="H1187" s="19"/>
    </row>
    <row r="1188" spans="1:8" s="20" customFormat="1" x14ac:dyDescent="0.35">
      <c r="A1188" s="19"/>
      <c r="B1188" s="138"/>
      <c r="C1188" s="19"/>
      <c r="D1188" s="19"/>
      <c r="E1188" s="19"/>
      <c r="F1188" s="19"/>
      <c r="G1188" s="19"/>
      <c r="H1188" s="19"/>
    </row>
    <row r="1189" spans="1:8" s="20" customFormat="1" x14ac:dyDescent="0.35">
      <c r="A1189" s="19"/>
      <c r="B1189" s="138"/>
      <c r="C1189" s="19"/>
      <c r="D1189" s="19"/>
      <c r="E1189" s="19"/>
      <c r="F1189" s="19"/>
      <c r="G1189" s="19"/>
      <c r="H1189" s="19"/>
    </row>
    <row r="1190" spans="1:8" s="20" customFormat="1" x14ac:dyDescent="0.35">
      <c r="A1190" s="19"/>
      <c r="B1190" s="138"/>
      <c r="C1190" s="19"/>
      <c r="D1190" s="19"/>
      <c r="E1190" s="19"/>
      <c r="F1190" s="19"/>
      <c r="G1190" s="19"/>
      <c r="H1190" s="19"/>
    </row>
    <row r="1191" spans="1:8" s="20" customFormat="1" x14ac:dyDescent="0.35">
      <c r="A1191" s="19"/>
      <c r="B1191" s="138"/>
      <c r="C1191" s="19"/>
      <c r="D1191" s="19"/>
      <c r="E1191" s="19"/>
      <c r="F1191" s="19"/>
      <c r="G1191" s="19"/>
      <c r="H1191" s="19"/>
    </row>
    <row r="1192" spans="1:8" s="20" customFormat="1" x14ac:dyDescent="0.35">
      <c r="A1192" s="19"/>
      <c r="B1192" s="138"/>
      <c r="C1192" s="19"/>
      <c r="D1192" s="19"/>
      <c r="E1192" s="19"/>
      <c r="F1192" s="19"/>
      <c r="G1192" s="19"/>
      <c r="H1192" s="19"/>
    </row>
    <row r="1193" spans="1:8" s="20" customFormat="1" x14ac:dyDescent="0.35">
      <c r="A1193" s="19"/>
      <c r="B1193" s="138"/>
      <c r="C1193" s="19"/>
      <c r="D1193" s="19"/>
      <c r="E1193" s="19"/>
      <c r="F1193" s="19"/>
      <c r="G1193" s="19"/>
      <c r="H1193" s="19"/>
    </row>
    <row r="1194" spans="1:8" s="20" customFormat="1" x14ac:dyDescent="0.35">
      <c r="A1194" s="19"/>
      <c r="B1194" s="138"/>
      <c r="C1194" s="19"/>
      <c r="D1194" s="19"/>
      <c r="E1194" s="19"/>
      <c r="F1194" s="19"/>
      <c r="G1194" s="19"/>
      <c r="H1194" s="19"/>
    </row>
    <row r="1195" spans="1:8" s="20" customFormat="1" x14ac:dyDescent="0.35">
      <c r="A1195" s="19"/>
      <c r="B1195" s="138"/>
      <c r="C1195" s="19"/>
      <c r="D1195" s="19"/>
      <c r="E1195" s="19"/>
      <c r="F1195" s="19"/>
      <c r="G1195" s="19"/>
      <c r="H1195" s="19"/>
    </row>
    <row r="1196" spans="1:8" s="20" customFormat="1" x14ac:dyDescent="0.35">
      <c r="A1196" s="19"/>
      <c r="B1196" s="138"/>
      <c r="C1196" s="19"/>
      <c r="D1196" s="19"/>
      <c r="E1196" s="19"/>
      <c r="F1196" s="19"/>
      <c r="G1196" s="19"/>
      <c r="H1196" s="19"/>
    </row>
    <row r="1197" spans="1:8" s="20" customFormat="1" x14ac:dyDescent="0.35">
      <c r="A1197" s="19"/>
      <c r="B1197" s="138"/>
      <c r="C1197" s="19"/>
      <c r="D1197" s="19"/>
      <c r="E1197" s="19"/>
      <c r="F1197" s="19"/>
      <c r="G1197" s="19"/>
      <c r="H1197" s="19"/>
    </row>
    <row r="1198" spans="1:8" s="20" customFormat="1" x14ac:dyDescent="0.35">
      <c r="A1198" s="19"/>
      <c r="B1198" s="138"/>
      <c r="C1198" s="19"/>
      <c r="D1198" s="19"/>
      <c r="E1198" s="19"/>
      <c r="F1198" s="19"/>
      <c r="G1198" s="19"/>
      <c r="H1198" s="19"/>
    </row>
    <row r="1199" spans="1:8" s="20" customFormat="1" x14ac:dyDescent="0.35">
      <c r="A1199" s="19"/>
      <c r="B1199" s="138"/>
      <c r="C1199" s="19"/>
      <c r="D1199" s="19"/>
      <c r="E1199" s="19"/>
      <c r="F1199" s="19"/>
      <c r="G1199" s="19"/>
      <c r="H1199" s="19"/>
    </row>
    <row r="1200" spans="1:8" s="20" customFormat="1" x14ac:dyDescent="0.35">
      <c r="A1200" s="19"/>
      <c r="B1200" s="138"/>
      <c r="C1200" s="19"/>
      <c r="D1200" s="19"/>
      <c r="E1200" s="19"/>
      <c r="F1200" s="19"/>
      <c r="G1200" s="19"/>
      <c r="H1200" s="19"/>
    </row>
    <row r="1201" spans="1:8" s="20" customFormat="1" x14ac:dyDescent="0.35">
      <c r="A1201" s="19"/>
      <c r="B1201" s="138"/>
      <c r="C1201" s="19"/>
      <c r="D1201" s="19"/>
      <c r="E1201" s="19"/>
      <c r="F1201" s="19"/>
      <c r="G1201" s="19"/>
      <c r="H1201" s="19"/>
    </row>
    <row r="1202" spans="1:8" s="20" customFormat="1" x14ac:dyDescent="0.35">
      <c r="A1202" s="19"/>
      <c r="B1202" s="138"/>
      <c r="C1202" s="19"/>
      <c r="D1202" s="19"/>
      <c r="E1202" s="19"/>
      <c r="F1202" s="19"/>
      <c r="G1202" s="19"/>
      <c r="H1202" s="19"/>
    </row>
    <row r="1203" spans="1:8" s="20" customFormat="1" x14ac:dyDescent="0.35">
      <c r="A1203" s="19"/>
      <c r="B1203" s="138"/>
      <c r="C1203" s="19"/>
      <c r="D1203" s="19"/>
      <c r="E1203" s="19"/>
      <c r="F1203" s="19"/>
      <c r="G1203" s="19"/>
      <c r="H1203" s="19"/>
    </row>
    <row r="1204" spans="1:8" s="20" customFormat="1" x14ac:dyDescent="0.35">
      <c r="A1204" s="19"/>
      <c r="B1204" s="138"/>
      <c r="C1204" s="19"/>
      <c r="D1204" s="19"/>
      <c r="E1204" s="19"/>
      <c r="F1204" s="19"/>
      <c r="G1204" s="19"/>
      <c r="H1204" s="19"/>
    </row>
    <row r="1205" spans="1:8" s="20" customFormat="1" x14ac:dyDescent="0.35">
      <c r="A1205" s="19"/>
      <c r="B1205" s="138"/>
      <c r="C1205" s="19"/>
      <c r="D1205" s="19"/>
      <c r="E1205" s="19"/>
      <c r="F1205" s="19"/>
      <c r="G1205" s="19"/>
      <c r="H1205" s="19"/>
    </row>
    <row r="1206" spans="1:8" s="20" customFormat="1" x14ac:dyDescent="0.35">
      <c r="A1206" s="19"/>
      <c r="B1206" s="138"/>
      <c r="C1206" s="19"/>
      <c r="D1206" s="19"/>
      <c r="E1206" s="19"/>
      <c r="F1206" s="19"/>
      <c r="G1206" s="19"/>
      <c r="H1206" s="19"/>
    </row>
    <row r="1207" spans="1:8" s="20" customFormat="1" x14ac:dyDescent="0.35">
      <c r="A1207" s="19"/>
      <c r="B1207" s="138"/>
      <c r="C1207" s="19"/>
      <c r="D1207" s="19"/>
      <c r="E1207" s="19"/>
      <c r="F1207" s="19"/>
      <c r="G1207" s="19"/>
      <c r="H1207" s="19"/>
    </row>
    <row r="1208" spans="1:8" s="20" customFormat="1" x14ac:dyDescent="0.35">
      <c r="A1208" s="19"/>
      <c r="B1208" s="138"/>
      <c r="C1208" s="19"/>
      <c r="D1208" s="19"/>
      <c r="E1208" s="19"/>
      <c r="F1208" s="19"/>
      <c r="G1208" s="19"/>
      <c r="H1208" s="19"/>
    </row>
    <row r="1209" spans="1:8" s="20" customFormat="1" x14ac:dyDescent="0.35">
      <c r="A1209" s="19"/>
      <c r="B1209" s="138"/>
      <c r="C1209" s="19"/>
      <c r="D1209" s="19"/>
      <c r="E1209" s="19"/>
      <c r="F1209" s="19"/>
      <c r="G1209" s="19"/>
      <c r="H1209" s="19"/>
    </row>
    <row r="1210" spans="1:8" s="20" customFormat="1" x14ac:dyDescent="0.35">
      <c r="A1210" s="19"/>
      <c r="B1210" s="138"/>
      <c r="C1210" s="19"/>
      <c r="D1210" s="19"/>
      <c r="E1210" s="19"/>
      <c r="F1210" s="19"/>
      <c r="G1210" s="19"/>
      <c r="H1210" s="19"/>
    </row>
    <row r="1211" spans="1:8" s="20" customFormat="1" x14ac:dyDescent="0.35">
      <c r="A1211" s="19"/>
      <c r="B1211" s="138"/>
      <c r="C1211" s="19"/>
      <c r="D1211" s="19"/>
      <c r="E1211" s="19"/>
      <c r="F1211" s="19"/>
      <c r="G1211" s="19"/>
      <c r="H1211" s="19"/>
    </row>
    <row r="1212" spans="1:8" s="20" customFormat="1" x14ac:dyDescent="0.35">
      <c r="A1212" s="19"/>
      <c r="B1212" s="138"/>
      <c r="C1212" s="19"/>
      <c r="D1212" s="19"/>
      <c r="E1212" s="19"/>
      <c r="F1212" s="19"/>
      <c r="G1212" s="19"/>
      <c r="H1212" s="19"/>
    </row>
    <row r="1213" spans="1:8" s="20" customFormat="1" x14ac:dyDescent="0.35">
      <c r="A1213" s="19"/>
      <c r="B1213" s="138"/>
      <c r="C1213" s="19"/>
      <c r="D1213" s="19"/>
      <c r="E1213" s="19"/>
      <c r="F1213" s="19"/>
      <c r="G1213" s="19"/>
      <c r="H1213" s="19"/>
    </row>
    <row r="1214" spans="1:8" s="20" customFormat="1" x14ac:dyDescent="0.35">
      <c r="A1214" s="19"/>
      <c r="B1214" s="138"/>
      <c r="C1214" s="19"/>
      <c r="D1214" s="19"/>
      <c r="E1214" s="19"/>
      <c r="F1214" s="19"/>
      <c r="G1214" s="19"/>
      <c r="H1214" s="19"/>
    </row>
    <row r="1215" spans="1:8" s="20" customFormat="1" x14ac:dyDescent="0.35">
      <c r="A1215" s="19"/>
      <c r="B1215" s="138"/>
      <c r="C1215" s="19"/>
      <c r="D1215" s="19"/>
      <c r="E1215" s="19"/>
      <c r="F1215" s="19"/>
      <c r="G1215" s="19"/>
      <c r="H1215" s="19"/>
    </row>
    <row r="1216" spans="1:8" s="20" customFormat="1" x14ac:dyDescent="0.35">
      <c r="A1216" s="19"/>
      <c r="B1216" s="138"/>
      <c r="C1216" s="19"/>
      <c r="D1216" s="19"/>
      <c r="E1216" s="19"/>
      <c r="F1216" s="19"/>
      <c r="G1216" s="19"/>
      <c r="H1216" s="19"/>
    </row>
    <row r="1217" spans="1:8" s="20" customFormat="1" x14ac:dyDescent="0.35">
      <c r="A1217" s="19"/>
      <c r="B1217" s="138"/>
      <c r="C1217" s="19"/>
      <c r="D1217" s="19"/>
      <c r="E1217" s="19"/>
      <c r="F1217" s="19"/>
      <c r="G1217" s="19"/>
      <c r="H1217" s="19"/>
    </row>
    <row r="1218" spans="1:8" s="20" customFormat="1" x14ac:dyDescent="0.35">
      <c r="A1218" s="19"/>
      <c r="B1218" s="138"/>
      <c r="C1218" s="19"/>
      <c r="D1218" s="19"/>
      <c r="E1218" s="19"/>
      <c r="F1218" s="19"/>
      <c r="G1218" s="19"/>
      <c r="H1218" s="19"/>
    </row>
    <row r="1219" spans="1:8" s="20" customFormat="1" x14ac:dyDescent="0.35">
      <c r="A1219" s="19"/>
      <c r="B1219" s="138"/>
      <c r="C1219" s="19"/>
      <c r="D1219" s="19"/>
      <c r="E1219" s="19"/>
      <c r="F1219" s="19"/>
      <c r="G1219" s="19"/>
      <c r="H1219" s="19"/>
    </row>
    <row r="1220" spans="1:8" s="20" customFormat="1" x14ac:dyDescent="0.35">
      <c r="A1220" s="19"/>
      <c r="B1220" s="138"/>
      <c r="C1220" s="19"/>
      <c r="D1220" s="19"/>
      <c r="E1220" s="19"/>
      <c r="F1220" s="19"/>
      <c r="G1220" s="19"/>
      <c r="H1220" s="19"/>
    </row>
    <row r="1221" spans="1:8" s="20" customFormat="1" x14ac:dyDescent="0.35">
      <c r="A1221" s="19"/>
      <c r="B1221" s="138"/>
      <c r="C1221" s="19"/>
      <c r="D1221" s="19"/>
      <c r="E1221" s="19"/>
      <c r="F1221" s="19"/>
      <c r="G1221" s="19"/>
      <c r="H1221" s="19"/>
    </row>
    <row r="1222" spans="1:8" s="20" customFormat="1" x14ac:dyDescent="0.35">
      <c r="A1222" s="19"/>
      <c r="B1222" s="138"/>
      <c r="C1222" s="19"/>
      <c r="D1222" s="19"/>
      <c r="E1222" s="19"/>
      <c r="F1222" s="19"/>
      <c r="G1222" s="19"/>
      <c r="H1222" s="19"/>
    </row>
    <row r="1223" spans="1:8" s="20" customFormat="1" x14ac:dyDescent="0.35">
      <c r="A1223" s="19"/>
      <c r="B1223" s="138"/>
      <c r="C1223" s="19"/>
      <c r="D1223" s="19"/>
      <c r="E1223" s="19"/>
      <c r="F1223" s="19"/>
      <c r="G1223" s="19"/>
      <c r="H1223" s="19"/>
    </row>
    <row r="1224" spans="1:8" s="20" customFormat="1" x14ac:dyDescent="0.35">
      <c r="A1224" s="19"/>
      <c r="B1224" s="138"/>
      <c r="C1224" s="19"/>
      <c r="D1224" s="19"/>
      <c r="E1224" s="19"/>
      <c r="F1224" s="19"/>
      <c r="G1224" s="19"/>
      <c r="H1224" s="19"/>
    </row>
    <row r="1225" spans="1:8" s="20" customFormat="1" x14ac:dyDescent="0.35">
      <c r="A1225" s="19"/>
      <c r="B1225" s="138"/>
      <c r="C1225" s="19"/>
      <c r="D1225" s="19"/>
      <c r="E1225" s="19"/>
      <c r="F1225" s="19"/>
      <c r="G1225" s="19"/>
      <c r="H1225" s="19"/>
    </row>
    <row r="1226" spans="1:8" s="20" customFormat="1" x14ac:dyDescent="0.35">
      <c r="A1226" s="19"/>
      <c r="B1226" s="138"/>
      <c r="C1226" s="19"/>
      <c r="D1226" s="19"/>
      <c r="E1226" s="19"/>
      <c r="F1226" s="19"/>
      <c r="G1226" s="19"/>
      <c r="H1226" s="19"/>
    </row>
    <row r="1227" spans="1:8" s="20" customFormat="1" x14ac:dyDescent="0.35">
      <c r="A1227" s="19"/>
      <c r="B1227" s="138"/>
      <c r="C1227" s="19"/>
      <c r="D1227" s="19"/>
      <c r="E1227" s="19"/>
      <c r="F1227" s="19"/>
      <c r="G1227" s="19"/>
      <c r="H1227" s="19"/>
    </row>
    <row r="1228" spans="1:8" s="20" customFormat="1" x14ac:dyDescent="0.35">
      <c r="A1228" s="19"/>
      <c r="B1228" s="138"/>
      <c r="C1228" s="19"/>
      <c r="D1228" s="19"/>
      <c r="E1228" s="19"/>
      <c r="F1228" s="19"/>
      <c r="G1228" s="19"/>
      <c r="H1228" s="19"/>
    </row>
    <row r="1229" spans="1:8" s="20" customFormat="1" x14ac:dyDescent="0.35">
      <c r="A1229" s="19"/>
      <c r="B1229" s="138"/>
      <c r="C1229" s="19"/>
      <c r="D1229" s="19"/>
      <c r="E1229" s="19"/>
      <c r="F1229" s="19"/>
      <c r="G1229" s="19"/>
      <c r="H1229" s="19"/>
    </row>
    <row r="1230" spans="1:8" s="20" customFormat="1" x14ac:dyDescent="0.35">
      <c r="A1230" s="19"/>
      <c r="B1230" s="138"/>
      <c r="C1230" s="19"/>
      <c r="D1230" s="19"/>
      <c r="E1230" s="19"/>
      <c r="F1230" s="19"/>
      <c r="G1230" s="19"/>
      <c r="H1230" s="19"/>
    </row>
    <row r="1231" spans="1:8" s="20" customFormat="1" x14ac:dyDescent="0.35">
      <c r="A1231" s="19"/>
      <c r="B1231" s="138"/>
      <c r="C1231" s="19"/>
      <c r="D1231" s="19"/>
      <c r="E1231" s="19"/>
      <c r="F1231" s="19"/>
      <c r="G1231" s="19"/>
      <c r="H1231" s="19"/>
    </row>
    <row r="1232" spans="1:8" s="20" customFormat="1" x14ac:dyDescent="0.35">
      <c r="A1232" s="19"/>
      <c r="B1232" s="138"/>
      <c r="C1232" s="19"/>
      <c r="D1232" s="19"/>
      <c r="E1232" s="19"/>
      <c r="F1232" s="19"/>
      <c r="G1232" s="19"/>
      <c r="H1232" s="19"/>
    </row>
    <row r="1233" spans="1:8" s="20" customFormat="1" x14ac:dyDescent="0.35">
      <c r="A1233" s="19"/>
      <c r="B1233" s="138"/>
      <c r="C1233" s="19"/>
      <c r="D1233" s="19"/>
      <c r="E1233" s="19"/>
      <c r="F1233" s="19"/>
      <c r="G1233" s="19"/>
      <c r="H1233" s="19"/>
    </row>
    <row r="1234" spans="1:8" s="20" customFormat="1" x14ac:dyDescent="0.35">
      <c r="A1234" s="19"/>
      <c r="B1234" s="138"/>
      <c r="C1234" s="19"/>
      <c r="D1234" s="19"/>
      <c r="E1234" s="19"/>
      <c r="F1234" s="19"/>
      <c r="G1234" s="19"/>
      <c r="H1234" s="19"/>
    </row>
    <row r="1235" spans="1:8" s="20" customFormat="1" x14ac:dyDescent="0.35">
      <c r="A1235" s="19"/>
      <c r="B1235" s="138"/>
      <c r="C1235" s="19"/>
      <c r="D1235" s="19"/>
      <c r="E1235" s="19"/>
      <c r="F1235" s="19"/>
      <c r="G1235" s="19"/>
      <c r="H1235" s="19"/>
    </row>
    <row r="1236" spans="1:8" s="20" customFormat="1" x14ac:dyDescent="0.35">
      <c r="A1236" s="19"/>
      <c r="B1236" s="138"/>
      <c r="C1236" s="19"/>
      <c r="D1236" s="19"/>
      <c r="E1236" s="19"/>
      <c r="F1236" s="19"/>
      <c r="G1236" s="19"/>
      <c r="H1236" s="19"/>
    </row>
    <row r="1237" spans="1:8" s="20" customFormat="1" x14ac:dyDescent="0.35">
      <c r="A1237" s="19"/>
      <c r="B1237" s="138"/>
      <c r="C1237" s="19"/>
      <c r="D1237" s="19"/>
      <c r="E1237" s="19"/>
      <c r="F1237" s="19"/>
      <c r="G1237" s="19"/>
      <c r="H1237" s="19"/>
    </row>
    <row r="1238" spans="1:8" s="20" customFormat="1" x14ac:dyDescent="0.35">
      <c r="A1238" s="19"/>
      <c r="B1238" s="138"/>
      <c r="C1238" s="19"/>
      <c r="D1238" s="19"/>
      <c r="E1238" s="19"/>
      <c r="F1238" s="19"/>
      <c r="G1238" s="19"/>
      <c r="H1238" s="19"/>
    </row>
    <row r="1239" spans="1:8" s="20" customFormat="1" x14ac:dyDescent="0.35">
      <c r="A1239" s="19"/>
      <c r="B1239" s="138"/>
      <c r="C1239" s="19"/>
      <c r="D1239" s="19"/>
      <c r="E1239" s="19"/>
      <c r="F1239" s="19"/>
      <c r="G1239" s="19"/>
      <c r="H1239" s="19"/>
    </row>
    <row r="1240" spans="1:8" s="20" customFormat="1" x14ac:dyDescent="0.35">
      <c r="A1240" s="19"/>
      <c r="B1240" s="138"/>
      <c r="C1240" s="19"/>
      <c r="D1240" s="19"/>
      <c r="E1240" s="19"/>
      <c r="F1240" s="19"/>
      <c r="G1240" s="19"/>
      <c r="H1240" s="19"/>
    </row>
    <row r="1241" spans="1:8" s="20" customFormat="1" x14ac:dyDescent="0.35">
      <c r="A1241" s="19"/>
      <c r="B1241" s="138"/>
      <c r="C1241" s="19"/>
      <c r="D1241" s="19"/>
      <c r="E1241" s="19"/>
      <c r="F1241" s="19"/>
      <c r="G1241" s="19"/>
      <c r="H1241" s="19"/>
    </row>
    <row r="1242" spans="1:8" s="20" customFormat="1" x14ac:dyDescent="0.35">
      <c r="A1242" s="19"/>
      <c r="B1242" s="138"/>
      <c r="C1242" s="19"/>
      <c r="D1242" s="19"/>
      <c r="E1242" s="19"/>
      <c r="F1242" s="19"/>
      <c r="G1242" s="19"/>
      <c r="H1242" s="19"/>
    </row>
    <row r="1243" spans="1:8" s="20" customFormat="1" x14ac:dyDescent="0.35">
      <c r="A1243" s="19"/>
      <c r="B1243" s="138"/>
      <c r="C1243" s="19"/>
      <c r="D1243" s="19"/>
      <c r="E1243" s="19"/>
      <c r="F1243" s="19"/>
      <c r="G1243" s="19"/>
      <c r="H1243" s="19"/>
    </row>
    <row r="1244" spans="1:8" s="20" customFormat="1" x14ac:dyDescent="0.35">
      <c r="A1244" s="19"/>
      <c r="B1244" s="138"/>
      <c r="C1244" s="19"/>
      <c r="D1244" s="19"/>
      <c r="E1244" s="19"/>
      <c r="F1244" s="19"/>
      <c r="G1244" s="19"/>
      <c r="H1244" s="19"/>
    </row>
    <row r="1245" spans="1:8" s="20" customFormat="1" x14ac:dyDescent="0.35">
      <c r="A1245" s="19"/>
      <c r="B1245" s="138"/>
      <c r="C1245" s="19"/>
      <c r="D1245" s="19"/>
      <c r="E1245" s="19"/>
      <c r="F1245" s="19"/>
      <c r="G1245" s="19"/>
      <c r="H1245" s="19"/>
    </row>
    <row r="1246" spans="1:8" s="20" customFormat="1" x14ac:dyDescent="0.35">
      <c r="A1246" s="19"/>
      <c r="B1246" s="138"/>
      <c r="C1246" s="19"/>
      <c r="D1246" s="19"/>
      <c r="E1246" s="19"/>
      <c r="F1246" s="19"/>
      <c r="G1246" s="19"/>
      <c r="H1246" s="19"/>
    </row>
    <row r="1247" spans="1:8" s="20" customFormat="1" x14ac:dyDescent="0.35">
      <c r="A1247" s="19"/>
      <c r="B1247" s="138"/>
      <c r="C1247" s="19"/>
      <c r="D1247" s="19"/>
      <c r="E1247" s="19"/>
      <c r="F1247" s="19"/>
      <c r="G1247" s="19"/>
      <c r="H1247" s="19"/>
    </row>
    <row r="1248" spans="1:8" s="20" customFormat="1" x14ac:dyDescent="0.35">
      <c r="A1248" s="19"/>
      <c r="B1248" s="138"/>
      <c r="C1248" s="19"/>
      <c r="D1248" s="19"/>
      <c r="E1248" s="19"/>
      <c r="F1248" s="19"/>
      <c r="G1248" s="19"/>
      <c r="H1248" s="19"/>
    </row>
    <row r="1249" spans="1:8" s="20" customFormat="1" x14ac:dyDescent="0.35">
      <c r="A1249" s="19"/>
      <c r="B1249" s="138"/>
      <c r="C1249" s="19"/>
      <c r="D1249" s="19"/>
      <c r="E1249" s="19"/>
      <c r="F1249" s="19"/>
      <c r="G1249" s="19"/>
      <c r="H1249" s="19"/>
    </row>
    <row r="1250" spans="1:8" s="20" customFormat="1" x14ac:dyDescent="0.35">
      <c r="A1250" s="19"/>
      <c r="B1250" s="138"/>
      <c r="C1250" s="19"/>
      <c r="D1250" s="19"/>
      <c r="E1250" s="19"/>
      <c r="F1250" s="19"/>
      <c r="G1250" s="19"/>
      <c r="H1250" s="19"/>
    </row>
    <row r="1251" spans="1:8" s="20" customFormat="1" x14ac:dyDescent="0.35">
      <c r="A1251" s="19"/>
      <c r="B1251" s="138"/>
      <c r="C1251" s="19"/>
      <c r="D1251" s="19"/>
      <c r="E1251" s="19"/>
      <c r="F1251" s="19"/>
      <c r="G1251" s="19"/>
      <c r="H1251" s="19"/>
    </row>
    <row r="1252" spans="1:8" s="20" customFormat="1" x14ac:dyDescent="0.35">
      <c r="A1252" s="19"/>
      <c r="B1252" s="138"/>
      <c r="C1252" s="19"/>
      <c r="D1252" s="19"/>
      <c r="E1252" s="19"/>
      <c r="F1252" s="19"/>
      <c r="G1252" s="19"/>
      <c r="H1252" s="19"/>
    </row>
    <row r="1253" spans="1:8" s="20" customFormat="1" x14ac:dyDescent="0.35">
      <c r="A1253" s="19"/>
      <c r="B1253" s="138"/>
      <c r="C1253" s="19"/>
      <c r="D1253" s="19"/>
      <c r="E1253" s="19"/>
      <c r="F1253" s="19"/>
      <c r="G1253" s="19"/>
      <c r="H1253" s="19"/>
    </row>
    <row r="1254" spans="1:8" s="20" customFormat="1" x14ac:dyDescent="0.35">
      <c r="A1254" s="19"/>
      <c r="B1254" s="138"/>
      <c r="C1254" s="19"/>
      <c r="D1254" s="19"/>
      <c r="E1254" s="19"/>
      <c r="F1254" s="19"/>
      <c r="G1254" s="19"/>
      <c r="H1254" s="19"/>
    </row>
    <row r="1255" spans="1:8" s="20" customFormat="1" x14ac:dyDescent="0.35">
      <c r="A1255" s="19"/>
      <c r="B1255" s="138"/>
      <c r="C1255" s="19"/>
      <c r="D1255" s="19"/>
      <c r="E1255" s="19"/>
      <c r="F1255" s="19"/>
      <c r="G1255" s="19"/>
      <c r="H1255" s="19"/>
    </row>
    <row r="1256" spans="1:8" s="20" customFormat="1" x14ac:dyDescent="0.35">
      <c r="A1256" s="19"/>
      <c r="B1256" s="138"/>
      <c r="C1256" s="19"/>
      <c r="D1256" s="19"/>
      <c r="E1256" s="19"/>
      <c r="F1256" s="19"/>
      <c r="G1256" s="19"/>
      <c r="H1256" s="19"/>
    </row>
    <row r="1257" spans="1:8" s="20" customFormat="1" x14ac:dyDescent="0.35">
      <c r="A1257" s="19"/>
      <c r="B1257" s="138"/>
      <c r="C1257" s="19"/>
      <c r="D1257" s="19"/>
      <c r="E1257" s="19"/>
      <c r="F1257" s="19"/>
      <c r="G1257" s="19"/>
      <c r="H1257" s="19"/>
    </row>
    <row r="1258" spans="1:8" s="20" customFormat="1" x14ac:dyDescent="0.35">
      <c r="A1258" s="19"/>
      <c r="B1258" s="138"/>
      <c r="C1258" s="19"/>
      <c r="D1258" s="19"/>
      <c r="E1258" s="19"/>
      <c r="F1258" s="19"/>
      <c r="G1258" s="19"/>
      <c r="H1258" s="19"/>
    </row>
    <row r="1259" spans="1:8" s="20" customFormat="1" x14ac:dyDescent="0.35">
      <c r="A1259" s="19"/>
      <c r="B1259" s="138"/>
      <c r="C1259" s="19"/>
      <c r="D1259" s="19"/>
      <c r="E1259" s="19"/>
      <c r="F1259" s="19"/>
      <c r="G1259" s="19"/>
      <c r="H1259" s="19"/>
    </row>
    <row r="1260" spans="1:8" s="20" customFormat="1" x14ac:dyDescent="0.35">
      <c r="A1260" s="19"/>
      <c r="B1260" s="138"/>
      <c r="C1260" s="19"/>
      <c r="D1260" s="19"/>
      <c r="E1260" s="19"/>
      <c r="F1260" s="19"/>
      <c r="G1260" s="19"/>
      <c r="H1260" s="19"/>
    </row>
    <row r="1261" spans="1:8" s="20" customFormat="1" x14ac:dyDescent="0.35">
      <c r="A1261" s="19"/>
      <c r="B1261" s="138"/>
      <c r="C1261" s="19"/>
      <c r="D1261" s="19"/>
      <c r="E1261" s="19"/>
      <c r="F1261" s="19"/>
      <c r="G1261" s="19"/>
      <c r="H1261" s="19"/>
    </row>
    <row r="1262" spans="1:8" s="20" customFormat="1" x14ac:dyDescent="0.35">
      <c r="A1262" s="19"/>
      <c r="B1262" s="138"/>
      <c r="C1262" s="19"/>
      <c r="D1262" s="19"/>
      <c r="E1262" s="19"/>
      <c r="F1262" s="19"/>
      <c r="G1262" s="19"/>
      <c r="H1262" s="19"/>
    </row>
    <row r="1263" spans="1:8" s="20" customFormat="1" x14ac:dyDescent="0.35">
      <c r="A1263" s="19"/>
      <c r="B1263" s="138"/>
      <c r="C1263" s="19"/>
      <c r="D1263" s="19"/>
      <c r="E1263" s="19"/>
      <c r="F1263" s="19"/>
      <c r="G1263" s="19"/>
      <c r="H1263" s="19"/>
    </row>
    <row r="1264" spans="1:8" s="20" customFormat="1" x14ac:dyDescent="0.35">
      <c r="A1264" s="19"/>
      <c r="B1264" s="138"/>
      <c r="C1264" s="19"/>
      <c r="D1264" s="19"/>
      <c r="E1264" s="19"/>
      <c r="F1264" s="19"/>
      <c r="G1264" s="19"/>
      <c r="H1264" s="19"/>
    </row>
    <row r="1265" spans="1:8" s="20" customFormat="1" x14ac:dyDescent="0.35">
      <c r="A1265" s="19"/>
      <c r="B1265" s="138"/>
      <c r="C1265" s="19"/>
      <c r="D1265" s="19"/>
      <c r="E1265" s="19"/>
      <c r="F1265" s="19"/>
      <c r="G1265" s="19"/>
      <c r="H1265" s="19"/>
    </row>
    <row r="1266" spans="1:8" s="20" customFormat="1" x14ac:dyDescent="0.35">
      <c r="A1266" s="19"/>
      <c r="B1266" s="138"/>
      <c r="C1266" s="19"/>
      <c r="D1266" s="19"/>
      <c r="E1266" s="19"/>
      <c r="F1266" s="19"/>
      <c r="G1266" s="19"/>
      <c r="H1266" s="19"/>
    </row>
    <row r="1267" spans="1:8" s="20" customFormat="1" x14ac:dyDescent="0.35">
      <c r="A1267" s="19"/>
      <c r="B1267" s="138"/>
      <c r="C1267" s="19"/>
      <c r="D1267" s="19"/>
      <c r="E1267" s="19"/>
      <c r="F1267" s="19"/>
      <c r="G1267" s="19"/>
      <c r="H1267" s="19"/>
    </row>
    <row r="1268" spans="1:8" s="20" customFormat="1" x14ac:dyDescent="0.35">
      <c r="A1268" s="19"/>
      <c r="B1268" s="138"/>
      <c r="C1268" s="19"/>
      <c r="D1268" s="19"/>
      <c r="E1268" s="19"/>
      <c r="F1268" s="19"/>
      <c r="G1268" s="19"/>
      <c r="H1268" s="19"/>
    </row>
    <row r="1269" spans="1:8" s="20" customFormat="1" x14ac:dyDescent="0.35">
      <c r="A1269" s="19"/>
      <c r="B1269" s="138"/>
      <c r="C1269" s="19"/>
      <c r="D1269" s="19"/>
      <c r="E1269" s="19"/>
      <c r="F1269" s="19"/>
      <c r="G1269" s="19"/>
      <c r="H1269" s="19"/>
    </row>
    <row r="1270" spans="1:8" s="20" customFormat="1" x14ac:dyDescent="0.35">
      <c r="A1270" s="19"/>
      <c r="B1270" s="138"/>
      <c r="C1270" s="19"/>
      <c r="D1270" s="19"/>
      <c r="E1270" s="19"/>
      <c r="F1270" s="19"/>
      <c r="G1270" s="19"/>
      <c r="H1270" s="19"/>
    </row>
    <row r="1271" spans="1:8" s="20" customFormat="1" x14ac:dyDescent="0.35">
      <c r="A1271" s="19"/>
      <c r="B1271" s="138"/>
      <c r="C1271" s="19"/>
      <c r="D1271" s="19"/>
      <c r="E1271" s="19"/>
      <c r="F1271" s="19"/>
      <c r="G1271" s="19"/>
      <c r="H1271" s="19"/>
    </row>
    <row r="1272" spans="1:8" s="20" customFormat="1" x14ac:dyDescent="0.35">
      <c r="A1272" s="19"/>
      <c r="B1272" s="138"/>
      <c r="C1272" s="19"/>
      <c r="D1272" s="19"/>
      <c r="E1272" s="19"/>
      <c r="F1272" s="19"/>
      <c r="G1272" s="19"/>
      <c r="H1272" s="19"/>
    </row>
    <row r="1273" spans="1:8" s="20" customFormat="1" x14ac:dyDescent="0.35">
      <c r="A1273" s="19"/>
      <c r="B1273" s="138"/>
      <c r="C1273" s="19"/>
      <c r="D1273" s="19"/>
      <c r="E1273" s="19"/>
      <c r="F1273" s="19"/>
      <c r="G1273" s="19"/>
      <c r="H1273" s="19"/>
    </row>
    <row r="1274" spans="1:8" s="20" customFormat="1" x14ac:dyDescent="0.35">
      <c r="A1274" s="19"/>
      <c r="B1274" s="138"/>
      <c r="C1274" s="19"/>
      <c r="D1274" s="19"/>
      <c r="E1274" s="19"/>
      <c r="F1274" s="19"/>
      <c r="G1274" s="19"/>
      <c r="H1274" s="19"/>
    </row>
    <row r="1275" spans="1:8" s="20" customFormat="1" x14ac:dyDescent="0.35">
      <c r="A1275" s="19"/>
      <c r="B1275" s="138"/>
      <c r="C1275" s="19"/>
      <c r="D1275" s="19"/>
      <c r="E1275" s="19"/>
      <c r="F1275" s="19"/>
      <c r="G1275" s="19"/>
      <c r="H1275" s="19"/>
    </row>
    <row r="1276" spans="1:8" s="20" customFormat="1" x14ac:dyDescent="0.35">
      <c r="A1276" s="19"/>
      <c r="B1276" s="138"/>
      <c r="C1276" s="19"/>
      <c r="D1276" s="19"/>
      <c r="E1276" s="19"/>
      <c r="F1276" s="19"/>
      <c r="G1276" s="19"/>
      <c r="H1276" s="19"/>
    </row>
    <row r="1277" spans="1:8" s="20" customFormat="1" x14ac:dyDescent="0.35">
      <c r="A1277" s="19"/>
      <c r="B1277" s="138"/>
      <c r="C1277" s="19"/>
      <c r="D1277" s="19"/>
      <c r="E1277" s="19"/>
      <c r="F1277" s="19"/>
      <c r="G1277" s="19"/>
      <c r="H1277" s="19"/>
    </row>
    <row r="1278" spans="1:8" s="20" customFormat="1" x14ac:dyDescent="0.35">
      <c r="A1278" s="19"/>
      <c r="B1278" s="138"/>
      <c r="C1278" s="19"/>
      <c r="D1278" s="19"/>
      <c r="E1278" s="19"/>
      <c r="F1278" s="19"/>
      <c r="G1278" s="19"/>
      <c r="H1278" s="19"/>
    </row>
    <row r="1279" spans="1:8" s="20" customFormat="1" x14ac:dyDescent="0.35">
      <c r="A1279" s="19"/>
      <c r="B1279" s="138"/>
      <c r="C1279" s="19"/>
      <c r="D1279" s="19"/>
      <c r="E1279" s="19"/>
      <c r="F1279" s="19"/>
      <c r="G1279" s="19"/>
      <c r="H1279" s="19"/>
    </row>
    <row r="1280" spans="1:8" s="20" customFormat="1" x14ac:dyDescent="0.35">
      <c r="A1280" s="19"/>
      <c r="B1280" s="138"/>
      <c r="C1280" s="19"/>
      <c r="D1280" s="19"/>
      <c r="E1280" s="19"/>
      <c r="F1280" s="19"/>
      <c r="G1280" s="19"/>
      <c r="H1280" s="19"/>
    </row>
    <row r="1281" spans="1:8" s="20" customFormat="1" x14ac:dyDescent="0.35">
      <c r="A1281" s="19"/>
      <c r="B1281" s="138"/>
      <c r="C1281" s="19"/>
      <c r="D1281" s="19"/>
      <c r="E1281" s="19"/>
      <c r="F1281" s="19"/>
      <c r="G1281" s="19"/>
      <c r="H1281" s="19"/>
    </row>
    <row r="1282" spans="1:8" s="20" customFormat="1" x14ac:dyDescent="0.35">
      <c r="A1282" s="19"/>
      <c r="B1282" s="138"/>
      <c r="C1282" s="19"/>
      <c r="D1282" s="19"/>
      <c r="E1282" s="19"/>
      <c r="F1282" s="19"/>
      <c r="G1282" s="19"/>
      <c r="H1282" s="19"/>
    </row>
    <row r="1283" spans="1:8" s="20" customFormat="1" x14ac:dyDescent="0.35">
      <c r="A1283" s="19"/>
      <c r="B1283" s="138"/>
      <c r="C1283" s="19"/>
      <c r="D1283" s="19"/>
      <c r="E1283" s="19"/>
      <c r="F1283" s="19"/>
      <c r="G1283" s="19"/>
      <c r="H1283" s="19"/>
    </row>
    <row r="1284" spans="1:8" s="20" customFormat="1" x14ac:dyDescent="0.35">
      <c r="A1284" s="19"/>
      <c r="B1284" s="138"/>
      <c r="C1284" s="19"/>
      <c r="D1284" s="19"/>
      <c r="E1284" s="19"/>
      <c r="F1284" s="19"/>
      <c r="G1284" s="19"/>
      <c r="H1284" s="19"/>
    </row>
    <row r="1285" spans="1:8" s="20" customFormat="1" x14ac:dyDescent="0.35">
      <c r="A1285" s="19"/>
      <c r="B1285" s="138"/>
      <c r="C1285" s="19"/>
      <c r="D1285" s="19"/>
      <c r="E1285" s="19"/>
      <c r="F1285" s="19"/>
      <c r="G1285" s="19"/>
      <c r="H1285" s="19"/>
    </row>
    <row r="1286" spans="1:8" s="20" customFormat="1" x14ac:dyDescent="0.35">
      <c r="A1286" s="19"/>
      <c r="B1286" s="138"/>
      <c r="C1286" s="19"/>
      <c r="D1286" s="19"/>
      <c r="E1286" s="19"/>
      <c r="F1286" s="19"/>
      <c r="G1286" s="19"/>
      <c r="H1286" s="19"/>
    </row>
    <row r="1287" spans="1:8" s="20" customFormat="1" x14ac:dyDescent="0.35">
      <c r="A1287" s="19"/>
      <c r="B1287" s="138"/>
      <c r="C1287" s="19"/>
      <c r="D1287" s="19"/>
      <c r="E1287" s="19"/>
      <c r="F1287" s="19"/>
      <c r="G1287" s="19"/>
      <c r="H1287" s="19"/>
    </row>
    <row r="1288" spans="1:8" s="20" customFormat="1" x14ac:dyDescent="0.35">
      <c r="A1288" s="19"/>
      <c r="B1288" s="138"/>
      <c r="C1288" s="19"/>
      <c r="D1288" s="19"/>
      <c r="E1288" s="19"/>
      <c r="F1288" s="19"/>
      <c r="G1288" s="19"/>
      <c r="H1288" s="19"/>
    </row>
    <row r="1289" spans="1:8" s="20" customFormat="1" x14ac:dyDescent="0.35">
      <c r="A1289" s="19"/>
      <c r="B1289" s="138"/>
      <c r="C1289" s="19"/>
      <c r="D1289" s="19"/>
      <c r="E1289" s="19"/>
      <c r="F1289" s="19"/>
      <c r="G1289" s="19"/>
      <c r="H1289" s="19"/>
    </row>
    <row r="1290" spans="1:8" s="20" customFormat="1" x14ac:dyDescent="0.35">
      <c r="A1290" s="19"/>
      <c r="B1290" s="138"/>
      <c r="C1290" s="19"/>
      <c r="D1290" s="19"/>
      <c r="E1290" s="19"/>
      <c r="F1290" s="19"/>
      <c r="G1290" s="19"/>
      <c r="H1290" s="19"/>
    </row>
    <row r="1291" spans="1:8" s="20" customFormat="1" x14ac:dyDescent="0.35">
      <c r="A1291" s="19"/>
      <c r="B1291" s="138"/>
      <c r="C1291" s="19"/>
      <c r="D1291" s="19"/>
      <c r="E1291" s="19"/>
      <c r="F1291" s="19"/>
      <c r="G1291" s="19"/>
      <c r="H1291" s="19"/>
    </row>
    <row r="1292" spans="1:8" s="20" customFormat="1" x14ac:dyDescent="0.35">
      <c r="A1292" s="19"/>
      <c r="B1292" s="138"/>
      <c r="C1292" s="19"/>
      <c r="D1292" s="19"/>
      <c r="E1292" s="19"/>
      <c r="F1292" s="19"/>
      <c r="G1292" s="19"/>
      <c r="H1292" s="19"/>
    </row>
    <row r="1293" spans="1:8" s="20" customFormat="1" x14ac:dyDescent="0.35">
      <c r="A1293" s="19"/>
      <c r="B1293" s="138"/>
      <c r="C1293" s="19"/>
      <c r="D1293" s="19"/>
      <c r="E1293" s="19"/>
      <c r="F1293" s="19"/>
      <c r="G1293" s="19"/>
      <c r="H1293" s="19"/>
    </row>
    <row r="1294" spans="1:8" s="20" customFormat="1" x14ac:dyDescent="0.35">
      <c r="A1294" s="19"/>
      <c r="B1294" s="138"/>
      <c r="C1294" s="19"/>
      <c r="D1294" s="19"/>
      <c r="E1294" s="19"/>
      <c r="F1294" s="19"/>
      <c r="G1294" s="19"/>
      <c r="H1294" s="19"/>
    </row>
    <row r="1295" spans="1:8" s="20" customFormat="1" x14ac:dyDescent="0.35">
      <c r="A1295" s="19"/>
      <c r="B1295" s="138"/>
      <c r="C1295" s="19"/>
      <c r="D1295" s="19"/>
      <c r="E1295" s="19"/>
      <c r="F1295" s="19"/>
      <c r="G1295" s="19"/>
      <c r="H1295" s="19"/>
    </row>
    <row r="1296" spans="1:8" s="20" customFormat="1" x14ac:dyDescent="0.35">
      <c r="A1296" s="19"/>
      <c r="B1296" s="138"/>
      <c r="C1296" s="19"/>
      <c r="D1296" s="19"/>
      <c r="E1296" s="19"/>
      <c r="F1296" s="19"/>
      <c r="G1296" s="19"/>
      <c r="H1296" s="19"/>
    </row>
    <row r="1297" spans="1:8" s="20" customFormat="1" x14ac:dyDescent="0.35">
      <c r="A1297" s="19"/>
      <c r="B1297" s="138"/>
      <c r="C1297" s="19"/>
      <c r="D1297" s="19"/>
      <c r="E1297" s="19"/>
      <c r="F1297" s="19"/>
      <c r="G1297" s="19"/>
      <c r="H1297" s="19"/>
    </row>
    <row r="1298" spans="1:8" s="20" customFormat="1" x14ac:dyDescent="0.35">
      <c r="A1298" s="19"/>
      <c r="B1298" s="138"/>
      <c r="C1298" s="19"/>
      <c r="D1298" s="19"/>
      <c r="E1298" s="19"/>
      <c r="F1298" s="19"/>
      <c r="G1298" s="19"/>
      <c r="H1298" s="19"/>
    </row>
    <row r="1299" spans="1:8" s="20" customFormat="1" x14ac:dyDescent="0.35">
      <c r="A1299" s="19"/>
      <c r="B1299" s="138"/>
      <c r="C1299" s="19"/>
      <c r="D1299" s="19"/>
      <c r="E1299" s="19"/>
      <c r="F1299" s="19"/>
      <c r="G1299" s="19"/>
      <c r="H1299" s="19"/>
    </row>
    <row r="1300" spans="1:8" s="20" customFormat="1" x14ac:dyDescent="0.35">
      <c r="A1300" s="19"/>
      <c r="B1300" s="138"/>
      <c r="C1300" s="19"/>
      <c r="D1300" s="19"/>
      <c r="E1300" s="19"/>
      <c r="F1300" s="19"/>
      <c r="G1300" s="19"/>
      <c r="H1300" s="19"/>
    </row>
    <row r="1301" spans="1:8" s="20" customFormat="1" x14ac:dyDescent="0.35">
      <c r="A1301" s="19"/>
      <c r="B1301" s="138"/>
      <c r="C1301" s="19"/>
      <c r="D1301" s="19"/>
      <c r="E1301" s="19"/>
      <c r="F1301" s="19"/>
      <c r="G1301" s="19"/>
      <c r="H1301" s="19"/>
    </row>
    <row r="1302" spans="1:8" s="20" customFormat="1" x14ac:dyDescent="0.35">
      <c r="A1302" s="19"/>
      <c r="B1302" s="138"/>
      <c r="C1302" s="19"/>
      <c r="D1302" s="19"/>
      <c r="E1302" s="19"/>
      <c r="F1302" s="19"/>
      <c r="G1302" s="19"/>
      <c r="H1302" s="19"/>
    </row>
    <row r="1303" spans="1:8" s="20" customFormat="1" x14ac:dyDescent="0.35">
      <c r="A1303" s="19"/>
      <c r="B1303" s="138"/>
      <c r="C1303" s="19"/>
      <c r="D1303" s="19"/>
      <c r="E1303" s="19"/>
      <c r="F1303" s="19"/>
      <c r="G1303" s="19"/>
      <c r="H1303" s="19"/>
    </row>
    <row r="1304" spans="1:8" s="20" customFormat="1" x14ac:dyDescent="0.35">
      <c r="A1304" s="19"/>
      <c r="B1304" s="138"/>
      <c r="C1304" s="19"/>
      <c r="D1304" s="19"/>
      <c r="E1304" s="19"/>
      <c r="F1304" s="19"/>
      <c r="G1304" s="19"/>
      <c r="H1304" s="19"/>
    </row>
    <row r="1305" spans="1:8" s="20" customFormat="1" x14ac:dyDescent="0.35">
      <c r="A1305" s="19"/>
      <c r="B1305" s="138"/>
      <c r="C1305" s="19"/>
      <c r="D1305" s="19"/>
      <c r="E1305" s="19"/>
      <c r="F1305" s="19"/>
      <c r="G1305" s="19"/>
      <c r="H1305" s="19"/>
    </row>
    <row r="1306" spans="1:8" s="20" customFormat="1" x14ac:dyDescent="0.35">
      <c r="A1306" s="19"/>
      <c r="B1306" s="138"/>
      <c r="C1306" s="19"/>
      <c r="D1306" s="19"/>
      <c r="E1306" s="19"/>
      <c r="F1306" s="19"/>
      <c r="G1306" s="19"/>
      <c r="H1306" s="19"/>
    </row>
    <row r="1307" spans="1:8" s="20" customFormat="1" x14ac:dyDescent="0.35">
      <c r="A1307" s="19"/>
      <c r="B1307" s="138"/>
      <c r="C1307" s="19"/>
      <c r="D1307" s="19"/>
      <c r="E1307" s="19"/>
      <c r="F1307" s="19"/>
      <c r="G1307" s="19"/>
      <c r="H1307" s="19"/>
    </row>
    <row r="1308" spans="1:8" s="20" customFormat="1" x14ac:dyDescent="0.35">
      <c r="A1308" s="19"/>
      <c r="B1308" s="138"/>
      <c r="C1308" s="19"/>
      <c r="D1308" s="19"/>
      <c r="E1308" s="19"/>
      <c r="F1308" s="19"/>
      <c r="G1308" s="19"/>
      <c r="H1308" s="19"/>
    </row>
    <row r="1309" spans="1:8" s="20" customFormat="1" x14ac:dyDescent="0.35">
      <c r="A1309" s="19"/>
      <c r="B1309" s="138"/>
      <c r="C1309" s="19"/>
      <c r="D1309" s="19"/>
      <c r="E1309" s="19"/>
      <c r="F1309" s="19"/>
      <c r="G1309" s="19"/>
      <c r="H1309" s="19"/>
    </row>
    <row r="1310" spans="1:8" s="20" customFormat="1" x14ac:dyDescent="0.35">
      <c r="A1310" s="19"/>
      <c r="B1310" s="138"/>
      <c r="C1310" s="19"/>
      <c r="D1310" s="19"/>
      <c r="E1310" s="19"/>
      <c r="F1310" s="19"/>
      <c r="G1310" s="19"/>
      <c r="H1310" s="19"/>
    </row>
    <row r="1311" spans="1:8" s="20" customFormat="1" x14ac:dyDescent="0.35">
      <c r="A1311" s="19"/>
      <c r="B1311" s="138"/>
      <c r="C1311" s="19"/>
      <c r="D1311" s="19"/>
      <c r="E1311" s="19"/>
      <c r="F1311" s="19"/>
      <c r="G1311" s="19"/>
      <c r="H1311" s="19"/>
    </row>
    <row r="1312" spans="1:8" s="20" customFormat="1" x14ac:dyDescent="0.35">
      <c r="A1312" s="19"/>
      <c r="B1312" s="138"/>
      <c r="C1312" s="19"/>
      <c r="D1312" s="19"/>
      <c r="E1312" s="19"/>
      <c r="F1312" s="19"/>
      <c r="G1312" s="19"/>
      <c r="H1312" s="19"/>
    </row>
    <row r="1313" spans="1:8" s="20" customFormat="1" x14ac:dyDescent="0.35">
      <c r="A1313" s="19"/>
      <c r="B1313" s="138"/>
      <c r="C1313" s="19"/>
      <c r="D1313" s="19"/>
      <c r="E1313" s="19"/>
      <c r="F1313" s="19"/>
      <c r="G1313" s="19"/>
      <c r="H1313" s="19"/>
    </row>
    <row r="1314" spans="1:8" s="20" customFormat="1" x14ac:dyDescent="0.35">
      <c r="A1314" s="19"/>
      <c r="B1314" s="138"/>
      <c r="C1314" s="19"/>
      <c r="D1314" s="19"/>
      <c r="E1314" s="19"/>
      <c r="F1314" s="19"/>
      <c r="G1314" s="19"/>
      <c r="H1314" s="19"/>
    </row>
    <row r="1315" spans="1:8" s="20" customFormat="1" x14ac:dyDescent="0.35">
      <c r="A1315" s="19"/>
      <c r="B1315" s="138"/>
      <c r="C1315" s="19"/>
      <c r="D1315" s="19"/>
      <c r="E1315" s="19"/>
      <c r="F1315" s="19"/>
      <c r="G1315" s="19"/>
      <c r="H1315" s="19"/>
    </row>
    <row r="1316" spans="1:8" s="20" customFormat="1" x14ac:dyDescent="0.35">
      <c r="A1316" s="19"/>
      <c r="B1316" s="138"/>
      <c r="C1316" s="19"/>
      <c r="D1316" s="19"/>
      <c r="E1316" s="19"/>
      <c r="F1316" s="19"/>
      <c r="G1316" s="19"/>
      <c r="H1316" s="19"/>
    </row>
    <row r="1317" spans="1:8" s="20" customFormat="1" x14ac:dyDescent="0.35">
      <c r="A1317" s="19"/>
      <c r="B1317" s="138"/>
      <c r="C1317" s="19"/>
      <c r="D1317" s="19"/>
      <c r="E1317" s="19"/>
      <c r="F1317" s="19"/>
      <c r="G1317" s="19"/>
      <c r="H1317" s="19"/>
    </row>
    <row r="1318" spans="1:8" s="20" customFormat="1" x14ac:dyDescent="0.35">
      <c r="A1318" s="19"/>
      <c r="B1318" s="138"/>
      <c r="C1318" s="19"/>
      <c r="D1318" s="19"/>
      <c r="E1318" s="19"/>
      <c r="F1318" s="19"/>
      <c r="G1318" s="19"/>
      <c r="H1318" s="19"/>
    </row>
    <row r="1319" spans="1:8" s="20" customFormat="1" x14ac:dyDescent="0.35">
      <c r="A1319" s="19"/>
      <c r="B1319" s="138"/>
      <c r="C1319" s="19"/>
      <c r="D1319" s="19"/>
      <c r="E1319" s="19"/>
      <c r="F1319" s="19"/>
      <c r="G1319" s="19"/>
      <c r="H1319" s="19"/>
    </row>
    <row r="1320" spans="1:8" s="20" customFormat="1" x14ac:dyDescent="0.35">
      <c r="A1320" s="19"/>
      <c r="B1320" s="138"/>
      <c r="C1320" s="19"/>
      <c r="D1320" s="19"/>
      <c r="E1320" s="19"/>
      <c r="F1320" s="19"/>
      <c r="G1320" s="19"/>
      <c r="H1320" s="19"/>
    </row>
    <row r="1321" spans="1:8" s="20" customFormat="1" x14ac:dyDescent="0.35">
      <c r="A1321" s="19"/>
      <c r="B1321" s="138"/>
      <c r="C1321" s="19"/>
      <c r="D1321" s="19"/>
      <c r="E1321" s="19"/>
      <c r="F1321" s="19"/>
      <c r="G1321" s="19"/>
      <c r="H1321" s="19"/>
    </row>
    <row r="1322" spans="1:8" s="20" customFormat="1" x14ac:dyDescent="0.35">
      <c r="A1322" s="19"/>
      <c r="B1322" s="138"/>
      <c r="C1322" s="19"/>
      <c r="D1322" s="19"/>
      <c r="E1322" s="19"/>
      <c r="F1322" s="19"/>
      <c r="G1322" s="19"/>
      <c r="H1322" s="19"/>
    </row>
    <row r="1323" spans="1:8" s="20" customFormat="1" x14ac:dyDescent="0.35">
      <c r="A1323" s="19"/>
      <c r="B1323" s="138"/>
      <c r="C1323" s="19"/>
      <c r="D1323" s="19"/>
      <c r="E1323" s="19"/>
      <c r="F1323" s="19"/>
      <c r="G1323" s="19"/>
      <c r="H1323" s="19"/>
    </row>
    <row r="1324" spans="1:8" s="20" customFormat="1" x14ac:dyDescent="0.35">
      <c r="A1324" s="19"/>
      <c r="B1324" s="138"/>
      <c r="C1324" s="19"/>
      <c r="D1324" s="19"/>
      <c r="E1324" s="19"/>
      <c r="F1324" s="19"/>
      <c r="G1324" s="19"/>
      <c r="H1324" s="19"/>
    </row>
    <row r="1325" spans="1:8" s="20" customFormat="1" x14ac:dyDescent="0.35">
      <c r="A1325" s="19"/>
      <c r="B1325" s="138"/>
      <c r="C1325" s="19"/>
      <c r="D1325" s="19"/>
      <c r="E1325" s="19"/>
      <c r="F1325" s="19"/>
      <c r="G1325" s="19"/>
      <c r="H1325" s="19"/>
    </row>
    <row r="1326" spans="1:8" s="20" customFormat="1" x14ac:dyDescent="0.35">
      <c r="A1326" s="19"/>
      <c r="B1326" s="138"/>
      <c r="C1326" s="19"/>
      <c r="D1326" s="19"/>
      <c r="E1326" s="19"/>
      <c r="F1326" s="19"/>
      <c r="G1326" s="19"/>
      <c r="H1326" s="19"/>
    </row>
    <row r="1327" spans="1:8" s="20" customFormat="1" x14ac:dyDescent="0.35">
      <c r="A1327" s="19"/>
      <c r="B1327" s="138"/>
      <c r="C1327" s="19"/>
      <c r="D1327" s="19"/>
      <c r="E1327" s="19"/>
      <c r="F1327" s="19"/>
      <c r="G1327" s="19"/>
      <c r="H1327" s="19"/>
    </row>
    <row r="1328" spans="1:8" s="20" customFormat="1" x14ac:dyDescent="0.35">
      <c r="A1328" s="19"/>
      <c r="B1328" s="138"/>
      <c r="C1328" s="19"/>
      <c r="D1328" s="19"/>
      <c r="E1328" s="19"/>
      <c r="F1328" s="19"/>
      <c r="G1328" s="19"/>
      <c r="H1328" s="19"/>
    </row>
    <row r="1329" spans="1:8" s="20" customFormat="1" x14ac:dyDescent="0.35">
      <c r="A1329" s="19"/>
      <c r="B1329" s="138"/>
      <c r="C1329" s="19"/>
      <c r="D1329" s="19"/>
      <c r="E1329" s="19"/>
      <c r="F1329" s="19"/>
      <c r="G1329" s="19"/>
      <c r="H1329" s="19"/>
    </row>
    <row r="1330" spans="1:8" s="20" customFormat="1" x14ac:dyDescent="0.35">
      <c r="A1330" s="19"/>
      <c r="B1330" s="138"/>
      <c r="C1330" s="19"/>
      <c r="D1330" s="19"/>
      <c r="E1330" s="19"/>
      <c r="F1330" s="19"/>
      <c r="G1330" s="19"/>
      <c r="H1330" s="19"/>
    </row>
    <row r="1331" spans="1:8" s="20" customFormat="1" x14ac:dyDescent="0.35">
      <c r="A1331" s="19"/>
      <c r="B1331" s="138"/>
      <c r="C1331" s="19"/>
      <c r="D1331" s="19"/>
      <c r="E1331" s="19"/>
      <c r="F1331" s="19"/>
      <c r="G1331" s="19"/>
      <c r="H1331" s="19"/>
    </row>
    <row r="1332" spans="1:8" s="20" customFormat="1" x14ac:dyDescent="0.35">
      <c r="A1332" s="19"/>
      <c r="B1332" s="138"/>
      <c r="C1332" s="19"/>
      <c r="D1332" s="19"/>
      <c r="E1332" s="19"/>
      <c r="F1332" s="19"/>
      <c r="G1332" s="19"/>
      <c r="H1332" s="19"/>
    </row>
    <row r="1333" spans="1:8" s="20" customFormat="1" x14ac:dyDescent="0.35">
      <c r="A1333" s="19"/>
      <c r="B1333" s="138"/>
      <c r="C1333" s="19"/>
      <c r="D1333" s="19"/>
      <c r="E1333" s="19"/>
      <c r="F1333" s="19"/>
      <c r="G1333" s="19"/>
      <c r="H1333" s="19"/>
    </row>
    <row r="1334" spans="1:8" s="20" customFormat="1" x14ac:dyDescent="0.35">
      <c r="A1334" s="19"/>
      <c r="B1334" s="138"/>
      <c r="C1334" s="19"/>
      <c r="D1334" s="19"/>
      <c r="E1334" s="19"/>
      <c r="F1334" s="19"/>
      <c r="G1334" s="19"/>
      <c r="H1334" s="19"/>
    </row>
    <row r="1335" spans="1:8" s="20" customFormat="1" x14ac:dyDescent="0.35">
      <c r="A1335" s="19"/>
      <c r="B1335" s="138"/>
      <c r="C1335" s="19"/>
      <c r="D1335" s="19"/>
      <c r="E1335" s="19"/>
      <c r="F1335" s="19"/>
      <c r="G1335" s="19"/>
      <c r="H1335" s="19"/>
    </row>
    <row r="1336" spans="1:8" s="20" customFormat="1" x14ac:dyDescent="0.35">
      <c r="A1336" s="19"/>
      <c r="B1336" s="138"/>
      <c r="C1336" s="19"/>
      <c r="D1336" s="19"/>
      <c r="E1336" s="19"/>
      <c r="F1336" s="19"/>
      <c r="G1336" s="19"/>
      <c r="H1336" s="19"/>
    </row>
    <row r="1337" spans="1:8" s="20" customFormat="1" x14ac:dyDescent="0.35">
      <c r="A1337" s="19"/>
      <c r="B1337" s="138"/>
      <c r="C1337" s="19"/>
      <c r="D1337" s="19"/>
      <c r="E1337" s="19"/>
      <c r="F1337" s="19"/>
      <c r="G1337" s="19"/>
      <c r="H1337" s="19"/>
    </row>
    <row r="1338" spans="1:8" s="20" customFormat="1" x14ac:dyDescent="0.35">
      <c r="A1338" s="19"/>
      <c r="B1338" s="138"/>
      <c r="C1338" s="19"/>
      <c r="D1338" s="19"/>
      <c r="E1338" s="19"/>
      <c r="F1338" s="19"/>
      <c r="G1338" s="19"/>
      <c r="H1338" s="19"/>
    </row>
    <row r="1339" spans="1:8" s="20" customFormat="1" x14ac:dyDescent="0.35">
      <c r="A1339" s="19"/>
      <c r="B1339" s="138"/>
      <c r="C1339" s="19"/>
      <c r="D1339" s="19"/>
      <c r="E1339" s="19"/>
      <c r="F1339" s="19"/>
      <c r="G1339" s="19"/>
      <c r="H1339" s="19"/>
    </row>
    <row r="1340" spans="1:8" s="20" customFormat="1" x14ac:dyDescent="0.35">
      <c r="A1340" s="19"/>
      <c r="B1340" s="138"/>
      <c r="C1340" s="19"/>
      <c r="D1340" s="19"/>
      <c r="E1340" s="19"/>
      <c r="F1340" s="19"/>
      <c r="G1340" s="19"/>
      <c r="H1340" s="19"/>
    </row>
    <row r="1341" spans="1:8" s="20" customFormat="1" x14ac:dyDescent="0.35">
      <c r="A1341" s="19"/>
      <c r="B1341" s="138"/>
      <c r="C1341" s="19"/>
      <c r="D1341" s="19"/>
      <c r="E1341" s="19"/>
      <c r="F1341" s="19"/>
      <c r="G1341" s="19"/>
      <c r="H1341" s="19"/>
    </row>
    <row r="1342" spans="1:8" s="20" customFormat="1" x14ac:dyDescent="0.35">
      <c r="A1342" s="19"/>
      <c r="B1342" s="138"/>
      <c r="C1342" s="19"/>
      <c r="D1342" s="19"/>
      <c r="E1342" s="19"/>
      <c r="F1342" s="19"/>
      <c r="G1342" s="19"/>
      <c r="H1342" s="19"/>
    </row>
    <row r="1343" spans="1:8" s="20" customFormat="1" x14ac:dyDescent="0.35">
      <c r="A1343" s="19"/>
      <c r="B1343" s="138"/>
      <c r="C1343" s="19"/>
      <c r="D1343" s="19"/>
      <c r="E1343" s="19"/>
      <c r="F1343" s="19"/>
      <c r="G1343" s="19"/>
      <c r="H1343" s="19"/>
    </row>
    <row r="1344" spans="1:8" s="20" customFormat="1" x14ac:dyDescent="0.35">
      <c r="A1344" s="19"/>
      <c r="B1344" s="138"/>
      <c r="C1344" s="19"/>
      <c r="D1344" s="19"/>
      <c r="E1344" s="19"/>
      <c r="F1344" s="19"/>
      <c r="G1344" s="19"/>
      <c r="H1344" s="19"/>
    </row>
    <row r="1345" spans="1:8" s="20" customFormat="1" x14ac:dyDescent="0.35">
      <c r="A1345" s="19"/>
      <c r="B1345" s="138"/>
      <c r="C1345" s="19"/>
      <c r="D1345" s="19"/>
      <c r="E1345" s="19"/>
      <c r="F1345" s="19"/>
      <c r="G1345" s="19"/>
      <c r="H1345" s="19"/>
    </row>
    <row r="1346" spans="1:8" s="20" customFormat="1" x14ac:dyDescent="0.35">
      <c r="A1346" s="19"/>
      <c r="B1346" s="138"/>
      <c r="C1346" s="19"/>
      <c r="D1346" s="19"/>
      <c r="E1346" s="19"/>
      <c r="F1346" s="19"/>
      <c r="G1346" s="19"/>
      <c r="H1346" s="19"/>
    </row>
    <row r="1347" spans="1:8" s="20" customFormat="1" x14ac:dyDescent="0.35">
      <c r="A1347" s="19"/>
      <c r="B1347" s="138"/>
      <c r="C1347" s="19"/>
      <c r="D1347" s="19"/>
      <c r="E1347" s="19"/>
      <c r="F1347" s="19"/>
      <c r="G1347" s="19"/>
      <c r="H1347" s="19"/>
    </row>
    <row r="1348" spans="1:8" s="20" customFormat="1" x14ac:dyDescent="0.35">
      <c r="A1348" s="19"/>
      <c r="B1348" s="138"/>
      <c r="C1348" s="19"/>
      <c r="D1348" s="19"/>
      <c r="E1348" s="19"/>
      <c r="F1348" s="19"/>
      <c r="G1348" s="19"/>
      <c r="H1348" s="19"/>
    </row>
    <row r="1349" spans="1:8" s="20" customFormat="1" x14ac:dyDescent="0.35">
      <c r="A1349" s="19"/>
      <c r="B1349" s="138"/>
      <c r="C1349" s="19"/>
      <c r="D1349" s="19"/>
      <c r="E1349" s="19"/>
      <c r="F1349" s="19"/>
      <c r="G1349" s="19"/>
      <c r="H1349" s="19"/>
    </row>
    <row r="1350" spans="1:8" s="20" customFormat="1" x14ac:dyDescent="0.35">
      <c r="A1350" s="19"/>
      <c r="B1350" s="138"/>
      <c r="C1350" s="19"/>
      <c r="D1350" s="19"/>
      <c r="E1350" s="19"/>
      <c r="F1350" s="19"/>
      <c r="G1350" s="19"/>
      <c r="H1350" s="19"/>
    </row>
    <row r="1351" spans="1:8" s="20" customFormat="1" x14ac:dyDescent="0.35">
      <c r="A1351" s="19"/>
      <c r="B1351" s="138"/>
      <c r="C1351" s="19"/>
      <c r="D1351" s="19"/>
      <c r="E1351" s="19"/>
      <c r="F1351" s="19"/>
      <c r="G1351" s="19"/>
      <c r="H1351" s="19"/>
    </row>
    <row r="1352" spans="1:8" s="20" customFormat="1" x14ac:dyDescent="0.35">
      <c r="A1352" s="19"/>
      <c r="B1352" s="138"/>
      <c r="C1352" s="19"/>
      <c r="D1352" s="19"/>
      <c r="E1352" s="19"/>
      <c r="F1352" s="19"/>
      <c r="G1352" s="19"/>
      <c r="H1352" s="19"/>
    </row>
    <row r="1353" spans="1:8" s="20" customFormat="1" x14ac:dyDescent="0.35">
      <c r="A1353" s="19"/>
      <c r="B1353" s="138"/>
      <c r="C1353" s="19"/>
      <c r="D1353" s="19"/>
      <c r="E1353" s="19"/>
      <c r="F1353" s="19"/>
      <c r="G1353" s="19"/>
      <c r="H1353" s="19"/>
    </row>
    <row r="1354" spans="1:8" s="20" customFormat="1" x14ac:dyDescent="0.35">
      <c r="A1354" s="19"/>
      <c r="B1354" s="138"/>
      <c r="C1354" s="19"/>
      <c r="D1354" s="19"/>
      <c r="E1354" s="19"/>
      <c r="F1354" s="19"/>
      <c r="G1354" s="19"/>
      <c r="H1354" s="19"/>
    </row>
    <row r="1355" spans="1:8" s="20" customFormat="1" x14ac:dyDescent="0.35">
      <c r="A1355" s="19"/>
      <c r="B1355" s="138"/>
      <c r="C1355" s="19"/>
      <c r="D1355" s="19"/>
      <c r="E1355" s="19"/>
      <c r="F1355" s="19"/>
      <c r="G1355" s="19"/>
      <c r="H1355" s="19"/>
    </row>
    <row r="1356" spans="1:8" s="20" customFormat="1" x14ac:dyDescent="0.35">
      <c r="A1356" s="19"/>
      <c r="B1356" s="138"/>
      <c r="C1356" s="19"/>
      <c r="D1356" s="19"/>
      <c r="E1356" s="19"/>
      <c r="F1356" s="19"/>
      <c r="G1356" s="19"/>
      <c r="H1356" s="19"/>
    </row>
    <row r="1357" spans="1:8" s="20" customFormat="1" x14ac:dyDescent="0.35">
      <c r="A1357" s="19"/>
      <c r="B1357" s="138"/>
      <c r="C1357" s="19"/>
      <c r="D1357" s="19"/>
      <c r="E1357" s="19"/>
      <c r="F1357" s="19"/>
      <c r="G1357" s="19"/>
      <c r="H1357" s="19"/>
    </row>
    <row r="1358" spans="1:8" s="20" customFormat="1" x14ac:dyDescent="0.35">
      <c r="A1358" s="19"/>
      <c r="B1358" s="138"/>
      <c r="C1358" s="19"/>
      <c r="D1358" s="19"/>
      <c r="E1358" s="19"/>
      <c r="F1358" s="19"/>
      <c r="G1358" s="19"/>
      <c r="H1358" s="19"/>
    </row>
    <row r="1359" spans="1:8" x14ac:dyDescent="0.35">
      <c r="F1359" s="19"/>
      <c r="G1359" s="19"/>
      <c r="H1359" s="19"/>
    </row>
    <row r="1360" spans="1:8" x14ac:dyDescent="0.35">
      <c r="F1360" s="19"/>
      <c r="G1360" s="19"/>
      <c r="H1360" s="19"/>
    </row>
    <row r="1361" spans="6:8" x14ac:dyDescent="0.35">
      <c r="F1361" s="19"/>
      <c r="G1361" s="19"/>
      <c r="H1361" s="19"/>
    </row>
    <row r="1362" spans="6:8" x14ac:dyDescent="0.35">
      <c r="F1362" s="19"/>
      <c r="G1362" s="19"/>
      <c r="H1362" s="19"/>
    </row>
    <row r="1363" spans="6:8" x14ac:dyDescent="0.35">
      <c r="F1363" s="19"/>
      <c r="G1363" s="19"/>
      <c r="H1363" s="19"/>
    </row>
    <row r="1364" spans="6:8" x14ac:dyDescent="0.35">
      <c r="F1364" s="19"/>
      <c r="G1364" s="19"/>
      <c r="H1364" s="19"/>
    </row>
    <row r="1365" spans="6:8" x14ac:dyDescent="0.35">
      <c r="F1365" s="19"/>
      <c r="G1365" s="19"/>
      <c r="H1365" s="19"/>
    </row>
    <row r="1366" spans="6:8" x14ac:dyDescent="0.35">
      <c r="F1366" s="19"/>
      <c r="G1366" s="19"/>
      <c r="H1366" s="19"/>
    </row>
    <row r="1367" spans="6:8" x14ac:dyDescent="0.35">
      <c r="F1367" s="19"/>
      <c r="G1367" s="19"/>
      <c r="H1367" s="19"/>
    </row>
    <row r="1368" spans="6:8" x14ac:dyDescent="0.35">
      <c r="F1368" s="19"/>
      <c r="G1368" s="19"/>
      <c r="H1368" s="19"/>
    </row>
    <row r="1369" spans="6:8" x14ac:dyDescent="0.35">
      <c r="F1369" s="19"/>
      <c r="G1369" s="19"/>
      <c r="H1369" s="19"/>
    </row>
    <row r="1370" spans="6:8" x14ac:dyDescent="0.35">
      <c r="F1370" s="19"/>
      <c r="G1370" s="19"/>
      <c r="H1370" s="19"/>
    </row>
    <row r="1371" spans="6:8" x14ac:dyDescent="0.35">
      <c r="F1371" s="19"/>
      <c r="G1371" s="19"/>
      <c r="H1371" s="19"/>
    </row>
    <row r="1372" spans="6:8" x14ac:dyDescent="0.35">
      <c r="F1372" s="19"/>
      <c r="G1372" s="19"/>
      <c r="H1372" s="19"/>
    </row>
    <row r="1373" spans="6:8" x14ac:dyDescent="0.35">
      <c r="F1373" s="19"/>
      <c r="G1373" s="19"/>
      <c r="H1373" s="19"/>
    </row>
    <row r="1374" spans="6:8" x14ac:dyDescent="0.35">
      <c r="F1374" s="19"/>
      <c r="G1374" s="19"/>
      <c r="H1374" s="19"/>
    </row>
    <row r="1375" spans="6:8" x14ac:dyDescent="0.35">
      <c r="F1375" s="19"/>
      <c r="G1375" s="19"/>
      <c r="H1375" s="19"/>
    </row>
    <row r="1376" spans="6:8" x14ac:dyDescent="0.35">
      <c r="F1376" s="19"/>
      <c r="G1376" s="19"/>
      <c r="H1376" s="19"/>
    </row>
    <row r="1377" spans="6:8" x14ac:dyDescent="0.35">
      <c r="F1377" s="19"/>
      <c r="G1377" s="19"/>
      <c r="H1377" s="19"/>
    </row>
    <row r="1378" spans="6:8" x14ac:dyDescent="0.35">
      <c r="F1378" s="19"/>
      <c r="G1378" s="19"/>
      <c r="H1378" s="19"/>
    </row>
    <row r="1379" spans="6:8" x14ac:dyDescent="0.35">
      <c r="F1379" s="19"/>
      <c r="G1379" s="19"/>
      <c r="H1379" s="19"/>
    </row>
    <row r="1380" spans="6:8" x14ac:dyDescent="0.35">
      <c r="F1380" s="19"/>
      <c r="G1380" s="19"/>
      <c r="H1380" s="19"/>
    </row>
    <row r="1381" spans="6:8" x14ac:dyDescent="0.35">
      <c r="F1381" s="19"/>
      <c r="G1381" s="19"/>
      <c r="H1381" s="19"/>
    </row>
    <row r="1382" spans="6:8" x14ac:dyDescent="0.35">
      <c r="F1382" s="19"/>
      <c r="G1382" s="19"/>
      <c r="H1382" s="19"/>
    </row>
    <row r="1383" spans="6:8" x14ac:dyDescent="0.35">
      <c r="F1383" s="19"/>
      <c r="G1383" s="19"/>
      <c r="H1383" s="19"/>
    </row>
    <row r="1384" spans="6:8" x14ac:dyDescent="0.35">
      <c r="F1384" s="19"/>
      <c r="G1384" s="19"/>
      <c r="H1384" s="19"/>
    </row>
    <row r="1385" spans="6:8" x14ac:dyDescent="0.35">
      <c r="F1385" s="19"/>
      <c r="G1385" s="19"/>
      <c r="H1385" s="19"/>
    </row>
    <row r="1386" spans="6:8" x14ac:dyDescent="0.35">
      <c r="F1386" s="19"/>
      <c r="G1386" s="19"/>
      <c r="H1386" s="19"/>
    </row>
    <row r="1387" spans="6:8" x14ac:dyDescent="0.35">
      <c r="F1387" s="19"/>
      <c r="G1387" s="19"/>
      <c r="H1387" s="19"/>
    </row>
    <row r="1388" spans="6:8" x14ac:dyDescent="0.35">
      <c r="F1388" s="19"/>
      <c r="G1388" s="19"/>
      <c r="H1388" s="19"/>
    </row>
    <row r="1389" spans="6:8" x14ac:dyDescent="0.35">
      <c r="F1389" s="19"/>
      <c r="G1389" s="19"/>
      <c r="H1389" s="19"/>
    </row>
    <row r="1390" spans="6:8" x14ac:dyDescent="0.35">
      <c r="F1390" s="19"/>
      <c r="G1390" s="19"/>
      <c r="H1390" s="19"/>
    </row>
    <row r="1391" spans="6:8" x14ac:dyDescent="0.35">
      <c r="F1391" s="19"/>
      <c r="G1391" s="19"/>
      <c r="H1391" s="19"/>
    </row>
    <row r="1392" spans="6:8" x14ac:dyDescent="0.35">
      <c r="F1392" s="19"/>
      <c r="G1392" s="19"/>
      <c r="H1392" s="19"/>
    </row>
    <row r="1393" spans="6:8" x14ac:dyDescent="0.35">
      <c r="F1393" s="19"/>
      <c r="G1393" s="19"/>
      <c r="H1393" s="19"/>
    </row>
    <row r="1394" spans="6:8" x14ac:dyDescent="0.35">
      <c r="F1394" s="19"/>
      <c r="G1394" s="19"/>
      <c r="H1394" s="19"/>
    </row>
    <row r="1395" spans="6:8" x14ac:dyDescent="0.35">
      <c r="F1395" s="19"/>
      <c r="G1395" s="19"/>
      <c r="H1395" s="19"/>
    </row>
    <row r="1396" spans="6:8" x14ac:dyDescent="0.35">
      <c r="F1396" s="19"/>
      <c r="G1396" s="19"/>
      <c r="H1396" s="19"/>
    </row>
    <row r="1397" spans="6:8" x14ac:dyDescent="0.35">
      <c r="F1397" s="19"/>
      <c r="G1397" s="19"/>
      <c r="H1397" s="19"/>
    </row>
    <row r="1398" spans="6:8" x14ac:dyDescent="0.35">
      <c r="F1398" s="19"/>
      <c r="G1398" s="19"/>
      <c r="H1398" s="19"/>
    </row>
    <row r="1399" spans="6:8" x14ac:dyDescent="0.35">
      <c r="F1399" s="19"/>
      <c r="G1399" s="19"/>
      <c r="H1399" s="19"/>
    </row>
    <row r="1400" spans="6:8" x14ac:dyDescent="0.35">
      <c r="F1400" s="19"/>
      <c r="G1400" s="19"/>
      <c r="H1400" s="19"/>
    </row>
    <row r="1401" spans="6:8" x14ac:dyDescent="0.35">
      <c r="F1401" s="19"/>
      <c r="G1401" s="19"/>
      <c r="H1401" s="19"/>
    </row>
    <row r="1402" spans="6:8" x14ac:dyDescent="0.35">
      <c r="F1402" s="19"/>
      <c r="G1402" s="19"/>
      <c r="H1402" s="19"/>
    </row>
    <row r="1403" spans="6:8" x14ac:dyDescent="0.35">
      <c r="F1403" s="19"/>
      <c r="G1403" s="19"/>
      <c r="H1403" s="19"/>
    </row>
    <row r="1404" spans="6:8" x14ac:dyDescent="0.35">
      <c r="F1404" s="19"/>
      <c r="G1404" s="19"/>
      <c r="H1404" s="19"/>
    </row>
    <row r="1405" spans="6:8" x14ac:dyDescent="0.35">
      <c r="F1405" s="19"/>
      <c r="G1405" s="19"/>
      <c r="H1405" s="19"/>
    </row>
    <row r="1406" spans="6:8" x14ac:dyDescent="0.35">
      <c r="F1406" s="19"/>
      <c r="G1406" s="19"/>
      <c r="H1406" s="19"/>
    </row>
    <row r="1407" spans="6:8" x14ac:dyDescent="0.35">
      <c r="F1407" s="19"/>
      <c r="G1407" s="19"/>
      <c r="H1407" s="19"/>
    </row>
    <row r="1408" spans="6:8" x14ac:dyDescent="0.35">
      <c r="F1408" s="19"/>
      <c r="G1408" s="19"/>
      <c r="H1408" s="19"/>
    </row>
    <row r="1409" spans="6:8" x14ac:dyDescent="0.35">
      <c r="F1409" s="19"/>
      <c r="G1409" s="19"/>
      <c r="H1409" s="19"/>
    </row>
    <row r="1410" spans="6:8" x14ac:dyDescent="0.35">
      <c r="F1410" s="19"/>
      <c r="G1410" s="19"/>
      <c r="H1410" s="19"/>
    </row>
    <row r="1411" spans="6:8" x14ac:dyDescent="0.35">
      <c r="F1411" s="19"/>
      <c r="G1411" s="19"/>
      <c r="H1411" s="19"/>
    </row>
    <row r="1412" spans="6:8" x14ac:dyDescent="0.35">
      <c r="F1412" s="19"/>
      <c r="G1412" s="19"/>
      <c r="H1412" s="19"/>
    </row>
    <row r="1413" spans="6:8" x14ac:dyDescent="0.35">
      <c r="F1413" s="19"/>
      <c r="G1413" s="19"/>
      <c r="H1413" s="19"/>
    </row>
    <row r="1414" spans="6:8" x14ac:dyDescent="0.35">
      <c r="F1414" s="19"/>
      <c r="G1414" s="19"/>
      <c r="H1414" s="19"/>
    </row>
    <row r="1415" spans="6:8" x14ac:dyDescent="0.35">
      <c r="F1415" s="19"/>
      <c r="G1415" s="19"/>
      <c r="H1415" s="19"/>
    </row>
    <row r="1416" spans="6:8" x14ac:dyDescent="0.35">
      <c r="F1416" s="19"/>
      <c r="G1416" s="19"/>
      <c r="H1416" s="19"/>
    </row>
    <row r="1417" spans="6:8" x14ac:dyDescent="0.35">
      <c r="F1417" s="19"/>
      <c r="G1417" s="19"/>
      <c r="H1417" s="19"/>
    </row>
    <row r="1418" spans="6:8" x14ac:dyDescent="0.35">
      <c r="F1418" s="19"/>
      <c r="G1418" s="19"/>
      <c r="H1418" s="19"/>
    </row>
    <row r="1419" spans="6:8" x14ac:dyDescent="0.35">
      <c r="F1419" s="19"/>
      <c r="G1419" s="19"/>
      <c r="H1419" s="19"/>
    </row>
    <row r="1420" spans="6:8" x14ac:dyDescent="0.35">
      <c r="F1420" s="19"/>
      <c r="G1420" s="19"/>
      <c r="H1420" s="19"/>
    </row>
    <row r="1421" spans="6:8" x14ac:dyDescent="0.35">
      <c r="F1421" s="19"/>
      <c r="G1421" s="19"/>
      <c r="H1421" s="19"/>
    </row>
    <row r="1422" spans="6:8" x14ac:dyDescent="0.35">
      <c r="F1422" s="19"/>
      <c r="G1422" s="19"/>
      <c r="H1422" s="19"/>
    </row>
    <row r="1423" spans="6:8" x14ac:dyDescent="0.35">
      <c r="F1423" s="19"/>
      <c r="G1423" s="19"/>
      <c r="H1423" s="19"/>
    </row>
    <row r="1424" spans="6:8" x14ac:dyDescent="0.35">
      <c r="F1424" s="19"/>
      <c r="G1424" s="19"/>
      <c r="H1424" s="19"/>
    </row>
    <row r="1425" spans="6:8" x14ac:dyDescent="0.35">
      <c r="F1425" s="19"/>
      <c r="G1425" s="19"/>
      <c r="H1425" s="19"/>
    </row>
    <row r="1426" spans="6:8" x14ac:dyDescent="0.35">
      <c r="F1426" s="19"/>
      <c r="G1426" s="19"/>
      <c r="H1426" s="19"/>
    </row>
    <row r="1427" spans="6:8" x14ac:dyDescent="0.35">
      <c r="F1427" s="19"/>
      <c r="G1427" s="19"/>
      <c r="H1427" s="19"/>
    </row>
    <row r="1428" spans="6:8" x14ac:dyDescent="0.35">
      <c r="F1428" s="19"/>
      <c r="G1428" s="19"/>
      <c r="H1428" s="19"/>
    </row>
    <row r="1429" spans="6:8" x14ac:dyDescent="0.35">
      <c r="F1429" s="19"/>
      <c r="G1429" s="19"/>
      <c r="H1429" s="19"/>
    </row>
    <row r="1430" spans="6:8" x14ac:dyDescent="0.35">
      <c r="F1430" s="19"/>
      <c r="G1430" s="19"/>
      <c r="H1430" s="19"/>
    </row>
    <row r="1431" spans="6:8" x14ac:dyDescent="0.35">
      <c r="F1431" s="19"/>
      <c r="G1431" s="19"/>
      <c r="H1431" s="19"/>
    </row>
    <row r="1432" spans="6:8" x14ac:dyDescent="0.35">
      <c r="F1432" s="19"/>
      <c r="G1432" s="19"/>
      <c r="H1432" s="19"/>
    </row>
    <row r="1433" spans="6:8" x14ac:dyDescent="0.35">
      <c r="F1433" s="19"/>
      <c r="G1433" s="19"/>
      <c r="H1433" s="19"/>
    </row>
    <row r="1434" spans="6:8" x14ac:dyDescent="0.35">
      <c r="F1434" s="19"/>
      <c r="G1434" s="19"/>
      <c r="H1434" s="19"/>
    </row>
    <row r="1435" spans="6:8" x14ac:dyDescent="0.35">
      <c r="F1435" s="19"/>
      <c r="G1435" s="19"/>
      <c r="H1435" s="19"/>
    </row>
    <row r="1436" spans="6:8" x14ac:dyDescent="0.35">
      <c r="F1436" s="19"/>
      <c r="G1436" s="19"/>
      <c r="H1436" s="19"/>
    </row>
    <row r="1437" spans="6:8" x14ac:dyDescent="0.35">
      <c r="F1437" s="19"/>
      <c r="G1437" s="19"/>
      <c r="H1437" s="19"/>
    </row>
    <row r="1438" spans="6:8" x14ac:dyDescent="0.35">
      <c r="F1438" s="19"/>
      <c r="G1438" s="19"/>
      <c r="H1438" s="19"/>
    </row>
    <row r="1439" spans="6:8" x14ac:dyDescent="0.35">
      <c r="F1439" s="19"/>
      <c r="G1439" s="19"/>
      <c r="H1439" s="19"/>
    </row>
    <row r="1440" spans="6:8" x14ac:dyDescent="0.35">
      <c r="F1440" s="19"/>
      <c r="G1440" s="19"/>
      <c r="H1440" s="19"/>
    </row>
    <row r="1441" spans="6:8" x14ac:dyDescent="0.35">
      <c r="F1441" s="19"/>
      <c r="G1441" s="19"/>
      <c r="H1441" s="19"/>
    </row>
    <row r="1442" spans="6:8" x14ac:dyDescent="0.35">
      <c r="F1442" s="19"/>
      <c r="G1442" s="19"/>
      <c r="H1442" s="19"/>
    </row>
    <row r="1443" spans="6:8" x14ac:dyDescent="0.35">
      <c r="F1443" s="19"/>
      <c r="G1443" s="19"/>
      <c r="H1443" s="19"/>
    </row>
    <row r="1444" spans="6:8" x14ac:dyDescent="0.35">
      <c r="F1444" s="19"/>
      <c r="G1444" s="19"/>
      <c r="H1444" s="19"/>
    </row>
    <row r="1445" spans="6:8" x14ac:dyDescent="0.35">
      <c r="F1445" s="19"/>
      <c r="G1445" s="19"/>
      <c r="H1445" s="19"/>
    </row>
    <row r="1446" spans="6:8" x14ac:dyDescent="0.35">
      <c r="F1446" s="19"/>
      <c r="G1446" s="19"/>
      <c r="H1446" s="19"/>
    </row>
    <row r="1447" spans="6:8" x14ac:dyDescent="0.35">
      <c r="F1447" s="19"/>
      <c r="G1447" s="19"/>
      <c r="H1447" s="19"/>
    </row>
    <row r="1448" spans="6:8" x14ac:dyDescent="0.35">
      <c r="F1448" s="19"/>
      <c r="G1448" s="19"/>
      <c r="H1448" s="19"/>
    </row>
    <row r="1449" spans="6:8" x14ac:dyDescent="0.35">
      <c r="F1449" s="19"/>
      <c r="G1449" s="19"/>
      <c r="H1449" s="19"/>
    </row>
    <row r="1450" spans="6:8" x14ac:dyDescent="0.35">
      <c r="F1450" s="19"/>
      <c r="G1450" s="19"/>
      <c r="H1450" s="19"/>
    </row>
    <row r="1451" spans="6:8" x14ac:dyDescent="0.35">
      <c r="F1451" s="19"/>
      <c r="G1451" s="19"/>
      <c r="H1451" s="19"/>
    </row>
    <row r="1452" spans="6:8" x14ac:dyDescent="0.35">
      <c r="F1452" s="19"/>
      <c r="G1452" s="19"/>
      <c r="H1452" s="19"/>
    </row>
    <row r="1453" spans="6:8" x14ac:dyDescent="0.35">
      <c r="F1453" s="19"/>
      <c r="G1453" s="19"/>
      <c r="H1453" s="19"/>
    </row>
    <row r="1454" spans="6:8" x14ac:dyDescent="0.35">
      <c r="F1454" s="19"/>
      <c r="G1454" s="19"/>
      <c r="H1454" s="19"/>
    </row>
    <row r="1455" spans="6:8" x14ac:dyDescent="0.35">
      <c r="F1455" s="19"/>
      <c r="G1455" s="19"/>
      <c r="H1455" s="19"/>
    </row>
    <row r="1456" spans="6:8" x14ac:dyDescent="0.35">
      <c r="F1456" s="19"/>
      <c r="G1456" s="19"/>
      <c r="H1456" s="19"/>
    </row>
    <row r="1457" spans="6:8" x14ac:dyDescent="0.35">
      <c r="F1457" s="19"/>
      <c r="G1457" s="19"/>
      <c r="H1457" s="19"/>
    </row>
    <row r="1458" spans="6:8" x14ac:dyDescent="0.35">
      <c r="F1458" s="19"/>
      <c r="G1458" s="19"/>
      <c r="H1458" s="19"/>
    </row>
    <row r="1459" spans="6:8" x14ac:dyDescent="0.35">
      <c r="F1459" s="19"/>
      <c r="G1459" s="19"/>
      <c r="H1459" s="19"/>
    </row>
    <row r="1460" spans="6:8" x14ac:dyDescent="0.35">
      <c r="F1460" s="19"/>
      <c r="G1460" s="19"/>
      <c r="H1460" s="19"/>
    </row>
    <row r="1461" spans="6:8" x14ac:dyDescent="0.35">
      <c r="F1461" s="19"/>
      <c r="G1461" s="19"/>
      <c r="H1461" s="19"/>
    </row>
    <row r="1462" spans="6:8" x14ac:dyDescent="0.35">
      <c r="F1462" s="19"/>
      <c r="G1462" s="19"/>
      <c r="H1462" s="19"/>
    </row>
    <row r="1463" spans="6:8" x14ac:dyDescent="0.35">
      <c r="F1463" s="19"/>
      <c r="G1463" s="19"/>
      <c r="H1463" s="19"/>
    </row>
    <row r="1464" spans="6:8" x14ac:dyDescent="0.35">
      <c r="F1464" s="19"/>
      <c r="G1464" s="19"/>
      <c r="H1464" s="19"/>
    </row>
    <row r="1465" spans="6:8" x14ac:dyDescent="0.35">
      <c r="F1465" s="19"/>
      <c r="G1465" s="19"/>
      <c r="H1465" s="19"/>
    </row>
    <row r="1466" spans="6:8" x14ac:dyDescent="0.35">
      <c r="F1466" s="19"/>
      <c r="G1466" s="19"/>
      <c r="H1466" s="19"/>
    </row>
    <row r="1467" spans="6:8" x14ac:dyDescent="0.35">
      <c r="F1467" s="19"/>
      <c r="G1467" s="19"/>
      <c r="H1467" s="19"/>
    </row>
    <row r="1468" spans="6:8" x14ac:dyDescent="0.35">
      <c r="F1468" s="19"/>
      <c r="G1468" s="19"/>
      <c r="H1468" s="19"/>
    </row>
    <row r="1469" spans="6:8" x14ac:dyDescent="0.35">
      <c r="F1469" s="19"/>
      <c r="G1469" s="19"/>
      <c r="H1469" s="19"/>
    </row>
    <row r="1470" spans="6:8" x14ac:dyDescent="0.35">
      <c r="F1470" s="19"/>
      <c r="G1470" s="19"/>
      <c r="H1470" s="19"/>
    </row>
    <row r="1471" spans="6:8" x14ac:dyDescent="0.35">
      <c r="F1471" s="19"/>
      <c r="G1471" s="19"/>
      <c r="H1471" s="19"/>
    </row>
    <row r="1472" spans="6:8" x14ac:dyDescent="0.35">
      <c r="F1472" s="19"/>
      <c r="G1472" s="19"/>
      <c r="H1472" s="19"/>
    </row>
    <row r="1473" spans="6:8" x14ac:dyDescent="0.35">
      <c r="F1473" s="19"/>
      <c r="G1473" s="19"/>
      <c r="H1473" s="19"/>
    </row>
    <row r="1474" spans="6:8" x14ac:dyDescent="0.35">
      <c r="F1474" s="19"/>
      <c r="G1474" s="19"/>
      <c r="H1474" s="19"/>
    </row>
    <row r="1475" spans="6:8" x14ac:dyDescent="0.35">
      <c r="F1475" s="19"/>
      <c r="G1475" s="19"/>
      <c r="H1475" s="19"/>
    </row>
    <row r="1476" spans="6:8" x14ac:dyDescent="0.35">
      <c r="F1476" s="19"/>
      <c r="G1476" s="19"/>
      <c r="H1476" s="19"/>
    </row>
    <row r="1477" spans="6:8" x14ac:dyDescent="0.35">
      <c r="F1477" s="19"/>
      <c r="G1477" s="19"/>
      <c r="H1477" s="19"/>
    </row>
    <row r="1478" spans="6:8" x14ac:dyDescent="0.35">
      <c r="F1478" s="19"/>
      <c r="G1478" s="19"/>
      <c r="H1478" s="19"/>
    </row>
    <row r="1479" spans="6:8" x14ac:dyDescent="0.35">
      <c r="F1479" s="19"/>
      <c r="G1479" s="19"/>
      <c r="H1479" s="19"/>
    </row>
    <row r="1480" spans="6:8" x14ac:dyDescent="0.35">
      <c r="F1480" s="19"/>
      <c r="G1480" s="19"/>
      <c r="H1480" s="19"/>
    </row>
    <row r="1481" spans="6:8" x14ac:dyDescent="0.35">
      <c r="F1481" s="19"/>
      <c r="G1481" s="19"/>
      <c r="H1481" s="19"/>
    </row>
    <row r="1482" spans="6:8" x14ac:dyDescent="0.35">
      <c r="F1482" s="19"/>
      <c r="G1482" s="19"/>
      <c r="H1482" s="19"/>
    </row>
    <row r="1483" spans="6:8" x14ac:dyDescent="0.35">
      <c r="F1483" s="19"/>
      <c r="G1483" s="19"/>
      <c r="H1483" s="19"/>
    </row>
    <row r="1484" spans="6:8" x14ac:dyDescent="0.35">
      <c r="F1484" s="19"/>
      <c r="G1484" s="19"/>
      <c r="H1484" s="19"/>
    </row>
    <row r="1485" spans="6:8" x14ac:dyDescent="0.35">
      <c r="F1485" s="19"/>
      <c r="G1485" s="19"/>
      <c r="H1485" s="19"/>
    </row>
    <row r="1486" spans="6:8" x14ac:dyDescent="0.35">
      <c r="F1486" s="19"/>
      <c r="G1486" s="19"/>
      <c r="H1486" s="19"/>
    </row>
    <row r="1487" spans="6:8" x14ac:dyDescent="0.35">
      <c r="F1487" s="19"/>
      <c r="G1487" s="19"/>
      <c r="H1487" s="19"/>
    </row>
    <row r="1488" spans="6:8" x14ac:dyDescent="0.35">
      <c r="F1488" s="19"/>
      <c r="G1488" s="19"/>
      <c r="H1488" s="19"/>
    </row>
    <row r="1489" spans="6:8" x14ac:dyDescent="0.35">
      <c r="F1489" s="19"/>
      <c r="G1489" s="19"/>
      <c r="H1489" s="19"/>
    </row>
    <row r="1490" spans="6:8" x14ac:dyDescent="0.35">
      <c r="F1490" s="19"/>
      <c r="G1490" s="19"/>
      <c r="H1490" s="19"/>
    </row>
    <row r="1491" spans="6:8" x14ac:dyDescent="0.35">
      <c r="F1491" s="19"/>
      <c r="G1491" s="19"/>
      <c r="H1491" s="19"/>
    </row>
    <row r="1492" spans="6:8" x14ac:dyDescent="0.35">
      <c r="F1492" s="19"/>
      <c r="G1492" s="19"/>
      <c r="H1492" s="19"/>
    </row>
    <row r="1493" spans="6:8" x14ac:dyDescent="0.35">
      <c r="F1493" s="19"/>
      <c r="G1493" s="19"/>
      <c r="H1493" s="19"/>
    </row>
    <row r="1494" spans="6:8" x14ac:dyDescent="0.35">
      <c r="F1494" s="19"/>
      <c r="G1494" s="19"/>
      <c r="H1494" s="19"/>
    </row>
    <row r="1495" spans="6:8" x14ac:dyDescent="0.35">
      <c r="F1495" s="19"/>
      <c r="G1495" s="19"/>
      <c r="H1495" s="19"/>
    </row>
    <row r="1496" spans="6:8" x14ac:dyDescent="0.35">
      <c r="F1496" s="19"/>
      <c r="G1496" s="19"/>
      <c r="H1496" s="19"/>
    </row>
    <row r="1497" spans="6:8" x14ac:dyDescent="0.35">
      <c r="F1497" s="19"/>
      <c r="G1497" s="19"/>
      <c r="H1497" s="19"/>
    </row>
    <row r="1498" spans="6:8" x14ac:dyDescent="0.35">
      <c r="F1498" s="19"/>
      <c r="G1498" s="19"/>
      <c r="H1498" s="19"/>
    </row>
    <row r="1499" spans="6:8" x14ac:dyDescent="0.35">
      <c r="F1499" s="19"/>
      <c r="G1499" s="19"/>
      <c r="H1499" s="19"/>
    </row>
    <row r="1500" spans="6:8" x14ac:dyDescent="0.35">
      <c r="F1500" s="19"/>
      <c r="G1500" s="19"/>
      <c r="H1500" s="19"/>
    </row>
    <row r="1501" spans="6:8" x14ac:dyDescent="0.35">
      <c r="F1501" s="19"/>
      <c r="G1501" s="19"/>
      <c r="H1501" s="19"/>
    </row>
    <row r="1502" spans="6:8" x14ac:dyDescent="0.35">
      <c r="F1502" s="19"/>
      <c r="G1502" s="19"/>
      <c r="H1502" s="19"/>
    </row>
    <row r="1503" spans="6:8" x14ac:dyDescent="0.35">
      <c r="F1503" s="19"/>
      <c r="G1503" s="19"/>
      <c r="H1503" s="19"/>
    </row>
    <row r="1504" spans="6:8" x14ac:dyDescent="0.35">
      <c r="F1504" s="19"/>
      <c r="G1504" s="19"/>
      <c r="H1504" s="19"/>
    </row>
    <row r="1505" spans="6:8" x14ac:dyDescent="0.35">
      <c r="F1505" s="19"/>
      <c r="G1505" s="19"/>
      <c r="H1505" s="19"/>
    </row>
    <row r="1506" spans="6:8" x14ac:dyDescent="0.35">
      <c r="F1506" s="19"/>
      <c r="G1506" s="19"/>
      <c r="H1506" s="19"/>
    </row>
    <row r="1507" spans="6:8" x14ac:dyDescent="0.35">
      <c r="F1507" s="19"/>
      <c r="G1507" s="19"/>
      <c r="H1507" s="19"/>
    </row>
    <row r="1508" spans="6:8" x14ac:dyDescent="0.35">
      <c r="F1508" s="19"/>
      <c r="G1508" s="19"/>
      <c r="H1508" s="19"/>
    </row>
    <row r="1509" spans="6:8" x14ac:dyDescent="0.35">
      <c r="F1509" s="19"/>
      <c r="G1509" s="19"/>
      <c r="H1509" s="19"/>
    </row>
    <row r="1510" spans="6:8" x14ac:dyDescent="0.35">
      <c r="F1510" s="19"/>
      <c r="G1510" s="19"/>
      <c r="H1510" s="19"/>
    </row>
    <row r="1511" spans="6:8" x14ac:dyDescent="0.35">
      <c r="F1511" s="19"/>
      <c r="G1511" s="19"/>
      <c r="H1511" s="19"/>
    </row>
    <row r="1512" spans="6:8" x14ac:dyDescent="0.35">
      <c r="F1512" s="19"/>
      <c r="G1512" s="19"/>
      <c r="H1512" s="19"/>
    </row>
    <row r="1513" spans="6:8" x14ac:dyDescent="0.35">
      <c r="F1513" s="19"/>
      <c r="G1513" s="19"/>
      <c r="H1513" s="19"/>
    </row>
    <row r="1514" spans="6:8" x14ac:dyDescent="0.35">
      <c r="F1514" s="19"/>
      <c r="G1514" s="19"/>
      <c r="H1514" s="19"/>
    </row>
    <row r="1515" spans="6:8" x14ac:dyDescent="0.35">
      <c r="F1515" s="19"/>
      <c r="G1515" s="19"/>
      <c r="H1515" s="19"/>
    </row>
    <row r="1516" spans="6:8" x14ac:dyDescent="0.35">
      <c r="F1516" s="19"/>
      <c r="G1516" s="19"/>
      <c r="H1516" s="19"/>
    </row>
    <row r="1517" spans="6:8" x14ac:dyDescent="0.35">
      <c r="F1517" s="19"/>
      <c r="G1517" s="19"/>
      <c r="H1517" s="19"/>
    </row>
    <row r="1518" spans="6:8" x14ac:dyDescent="0.35">
      <c r="F1518" s="19"/>
      <c r="G1518" s="19"/>
      <c r="H1518" s="19"/>
    </row>
    <row r="1519" spans="6:8" x14ac:dyDescent="0.35">
      <c r="F1519" s="19"/>
      <c r="G1519" s="19"/>
      <c r="H1519" s="19"/>
    </row>
    <row r="1520" spans="6:8" x14ac:dyDescent="0.35">
      <c r="F1520" s="19"/>
      <c r="G1520" s="19"/>
      <c r="H1520" s="19"/>
    </row>
    <row r="1521" spans="6:8" x14ac:dyDescent="0.35">
      <c r="F1521" s="19"/>
      <c r="G1521" s="19"/>
      <c r="H1521" s="19"/>
    </row>
    <row r="1522" spans="6:8" x14ac:dyDescent="0.35">
      <c r="F1522" s="19"/>
      <c r="G1522" s="19"/>
      <c r="H1522" s="19"/>
    </row>
    <row r="1523" spans="6:8" x14ac:dyDescent="0.35">
      <c r="F1523" s="19"/>
      <c r="G1523" s="19"/>
      <c r="H1523" s="19"/>
    </row>
    <row r="1524" spans="6:8" x14ac:dyDescent="0.35">
      <c r="F1524" s="19"/>
      <c r="G1524" s="19"/>
      <c r="H1524" s="19"/>
    </row>
    <row r="1525" spans="6:8" x14ac:dyDescent="0.35">
      <c r="F1525" s="19"/>
      <c r="G1525" s="19"/>
      <c r="H1525" s="19"/>
    </row>
    <row r="1526" spans="6:8" x14ac:dyDescent="0.35">
      <c r="F1526" s="19"/>
      <c r="G1526" s="19"/>
      <c r="H1526" s="19"/>
    </row>
    <row r="1527" spans="6:8" x14ac:dyDescent="0.35">
      <c r="F1527" s="19"/>
      <c r="G1527" s="19"/>
      <c r="H1527" s="19"/>
    </row>
    <row r="1528" spans="6:8" x14ac:dyDescent="0.35">
      <c r="F1528" s="19"/>
      <c r="G1528" s="19"/>
      <c r="H1528" s="19"/>
    </row>
    <row r="1529" spans="6:8" x14ac:dyDescent="0.35">
      <c r="F1529" s="19"/>
      <c r="G1529" s="19"/>
      <c r="H1529" s="19"/>
    </row>
    <row r="1530" spans="6:8" x14ac:dyDescent="0.35">
      <c r="F1530" s="19"/>
      <c r="G1530" s="19"/>
      <c r="H1530" s="19"/>
    </row>
    <row r="1531" spans="6:8" x14ac:dyDescent="0.35">
      <c r="F1531" s="19"/>
      <c r="G1531" s="19"/>
      <c r="H1531" s="19"/>
    </row>
    <row r="1532" spans="6:8" x14ac:dyDescent="0.35">
      <c r="F1532" s="19"/>
      <c r="G1532" s="19"/>
      <c r="H1532" s="19"/>
    </row>
    <row r="1533" spans="6:8" x14ac:dyDescent="0.35">
      <c r="F1533" s="19"/>
      <c r="G1533" s="19"/>
      <c r="H1533" s="19"/>
    </row>
    <row r="1534" spans="6:8" x14ac:dyDescent="0.35">
      <c r="F1534" s="19"/>
      <c r="G1534" s="19"/>
      <c r="H1534" s="19"/>
    </row>
    <row r="1535" spans="6:8" x14ac:dyDescent="0.35">
      <c r="F1535" s="19"/>
      <c r="G1535" s="19"/>
      <c r="H1535" s="19"/>
    </row>
    <row r="1536" spans="6:8" x14ac:dyDescent="0.35">
      <c r="F1536" s="19"/>
      <c r="G1536" s="19"/>
      <c r="H1536" s="19"/>
    </row>
    <row r="1537" spans="6:8" x14ac:dyDescent="0.35">
      <c r="F1537" s="19"/>
      <c r="G1537" s="19"/>
      <c r="H1537" s="19"/>
    </row>
    <row r="1538" spans="6:8" x14ac:dyDescent="0.35">
      <c r="F1538" s="19"/>
      <c r="G1538" s="19"/>
      <c r="H1538" s="19"/>
    </row>
    <row r="1539" spans="6:8" x14ac:dyDescent="0.35">
      <c r="F1539" s="19"/>
      <c r="G1539" s="19"/>
      <c r="H1539" s="19"/>
    </row>
    <row r="1540" spans="6:8" x14ac:dyDescent="0.35">
      <c r="F1540" s="19"/>
      <c r="G1540" s="19"/>
      <c r="H1540" s="19"/>
    </row>
    <row r="1541" spans="6:8" x14ac:dyDescent="0.35">
      <c r="F1541" s="19"/>
      <c r="G1541" s="19"/>
      <c r="H1541" s="19"/>
    </row>
    <row r="1542" spans="6:8" x14ac:dyDescent="0.35">
      <c r="F1542" s="19"/>
      <c r="G1542" s="19"/>
      <c r="H1542" s="19"/>
    </row>
    <row r="1543" spans="6:8" x14ac:dyDescent="0.35">
      <c r="F1543" s="19"/>
      <c r="G1543" s="19"/>
      <c r="H1543" s="19"/>
    </row>
    <row r="1544" spans="6:8" x14ac:dyDescent="0.35">
      <c r="F1544" s="19"/>
      <c r="G1544" s="19"/>
      <c r="H1544" s="19"/>
    </row>
    <row r="1545" spans="6:8" x14ac:dyDescent="0.35">
      <c r="F1545" s="19"/>
      <c r="G1545" s="19"/>
      <c r="H1545" s="19"/>
    </row>
    <row r="1546" spans="6:8" x14ac:dyDescent="0.35">
      <c r="F1546" s="19"/>
      <c r="G1546" s="19"/>
      <c r="H1546" s="19"/>
    </row>
    <row r="1547" spans="6:8" x14ac:dyDescent="0.35">
      <c r="F1547" s="19"/>
      <c r="G1547" s="19"/>
      <c r="H1547" s="19"/>
    </row>
    <row r="1548" spans="6:8" x14ac:dyDescent="0.35">
      <c r="F1548" s="19"/>
      <c r="G1548" s="19"/>
      <c r="H1548" s="19"/>
    </row>
    <row r="1549" spans="6:8" x14ac:dyDescent="0.35">
      <c r="F1549" s="19"/>
      <c r="G1549" s="19"/>
      <c r="H1549" s="19"/>
    </row>
    <row r="1550" spans="6:8" x14ac:dyDescent="0.35">
      <c r="F1550" s="19"/>
      <c r="G1550" s="19"/>
      <c r="H1550" s="19"/>
    </row>
    <row r="1551" spans="6:8" x14ac:dyDescent="0.35">
      <c r="F1551" s="19"/>
      <c r="G1551" s="19"/>
      <c r="H1551" s="19"/>
    </row>
    <row r="1552" spans="6:8" x14ac:dyDescent="0.35">
      <c r="F1552" s="19"/>
      <c r="G1552" s="19"/>
      <c r="H1552" s="19"/>
    </row>
    <row r="1553" spans="6:8" x14ac:dyDescent="0.35">
      <c r="F1553" s="19"/>
      <c r="G1553" s="19"/>
      <c r="H1553" s="19"/>
    </row>
    <row r="1554" spans="6:8" x14ac:dyDescent="0.35">
      <c r="F1554" s="19"/>
      <c r="G1554" s="19"/>
      <c r="H1554" s="19"/>
    </row>
    <row r="1555" spans="6:8" x14ac:dyDescent="0.35">
      <c r="F1555" s="19"/>
      <c r="G1555" s="19"/>
      <c r="H1555" s="19"/>
    </row>
    <row r="1556" spans="6:8" x14ac:dyDescent="0.35">
      <c r="F1556" s="19"/>
      <c r="G1556" s="19"/>
      <c r="H1556" s="19"/>
    </row>
    <row r="1557" spans="6:8" x14ac:dyDescent="0.35">
      <c r="F1557" s="19"/>
      <c r="G1557" s="19"/>
      <c r="H1557" s="19"/>
    </row>
    <row r="1558" spans="6:8" x14ac:dyDescent="0.35">
      <c r="F1558" s="19"/>
      <c r="G1558" s="19"/>
      <c r="H1558" s="19"/>
    </row>
    <row r="1559" spans="6:8" x14ac:dyDescent="0.35">
      <c r="F1559" s="19"/>
      <c r="G1559" s="19"/>
      <c r="H1559" s="19"/>
    </row>
    <row r="1560" spans="6:8" x14ac:dyDescent="0.35">
      <c r="F1560" s="19"/>
      <c r="G1560" s="19"/>
      <c r="H1560" s="19"/>
    </row>
    <row r="1561" spans="6:8" x14ac:dyDescent="0.35">
      <c r="F1561" s="19"/>
      <c r="G1561" s="19"/>
      <c r="H1561" s="19"/>
    </row>
    <row r="1562" spans="6:8" x14ac:dyDescent="0.35">
      <c r="F1562" s="19"/>
      <c r="G1562" s="19"/>
      <c r="H1562" s="19"/>
    </row>
    <row r="1563" spans="6:8" x14ac:dyDescent="0.35">
      <c r="F1563" s="19"/>
      <c r="G1563" s="19"/>
      <c r="H1563" s="19"/>
    </row>
    <row r="1564" spans="6:8" x14ac:dyDescent="0.35">
      <c r="F1564" s="19"/>
      <c r="G1564" s="19"/>
      <c r="H1564" s="19"/>
    </row>
    <row r="1565" spans="6:8" x14ac:dyDescent="0.35">
      <c r="F1565" s="19"/>
      <c r="G1565" s="19"/>
      <c r="H1565" s="19"/>
    </row>
    <row r="1566" spans="6:8" x14ac:dyDescent="0.35">
      <c r="F1566" s="19"/>
      <c r="G1566" s="19"/>
      <c r="H1566" s="19"/>
    </row>
    <row r="1567" spans="6:8" x14ac:dyDescent="0.35">
      <c r="F1567" s="19"/>
      <c r="G1567" s="19"/>
      <c r="H1567" s="19"/>
    </row>
    <row r="1568" spans="6:8" x14ac:dyDescent="0.35">
      <c r="F1568" s="19"/>
      <c r="G1568" s="19"/>
      <c r="H1568" s="19"/>
    </row>
    <row r="1569" spans="6:8" x14ac:dyDescent="0.35">
      <c r="F1569" s="19"/>
      <c r="G1569" s="19"/>
      <c r="H1569" s="19"/>
    </row>
    <row r="1570" spans="6:8" x14ac:dyDescent="0.35">
      <c r="F1570" s="19"/>
      <c r="G1570" s="19"/>
      <c r="H1570" s="19"/>
    </row>
    <row r="1571" spans="6:8" x14ac:dyDescent="0.35">
      <c r="F1571" s="19"/>
      <c r="G1571" s="19"/>
      <c r="H1571" s="19"/>
    </row>
    <row r="1572" spans="6:8" x14ac:dyDescent="0.35">
      <c r="F1572" s="19"/>
      <c r="G1572" s="19"/>
      <c r="H1572" s="19"/>
    </row>
    <row r="1573" spans="6:8" x14ac:dyDescent="0.35">
      <c r="F1573" s="19"/>
      <c r="G1573" s="19"/>
      <c r="H1573" s="19"/>
    </row>
    <row r="1574" spans="6:8" x14ac:dyDescent="0.35">
      <c r="F1574" s="19"/>
      <c r="G1574" s="19"/>
      <c r="H1574" s="19"/>
    </row>
    <row r="1575" spans="6:8" x14ac:dyDescent="0.35">
      <c r="F1575" s="19"/>
      <c r="G1575" s="19"/>
      <c r="H1575" s="19"/>
    </row>
    <row r="1576" spans="6:8" x14ac:dyDescent="0.35">
      <c r="F1576" s="19"/>
      <c r="G1576" s="19"/>
      <c r="H1576" s="19"/>
    </row>
    <row r="1577" spans="6:8" x14ac:dyDescent="0.35">
      <c r="F1577" s="19"/>
      <c r="G1577" s="19"/>
      <c r="H1577" s="19"/>
    </row>
    <row r="1578" spans="6:8" x14ac:dyDescent="0.35">
      <c r="F1578" s="19"/>
      <c r="G1578" s="19"/>
      <c r="H1578" s="19"/>
    </row>
    <row r="1579" spans="6:8" x14ac:dyDescent="0.35">
      <c r="F1579" s="19"/>
      <c r="G1579" s="19"/>
      <c r="H1579" s="19"/>
    </row>
    <row r="1580" spans="6:8" x14ac:dyDescent="0.35">
      <c r="F1580" s="19"/>
      <c r="G1580" s="19"/>
      <c r="H1580" s="19"/>
    </row>
    <row r="1581" spans="6:8" x14ac:dyDescent="0.35">
      <c r="F1581" s="19"/>
      <c r="G1581" s="19"/>
      <c r="H1581" s="19"/>
    </row>
    <row r="1582" spans="6:8" x14ac:dyDescent="0.35">
      <c r="F1582" s="19"/>
      <c r="G1582" s="19"/>
      <c r="H1582" s="19"/>
    </row>
    <row r="1583" spans="6:8" x14ac:dyDescent="0.35">
      <c r="F1583" s="19"/>
      <c r="G1583" s="19"/>
      <c r="H1583" s="19"/>
    </row>
    <row r="1584" spans="6:8" x14ac:dyDescent="0.35">
      <c r="F1584" s="19"/>
      <c r="G1584" s="19"/>
      <c r="H1584" s="19"/>
    </row>
    <row r="1585" spans="6:8" x14ac:dyDescent="0.35">
      <c r="F1585" s="19"/>
      <c r="G1585" s="19"/>
      <c r="H1585" s="19"/>
    </row>
    <row r="1586" spans="6:8" x14ac:dyDescent="0.35">
      <c r="F1586" s="19"/>
      <c r="G1586" s="19"/>
      <c r="H1586" s="19"/>
    </row>
    <row r="1587" spans="6:8" x14ac:dyDescent="0.35">
      <c r="F1587" s="19"/>
      <c r="G1587" s="19"/>
      <c r="H1587" s="19"/>
    </row>
    <row r="1588" spans="6:8" x14ac:dyDescent="0.35">
      <c r="F1588" s="19"/>
      <c r="G1588" s="19"/>
      <c r="H1588" s="19"/>
    </row>
    <row r="1589" spans="6:8" x14ac:dyDescent="0.35">
      <c r="F1589" s="19"/>
      <c r="G1589" s="19"/>
      <c r="H1589" s="19"/>
    </row>
    <row r="1590" spans="6:8" x14ac:dyDescent="0.35">
      <c r="F1590" s="19"/>
      <c r="G1590" s="19"/>
      <c r="H1590" s="19"/>
    </row>
    <row r="1591" spans="6:8" x14ac:dyDescent="0.35">
      <c r="F1591" s="19"/>
      <c r="G1591" s="19"/>
      <c r="H1591" s="19"/>
    </row>
    <row r="1592" spans="6:8" x14ac:dyDescent="0.35">
      <c r="F1592" s="19"/>
      <c r="G1592" s="19"/>
      <c r="H1592" s="19"/>
    </row>
    <row r="1593" spans="6:8" x14ac:dyDescent="0.35">
      <c r="F1593" s="19"/>
      <c r="G1593" s="19"/>
      <c r="H1593" s="19"/>
    </row>
    <row r="1594" spans="6:8" x14ac:dyDescent="0.35">
      <c r="F1594" s="19"/>
      <c r="G1594" s="19"/>
      <c r="H1594" s="19"/>
    </row>
    <row r="1595" spans="6:8" x14ac:dyDescent="0.35">
      <c r="F1595" s="19"/>
      <c r="G1595" s="19"/>
      <c r="H1595" s="19"/>
    </row>
    <row r="1596" spans="6:8" x14ac:dyDescent="0.35">
      <c r="F1596" s="19"/>
      <c r="G1596" s="19"/>
      <c r="H1596" s="19"/>
    </row>
    <row r="1597" spans="6:8" x14ac:dyDescent="0.35">
      <c r="F1597" s="19"/>
      <c r="G1597" s="19"/>
      <c r="H1597" s="19"/>
    </row>
    <row r="1598" spans="6:8" x14ac:dyDescent="0.35">
      <c r="F1598" s="19"/>
      <c r="G1598" s="19"/>
      <c r="H1598" s="19"/>
    </row>
    <row r="1599" spans="6:8" x14ac:dyDescent="0.35">
      <c r="F1599" s="19"/>
      <c r="G1599" s="19"/>
      <c r="H1599" s="19"/>
    </row>
    <row r="1600" spans="6:8" x14ac:dyDescent="0.35">
      <c r="F1600" s="19"/>
      <c r="G1600" s="19"/>
      <c r="H1600" s="19"/>
    </row>
    <row r="1601" spans="6:8" x14ac:dyDescent="0.35">
      <c r="F1601" s="19"/>
      <c r="G1601" s="19"/>
      <c r="H1601" s="19"/>
    </row>
    <row r="1602" spans="6:8" x14ac:dyDescent="0.35">
      <c r="F1602" s="19"/>
      <c r="G1602" s="19"/>
      <c r="H1602" s="19"/>
    </row>
    <row r="1603" spans="6:8" x14ac:dyDescent="0.35">
      <c r="F1603" s="19"/>
      <c r="G1603" s="19"/>
      <c r="H1603" s="19"/>
    </row>
    <row r="1604" spans="6:8" x14ac:dyDescent="0.35">
      <c r="F1604" s="19"/>
      <c r="G1604" s="19"/>
      <c r="H1604" s="19"/>
    </row>
    <row r="1605" spans="6:8" x14ac:dyDescent="0.35">
      <c r="F1605" s="19"/>
      <c r="G1605" s="19"/>
      <c r="H1605" s="19"/>
    </row>
    <row r="1606" spans="6:8" x14ac:dyDescent="0.35">
      <c r="F1606" s="19"/>
      <c r="G1606" s="19"/>
      <c r="H1606" s="19"/>
    </row>
    <row r="1607" spans="6:8" x14ac:dyDescent="0.35">
      <c r="F1607" s="19"/>
      <c r="G1607" s="19"/>
      <c r="H1607" s="19"/>
    </row>
    <row r="1608" spans="6:8" x14ac:dyDescent="0.35">
      <c r="F1608" s="19"/>
      <c r="G1608" s="19"/>
      <c r="H1608" s="19"/>
    </row>
    <row r="1609" spans="6:8" x14ac:dyDescent="0.35">
      <c r="F1609" s="19"/>
      <c r="G1609" s="19"/>
      <c r="H1609" s="19"/>
    </row>
    <row r="1610" spans="6:8" x14ac:dyDescent="0.35">
      <c r="F1610" s="19"/>
      <c r="G1610" s="19"/>
      <c r="H1610" s="19"/>
    </row>
    <row r="1611" spans="6:8" x14ac:dyDescent="0.35">
      <c r="F1611" s="19"/>
      <c r="G1611" s="19"/>
      <c r="H1611" s="19"/>
    </row>
    <row r="1612" spans="6:8" x14ac:dyDescent="0.35">
      <c r="F1612" s="19"/>
      <c r="G1612" s="19"/>
      <c r="H1612" s="19"/>
    </row>
    <row r="1613" spans="6:8" x14ac:dyDescent="0.35">
      <c r="F1613" s="19"/>
      <c r="G1613" s="19"/>
      <c r="H1613" s="19"/>
    </row>
    <row r="1614" spans="6:8" x14ac:dyDescent="0.35">
      <c r="F1614" s="19"/>
      <c r="G1614" s="19"/>
      <c r="H1614" s="19"/>
    </row>
    <row r="1615" spans="6:8" x14ac:dyDescent="0.35">
      <c r="F1615" s="19"/>
      <c r="G1615" s="19"/>
      <c r="H1615" s="19"/>
    </row>
    <row r="1616" spans="6:8" x14ac:dyDescent="0.35">
      <c r="F1616" s="19"/>
      <c r="G1616" s="19"/>
      <c r="H1616" s="19"/>
    </row>
    <row r="1617" spans="6:8" x14ac:dyDescent="0.35">
      <c r="F1617" s="19"/>
      <c r="G1617" s="19"/>
      <c r="H1617" s="19"/>
    </row>
    <row r="1618" spans="6:8" x14ac:dyDescent="0.35">
      <c r="F1618" s="19"/>
      <c r="G1618" s="19"/>
      <c r="H1618" s="19"/>
    </row>
    <row r="1619" spans="6:8" x14ac:dyDescent="0.35">
      <c r="F1619" s="19"/>
      <c r="G1619" s="19"/>
      <c r="H1619" s="19"/>
    </row>
    <row r="1620" spans="6:8" x14ac:dyDescent="0.35">
      <c r="F1620" s="19"/>
      <c r="G1620" s="19"/>
      <c r="H1620" s="19"/>
    </row>
    <row r="1621" spans="6:8" x14ac:dyDescent="0.35">
      <c r="F1621" s="19"/>
      <c r="G1621" s="19"/>
      <c r="H1621" s="19"/>
    </row>
    <row r="1622" spans="6:8" x14ac:dyDescent="0.35">
      <c r="F1622" s="19"/>
      <c r="G1622" s="19"/>
      <c r="H1622" s="19"/>
    </row>
    <row r="1623" spans="6:8" x14ac:dyDescent="0.35">
      <c r="F1623" s="19"/>
      <c r="G1623" s="19"/>
      <c r="H1623" s="19"/>
    </row>
    <row r="1624" spans="6:8" x14ac:dyDescent="0.35">
      <c r="F1624" s="19"/>
      <c r="G1624" s="19"/>
      <c r="H1624" s="19"/>
    </row>
    <row r="1625" spans="6:8" x14ac:dyDescent="0.35">
      <c r="F1625" s="19"/>
      <c r="G1625" s="19"/>
      <c r="H1625" s="19"/>
    </row>
    <row r="1626" spans="6:8" x14ac:dyDescent="0.35">
      <c r="F1626" s="19"/>
      <c r="G1626" s="19"/>
      <c r="H1626" s="19"/>
    </row>
    <row r="1627" spans="6:8" x14ac:dyDescent="0.35">
      <c r="F1627" s="19"/>
      <c r="G1627" s="19"/>
      <c r="H1627" s="19"/>
    </row>
    <row r="1628" spans="6:8" x14ac:dyDescent="0.35">
      <c r="F1628" s="19"/>
      <c r="G1628" s="19"/>
      <c r="H1628" s="19"/>
    </row>
    <row r="1629" spans="6:8" x14ac:dyDescent="0.35">
      <c r="F1629" s="19"/>
      <c r="G1629" s="19"/>
      <c r="H1629" s="19"/>
    </row>
    <row r="1630" spans="6:8" x14ac:dyDescent="0.35">
      <c r="F1630" s="19"/>
      <c r="G1630" s="19"/>
      <c r="H1630" s="19"/>
    </row>
    <row r="1631" spans="6:8" x14ac:dyDescent="0.35">
      <c r="F1631" s="19"/>
      <c r="G1631" s="19"/>
      <c r="H1631" s="19"/>
    </row>
    <row r="1632" spans="6:8" x14ac:dyDescent="0.35">
      <c r="F1632" s="19"/>
      <c r="G1632" s="19"/>
      <c r="H1632" s="19"/>
    </row>
    <row r="1633" spans="6:8" x14ac:dyDescent="0.35">
      <c r="F1633" s="19"/>
      <c r="G1633" s="19"/>
      <c r="H1633" s="19"/>
    </row>
    <row r="1634" spans="6:8" x14ac:dyDescent="0.35">
      <c r="F1634" s="19"/>
      <c r="G1634" s="19"/>
      <c r="H1634" s="19"/>
    </row>
    <row r="1635" spans="6:8" x14ac:dyDescent="0.35">
      <c r="F1635" s="19"/>
      <c r="G1635" s="19"/>
      <c r="H1635" s="19"/>
    </row>
    <row r="1636" spans="6:8" x14ac:dyDescent="0.35">
      <c r="F1636" s="19"/>
      <c r="G1636" s="19"/>
      <c r="H1636" s="19"/>
    </row>
    <row r="1637" spans="6:8" x14ac:dyDescent="0.35">
      <c r="F1637" s="19"/>
      <c r="G1637" s="19"/>
      <c r="H1637" s="19"/>
    </row>
    <row r="1638" spans="6:8" x14ac:dyDescent="0.35">
      <c r="F1638" s="19"/>
      <c r="G1638" s="19"/>
      <c r="H1638" s="19"/>
    </row>
    <row r="1639" spans="6:8" x14ac:dyDescent="0.35">
      <c r="F1639" s="19"/>
      <c r="G1639" s="19"/>
      <c r="H1639" s="19"/>
    </row>
    <row r="1640" spans="6:8" x14ac:dyDescent="0.35">
      <c r="F1640" s="19"/>
      <c r="G1640" s="19"/>
      <c r="H1640" s="19"/>
    </row>
    <row r="1641" spans="6:8" x14ac:dyDescent="0.35">
      <c r="F1641" s="19"/>
      <c r="G1641" s="19"/>
      <c r="H1641" s="19"/>
    </row>
    <row r="1642" spans="6:8" x14ac:dyDescent="0.35">
      <c r="F1642" s="19"/>
      <c r="G1642" s="19"/>
      <c r="H1642" s="19"/>
    </row>
    <row r="1643" spans="6:8" x14ac:dyDescent="0.35">
      <c r="F1643" s="19"/>
      <c r="G1643" s="19"/>
      <c r="H1643" s="19"/>
    </row>
    <row r="1644" spans="6:8" x14ac:dyDescent="0.35">
      <c r="F1644" s="19"/>
      <c r="G1644" s="19"/>
      <c r="H1644" s="19"/>
    </row>
    <row r="1645" spans="6:8" x14ac:dyDescent="0.35">
      <c r="F1645" s="19"/>
      <c r="G1645" s="19"/>
      <c r="H1645" s="19"/>
    </row>
    <row r="1646" spans="6:8" x14ac:dyDescent="0.35">
      <c r="F1646" s="19"/>
      <c r="G1646" s="19"/>
      <c r="H1646" s="19"/>
    </row>
    <row r="1647" spans="6:8" x14ac:dyDescent="0.35">
      <c r="F1647" s="19"/>
      <c r="G1647" s="19"/>
      <c r="H1647" s="19"/>
    </row>
    <row r="1648" spans="6:8" x14ac:dyDescent="0.35">
      <c r="F1648" s="19"/>
      <c r="G1648" s="19"/>
      <c r="H1648" s="19"/>
    </row>
    <row r="1649" spans="6:8" x14ac:dyDescent="0.35">
      <c r="F1649" s="19"/>
      <c r="G1649" s="19"/>
      <c r="H1649" s="19"/>
    </row>
    <row r="1650" spans="6:8" x14ac:dyDescent="0.35">
      <c r="F1650" s="19"/>
      <c r="G1650" s="19"/>
      <c r="H1650" s="19"/>
    </row>
    <row r="1651" spans="6:8" x14ac:dyDescent="0.35">
      <c r="F1651" s="19"/>
      <c r="G1651" s="19"/>
      <c r="H1651" s="19"/>
    </row>
    <row r="1652" spans="6:8" x14ac:dyDescent="0.35">
      <c r="F1652" s="19"/>
      <c r="G1652" s="19"/>
      <c r="H1652" s="19"/>
    </row>
    <row r="1653" spans="6:8" x14ac:dyDescent="0.35">
      <c r="F1653" s="19"/>
      <c r="G1653" s="19"/>
      <c r="H1653" s="19"/>
    </row>
    <row r="1654" spans="6:8" x14ac:dyDescent="0.35">
      <c r="F1654" s="19"/>
      <c r="G1654" s="19"/>
      <c r="H1654" s="19"/>
    </row>
    <row r="1655" spans="6:8" x14ac:dyDescent="0.35">
      <c r="F1655" s="19"/>
      <c r="G1655" s="19"/>
      <c r="H1655" s="19"/>
    </row>
    <row r="1656" spans="6:8" x14ac:dyDescent="0.35">
      <c r="F1656" s="19"/>
      <c r="G1656" s="19"/>
      <c r="H1656" s="19"/>
    </row>
    <row r="1657" spans="6:8" x14ac:dyDescent="0.35">
      <c r="F1657" s="19"/>
      <c r="G1657" s="19"/>
      <c r="H1657" s="19"/>
    </row>
    <row r="1658" spans="6:8" x14ac:dyDescent="0.35">
      <c r="F1658" s="19"/>
      <c r="G1658" s="19"/>
      <c r="H1658" s="19"/>
    </row>
    <row r="1659" spans="6:8" x14ac:dyDescent="0.35">
      <c r="F1659" s="19"/>
      <c r="G1659" s="19"/>
      <c r="H1659" s="19"/>
    </row>
    <row r="1660" spans="6:8" x14ac:dyDescent="0.35">
      <c r="F1660" s="19"/>
      <c r="G1660" s="19"/>
      <c r="H1660" s="19"/>
    </row>
    <row r="1661" spans="6:8" x14ac:dyDescent="0.35">
      <c r="F1661" s="19"/>
      <c r="G1661" s="19"/>
      <c r="H1661" s="19"/>
    </row>
    <row r="1662" spans="6:8" x14ac:dyDescent="0.35">
      <c r="F1662" s="19"/>
      <c r="G1662" s="19"/>
      <c r="H1662" s="19"/>
    </row>
    <row r="1663" spans="6:8" x14ac:dyDescent="0.35">
      <c r="F1663" s="19"/>
      <c r="G1663" s="19"/>
      <c r="H1663" s="19"/>
    </row>
    <row r="1664" spans="6:8" x14ac:dyDescent="0.35">
      <c r="F1664" s="19"/>
      <c r="G1664" s="19"/>
      <c r="H1664" s="19"/>
    </row>
    <row r="1665" spans="6:8" x14ac:dyDescent="0.35">
      <c r="F1665" s="19"/>
      <c r="G1665" s="19"/>
      <c r="H1665" s="19"/>
    </row>
    <row r="1666" spans="6:8" x14ac:dyDescent="0.35">
      <c r="F1666" s="19"/>
      <c r="G1666" s="19"/>
      <c r="H1666" s="19"/>
    </row>
    <row r="1667" spans="6:8" x14ac:dyDescent="0.35">
      <c r="F1667" s="19"/>
      <c r="G1667" s="19"/>
      <c r="H1667" s="19"/>
    </row>
    <row r="1668" spans="6:8" x14ac:dyDescent="0.35">
      <c r="F1668" s="19"/>
      <c r="G1668" s="19"/>
      <c r="H1668" s="19"/>
    </row>
    <row r="1669" spans="6:8" x14ac:dyDescent="0.35">
      <c r="F1669" s="19"/>
      <c r="G1669" s="19"/>
      <c r="H1669" s="19"/>
    </row>
    <row r="1670" spans="6:8" x14ac:dyDescent="0.35">
      <c r="F1670" s="19"/>
      <c r="G1670" s="19"/>
      <c r="H1670" s="19"/>
    </row>
    <row r="1671" spans="6:8" x14ac:dyDescent="0.35">
      <c r="F1671" s="19"/>
      <c r="G1671" s="19"/>
      <c r="H1671" s="19"/>
    </row>
    <row r="1672" spans="6:8" x14ac:dyDescent="0.35">
      <c r="F1672" s="19"/>
      <c r="G1672" s="19"/>
      <c r="H1672" s="19"/>
    </row>
    <row r="1673" spans="6:8" x14ac:dyDescent="0.35">
      <c r="F1673" s="19"/>
      <c r="G1673" s="19"/>
      <c r="H1673" s="19"/>
    </row>
    <row r="1674" spans="6:8" x14ac:dyDescent="0.35">
      <c r="F1674" s="19"/>
      <c r="G1674" s="19"/>
      <c r="H1674" s="19"/>
    </row>
    <row r="1675" spans="6:8" x14ac:dyDescent="0.35">
      <c r="F1675" s="19"/>
      <c r="G1675" s="19"/>
      <c r="H1675" s="19"/>
    </row>
    <row r="1676" spans="6:8" x14ac:dyDescent="0.35">
      <c r="F1676" s="19"/>
      <c r="G1676" s="19"/>
      <c r="H1676" s="19"/>
    </row>
    <row r="1677" spans="6:8" x14ac:dyDescent="0.35">
      <c r="F1677" s="19"/>
      <c r="G1677" s="19"/>
      <c r="H1677" s="19"/>
    </row>
    <row r="1678" spans="6:8" x14ac:dyDescent="0.35">
      <c r="F1678" s="19"/>
      <c r="G1678" s="19"/>
      <c r="H1678" s="19"/>
    </row>
    <row r="1679" spans="6:8" x14ac:dyDescent="0.35">
      <c r="F1679" s="19"/>
      <c r="G1679" s="19"/>
      <c r="H1679" s="19"/>
    </row>
    <row r="1680" spans="6:8" x14ac:dyDescent="0.35">
      <c r="F1680" s="19"/>
      <c r="G1680" s="19"/>
      <c r="H1680" s="19"/>
    </row>
    <row r="1681" spans="6:8" x14ac:dyDescent="0.35">
      <c r="F1681" s="19"/>
      <c r="G1681" s="19"/>
      <c r="H1681" s="19"/>
    </row>
    <row r="1682" spans="6:8" x14ac:dyDescent="0.35">
      <c r="F1682" s="19"/>
      <c r="G1682" s="19"/>
      <c r="H1682" s="19"/>
    </row>
    <row r="1683" spans="6:8" x14ac:dyDescent="0.35">
      <c r="F1683" s="19"/>
      <c r="G1683" s="19"/>
      <c r="H1683" s="19"/>
    </row>
    <row r="1684" spans="6:8" x14ac:dyDescent="0.35">
      <c r="F1684" s="19"/>
      <c r="G1684" s="19"/>
      <c r="H1684" s="19"/>
    </row>
    <row r="1685" spans="6:8" x14ac:dyDescent="0.35">
      <c r="F1685" s="19"/>
      <c r="G1685" s="19"/>
      <c r="H1685" s="19"/>
    </row>
    <row r="1686" spans="6:8" x14ac:dyDescent="0.35">
      <c r="F1686" s="19"/>
      <c r="G1686" s="19"/>
      <c r="H1686" s="19"/>
    </row>
    <row r="1687" spans="6:8" x14ac:dyDescent="0.35">
      <c r="F1687" s="19"/>
      <c r="G1687" s="19"/>
      <c r="H1687" s="19"/>
    </row>
    <row r="1688" spans="6:8" x14ac:dyDescent="0.35">
      <c r="F1688" s="19"/>
      <c r="G1688" s="19"/>
      <c r="H1688" s="19"/>
    </row>
    <row r="1689" spans="6:8" x14ac:dyDescent="0.35">
      <c r="F1689" s="19"/>
      <c r="G1689" s="19"/>
      <c r="H1689" s="19"/>
    </row>
    <row r="1690" spans="6:8" x14ac:dyDescent="0.35">
      <c r="F1690" s="19"/>
      <c r="G1690" s="19"/>
      <c r="H1690" s="19"/>
    </row>
    <row r="1691" spans="6:8" x14ac:dyDescent="0.35">
      <c r="F1691" s="19"/>
      <c r="G1691" s="19"/>
      <c r="H1691" s="19"/>
    </row>
    <row r="1692" spans="6:8" x14ac:dyDescent="0.35">
      <c r="F1692" s="19"/>
      <c r="G1692" s="19"/>
      <c r="H1692" s="19"/>
    </row>
    <row r="1693" spans="6:8" x14ac:dyDescent="0.35">
      <c r="F1693" s="19"/>
      <c r="G1693" s="19"/>
      <c r="H1693" s="19"/>
    </row>
    <row r="1694" spans="6:8" x14ac:dyDescent="0.35">
      <c r="F1694" s="19"/>
      <c r="G1694" s="19"/>
      <c r="H1694" s="19"/>
    </row>
    <row r="1695" spans="6:8" x14ac:dyDescent="0.35">
      <c r="F1695" s="19"/>
      <c r="G1695" s="19"/>
      <c r="H1695" s="19"/>
    </row>
    <row r="1696" spans="6:8" x14ac:dyDescent="0.35">
      <c r="F1696" s="19"/>
      <c r="G1696" s="19"/>
      <c r="H1696" s="19"/>
    </row>
    <row r="1697" spans="6:8" x14ac:dyDescent="0.35">
      <c r="F1697" s="19"/>
      <c r="G1697" s="19"/>
      <c r="H1697" s="19"/>
    </row>
    <row r="1698" spans="6:8" x14ac:dyDescent="0.35">
      <c r="F1698" s="19"/>
      <c r="G1698" s="19"/>
      <c r="H1698" s="19"/>
    </row>
    <row r="1699" spans="6:8" x14ac:dyDescent="0.35">
      <c r="F1699" s="19"/>
      <c r="G1699" s="19"/>
      <c r="H1699" s="19"/>
    </row>
    <row r="1700" spans="6:8" x14ac:dyDescent="0.35">
      <c r="F1700" s="19"/>
      <c r="G1700" s="19"/>
      <c r="H1700" s="19"/>
    </row>
    <row r="1701" spans="6:8" x14ac:dyDescent="0.35">
      <c r="F1701" s="19"/>
      <c r="G1701" s="19"/>
      <c r="H1701" s="19"/>
    </row>
    <row r="1702" spans="6:8" x14ac:dyDescent="0.35">
      <c r="F1702" s="19"/>
      <c r="G1702" s="19"/>
      <c r="H1702" s="19"/>
    </row>
    <row r="1703" spans="6:8" x14ac:dyDescent="0.35">
      <c r="F1703" s="19"/>
      <c r="G1703" s="19"/>
      <c r="H1703" s="19"/>
    </row>
    <row r="1704" spans="6:8" x14ac:dyDescent="0.35">
      <c r="F1704" s="19"/>
      <c r="G1704" s="19"/>
      <c r="H1704" s="19"/>
    </row>
    <row r="1705" spans="6:8" x14ac:dyDescent="0.35">
      <c r="F1705" s="19"/>
      <c r="G1705" s="19"/>
      <c r="H1705" s="19"/>
    </row>
    <row r="1706" spans="6:8" x14ac:dyDescent="0.35">
      <c r="F1706" s="19"/>
      <c r="G1706" s="19"/>
      <c r="H1706" s="19"/>
    </row>
    <row r="1707" spans="6:8" x14ac:dyDescent="0.35">
      <c r="F1707" s="19"/>
      <c r="G1707" s="19"/>
      <c r="H1707" s="19"/>
    </row>
    <row r="1708" spans="6:8" x14ac:dyDescent="0.35">
      <c r="F1708" s="19"/>
      <c r="G1708" s="19"/>
      <c r="H1708" s="19"/>
    </row>
    <row r="1709" spans="6:8" x14ac:dyDescent="0.35">
      <c r="F1709" s="19"/>
      <c r="G1709" s="19"/>
      <c r="H1709" s="19"/>
    </row>
    <row r="1710" spans="6:8" x14ac:dyDescent="0.35">
      <c r="F1710" s="19"/>
      <c r="G1710" s="19"/>
      <c r="H1710" s="19"/>
    </row>
    <row r="1711" spans="6:8" x14ac:dyDescent="0.35">
      <c r="F1711" s="19"/>
      <c r="G1711" s="19"/>
      <c r="H1711" s="19"/>
    </row>
    <row r="1712" spans="6:8" x14ac:dyDescent="0.35">
      <c r="F1712" s="19"/>
      <c r="G1712" s="19"/>
      <c r="H1712" s="19"/>
    </row>
    <row r="1713" spans="6:8" x14ac:dyDescent="0.35">
      <c r="F1713" s="19"/>
      <c r="G1713" s="19"/>
      <c r="H1713" s="19"/>
    </row>
    <row r="1714" spans="6:8" x14ac:dyDescent="0.35">
      <c r="F1714" s="19"/>
      <c r="G1714" s="19"/>
      <c r="H1714" s="19"/>
    </row>
    <row r="1715" spans="6:8" x14ac:dyDescent="0.35">
      <c r="F1715" s="19"/>
      <c r="G1715" s="19"/>
      <c r="H1715" s="19"/>
    </row>
    <row r="1716" spans="6:8" x14ac:dyDescent="0.35">
      <c r="F1716" s="19"/>
      <c r="G1716" s="19"/>
      <c r="H1716" s="19"/>
    </row>
    <row r="1717" spans="6:8" x14ac:dyDescent="0.35">
      <c r="F1717" s="19"/>
      <c r="G1717" s="19"/>
      <c r="H1717" s="19"/>
    </row>
    <row r="1718" spans="6:8" x14ac:dyDescent="0.35">
      <c r="F1718" s="19"/>
      <c r="G1718" s="19"/>
      <c r="H1718" s="19"/>
    </row>
    <row r="1719" spans="6:8" x14ac:dyDescent="0.35">
      <c r="F1719" s="19"/>
      <c r="G1719" s="19"/>
      <c r="H1719" s="19"/>
    </row>
    <row r="1720" spans="6:8" x14ac:dyDescent="0.35">
      <c r="F1720" s="19"/>
      <c r="G1720" s="19"/>
      <c r="H1720" s="19"/>
    </row>
    <row r="1721" spans="6:8" x14ac:dyDescent="0.35">
      <c r="F1721" s="19"/>
      <c r="G1721" s="19"/>
      <c r="H1721" s="19"/>
    </row>
    <row r="1722" spans="6:8" x14ac:dyDescent="0.35">
      <c r="F1722" s="19"/>
      <c r="G1722" s="19"/>
      <c r="H1722" s="19"/>
    </row>
    <row r="1723" spans="6:8" x14ac:dyDescent="0.35">
      <c r="F1723" s="19"/>
      <c r="G1723" s="19"/>
      <c r="H1723" s="19"/>
    </row>
    <row r="1724" spans="6:8" x14ac:dyDescent="0.35">
      <c r="F1724" s="19"/>
      <c r="G1724" s="19"/>
      <c r="H1724" s="19"/>
    </row>
    <row r="1725" spans="6:8" x14ac:dyDescent="0.35">
      <c r="F1725" s="19"/>
      <c r="G1725" s="19"/>
      <c r="H1725" s="19"/>
    </row>
    <row r="1726" spans="6:8" x14ac:dyDescent="0.35">
      <c r="F1726" s="19"/>
      <c r="G1726" s="19"/>
      <c r="H1726" s="19"/>
    </row>
    <row r="1727" spans="6:8" x14ac:dyDescent="0.35">
      <c r="F1727" s="19"/>
      <c r="G1727" s="19"/>
      <c r="H1727" s="19"/>
    </row>
    <row r="1728" spans="6:8" x14ac:dyDescent="0.35">
      <c r="F1728" s="19"/>
      <c r="G1728" s="19"/>
      <c r="H1728" s="19"/>
    </row>
    <row r="1729" spans="6:8" x14ac:dyDescent="0.35">
      <c r="F1729" s="19"/>
      <c r="G1729" s="19"/>
      <c r="H1729" s="19"/>
    </row>
    <row r="1730" spans="6:8" x14ac:dyDescent="0.35">
      <c r="F1730" s="19"/>
      <c r="G1730" s="19"/>
      <c r="H1730" s="19"/>
    </row>
    <row r="1731" spans="6:8" x14ac:dyDescent="0.35">
      <c r="F1731" s="19"/>
      <c r="G1731" s="19"/>
      <c r="H1731" s="19"/>
    </row>
    <row r="1732" spans="6:8" x14ac:dyDescent="0.35">
      <c r="F1732" s="19"/>
      <c r="G1732" s="19"/>
      <c r="H1732" s="19"/>
    </row>
    <row r="1733" spans="6:8" x14ac:dyDescent="0.35">
      <c r="F1733" s="19"/>
      <c r="G1733" s="19"/>
      <c r="H1733" s="19"/>
    </row>
    <row r="1734" spans="6:8" x14ac:dyDescent="0.35">
      <c r="F1734" s="19"/>
      <c r="G1734" s="19"/>
      <c r="H1734" s="19"/>
    </row>
    <row r="1735" spans="6:8" x14ac:dyDescent="0.35">
      <c r="F1735" s="19"/>
      <c r="G1735" s="19"/>
      <c r="H1735" s="19"/>
    </row>
    <row r="1736" spans="6:8" x14ac:dyDescent="0.35">
      <c r="F1736" s="19"/>
      <c r="G1736" s="19"/>
      <c r="H1736" s="19"/>
    </row>
    <row r="1737" spans="6:8" x14ac:dyDescent="0.35">
      <c r="F1737" s="19"/>
      <c r="G1737" s="19"/>
      <c r="H1737" s="19"/>
    </row>
    <row r="1738" spans="6:8" x14ac:dyDescent="0.35">
      <c r="F1738" s="19"/>
      <c r="G1738" s="19"/>
      <c r="H1738" s="19"/>
    </row>
    <row r="1739" spans="6:8" x14ac:dyDescent="0.35">
      <c r="F1739" s="19"/>
      <c r="G1739" s="19"/>
      <c r="H1739" s="19"/>
    </row>
    <row r="1740" spans="6:8" x14ac:dyDescent="0.35">
      <c r="F1740" s="19"/>
      <c r="G1740" s="19"/>
      <c r="H1740" s="19"/>
    </row>
    <row r="1741" spans="6:8" x14ac:dyDescent="0.35">
      <c r="F1741" s="19"/>
      <c r="G1741" s="19"/>
      <c r="H1741" s="19"/>
    </row>
    <row r="1742" spans="6:8" x14ac:dyDescent="0.35">
      <c r="F1742" s="19"/>
      <c r="G1742" s="19"/>
      <c r="H1742" s="19"/>
    </row>
    <row r="1743" spans="6:8" x14ac:dyDescent="0.35">
      <c r="F1743" s="19"/>
      <c r="G1743" s="19"/>
      <c r="H1743" s="19"/>
    </row>
    <row r="1744" spans="6:8" x14ac:dyDescent="0.35">
      <c r="F1744" s="19"/>
      <c r="G1744" s="19"/>
      <c r="H1744" s="19"/>
    </row>
    <row r="1745" spans="6:8" x14ac:dyDescent="0.35">
      <c r="F1745" s="19"/>
      <c r="G1745" s="19"/>
      <c r="H1745" s="19"/>
    </row>
    <row r="1746" spans="6:8" x14ac:dyDescent="0.35">
      <c r="F1746" s="19"/>
      <c r="G1746" s="19"/>
      <c r="H1746" s="19"/>
    </row>
    <row r="1747" spans="6:8" x14ac:dyDescent="0.35">
      <c r="F1747" s="19"/>
      <c r="G1747" s="19"/>
      <c r="H1747" s="19"/>
    </row>
    <row r="1748" spans="6:8" x14ac:dyDescent="0.35">
      <c r="F1748" s="19"/>
      <c r="G1748" s="19"/>
      <c r="H1748" s="19"/>
    </row>
    <row r="1749" spans="6:8" x14ac:dyDescent="0.35">
      <c r="F1749" s="19"/>
      <c r="G1749" s="19"/>
      <c r="H1749" s="19"/>
    </row>
    <row r="1750" spans="6:8" x14ac:dyDescent="0.35">
      <c r="F1750" s="19"/>
      <c r="G1750" s="19"/>
      <c r="H1750" s="19"/>
    </row>
    <row r="1751" spans="6:8" x14ac:dyDescent="0.35">
      <c r="F1751" s="19"/>
      <c r="G1751" s="19"/>
      <c r="H1751" s="19"/>
    </row>
    <row r="1752" spans="6:8" x14ac:dyDescent="0.35">
      <c r="F1752" s="19"/>
      <c r="G1752" s="19"/>
      <c r="H1752" s="19"/>
    </row>
    <row r="1753" spans="6:8" x14ac:dyDescent="0.35">
      <c r="F1753" s="19"/>
      <c r="G1753" s="19"/>
      <c r="H1753" s="19"/>
    </row>
    <row r="1754" spans="6:8" x14ac:dyDescent="0.35">
      <c r="F1754" s="19"/>
      <c r="G1754" s="19"/>
      <c r="H1754" s="19"/>
    </row>
    <row r="1755" spans="6:8" x14ac:dyDescent="0.35">
      <c r="F1755" s="19"/>
      <c r="G1755" s="19"/>
      <c r="H1755" s="19"/>
    </row>
    <row r="1756" spans="6:8" x14ac:dyDescent="0.35">
      <c r="F1756" s="19"/>
      <c r="G1756" s="19"/>
      <c r="H1756" s="19"/>
    </row>
    <row r="1757" spans="6:8" x14ac:dyDescent="0.35">
      <c r="F1757" s="19"/>
      <c r="G1757" s="19"/>
      <c r="H1757" s="19"/>
    </row>
    <row r="1758" spans="6:8" x14ac:dyDescent="0.35">
      <c r="F1758" s="19"/>
      <c r="G1758" s="19"/>
      <c r="H1758" s="19"/>
    </row>
    <row r="1759" spans="6:8" x14ac:dyDescent="0.35">
      <c r="F1759" s="19"/>
      <c r="G1759" s="19"/>
      <c r="H1759" s="19"/>
    </row>
    <row r="1760" spans="6:8" x14ac:dyDescent="0.35">
      <c r="F1760" s="19"/>
      <c r="G1760" s="19"/>
      <c r="H1760" s="19"/>
    </row>
    <row r="1761" spans="6:8" x14ac:dyDescent="0.35">
      <c r="F1761" s="19"/>
      <c r="G1761" s="19"/>
      <c r="H1761" s="19"/>
    </row>
    <row r="1762" spans="6:8" x14ac:dyDescent="0.35">
      <c r="F1762" s="19"/>
      <c r="G1762" s="19"/>
      <c r="H1762" s="19"/>
    </row>
    <row r="1763" spans="6:8" x14ac:dyDescent="0.35">
      <c r="F1763" s="19"/>
      <c r="G1763" s="19"/>
      <c r="H1763" s="19"/>
    </row>
    <row r="1764" spans="6:8" x14ac:dyDescent="0.35">
      <c r="F1764" s="19"/>
      <c r="G1764" s="19"/>
      <c r="H1764" s="19"/>
    </row>
    <row r="1765" spans="6:8" x14ac:dyDescent="0.35">
      <c r="F1765" s="19"/>
      <c r="G1765" s="19"/>
      <c r="H1765" s="19"/>
    </row>
    <row r="1766" spans="6:8" x14ac:dyDescent="0.35">
      <c r="F1766" s="19"/>
      <c r="G1766" s="19"/>
      <c r="H1766" s="19"/>
    </row>
    <row r="1767" spans="6:8" x14ac:dyDescent="0.35">
      <c r="F1767" s="19"/>
      <c r="G1767" s="19"/>
      <c r="H1767" s="19"/>
    </row>
    <row r="1768" spans="6:8" x14ac:dyDescent="0.35">
      <c r="F1768" s="19"/>
      <c r="G1768" s="19"/>
      <c r="H1768" s="19"/>
    </row>
    <row r="1769" spans="6:8" x14ac:dyDescent="0.35">
      <c r="F1769" s="19"/>
      <c r="G1769" s="19"/>
      <c r="H1769" s="19"/>
    </row>
    <row r="1770" spans="6:8" x14ac:dyDescent="0.35">
      <c r="F1770" s="19"/>
      <c r="G1770" s="19"/>
      <c r="H1770" s="19"/>
    </row>
    <row r="1771" spans="6:8" x14ac:dyDescent="0.35">
      <c r="F1771" s="19"/>
      <c r="G1771" s="19"/>
      <c r="H1771" s="19"/>
    </row>
    <row r="1772" spans="6:8" x14ac:dyDescent="0.35">
      <c r="F1772" s="19"/>
      <c r="G1772" s="19"/>
      <c r="H1772" s="19"/>
    </row>
    <row r="1773" spans="6:8" x14ac:dyDescent="0.35">
      <c r="F1773" s="19"/>
      <c r="G1773" s="19"/>
      <c r="H1773" s="19"/>
    </row>
    <row r="1774" spans="6:8" x14ac:dyDescent="0.35">
      <c r="F1774" s="19"/>
      <c r="G1774" s="19"/>
      <c r="H1774" s="19"/>
    </row>
    <row r="1775" spans="6:8" x14ac:dyDescent="0.35">
      <c r="F1775" s="19"/>
      <c r="G1775" s="19"/>
      <c r="H1775" s="19"/>
    </row>
    <row r="1776" spans="6:8" x14ac:dyDescent="0.35">
      <c r="F1776" s="19"/>
      <c r="G1776" s="19"/>
      <c r="H1776" s="19"/>
    </row>
    <row r="1777" spans="6:8" x14ac:dyDescent="0.35">
      <c r="F1777" s="19"/>
      <c r="G1777" s="19"/>
      <c r="H1777" s="19"/>
    </row>
    <row r="1778" spans="6:8" x14ac:dyDescent="0.35">
      <c r="F1778" s="19"/>
      <c r="G1778" s="19"/>
      <c r="H1778" s="19"/>
    </row>
    <row r="1779" spans="6:8" x14ac:dyDescent="0.35">
      <c r="F1779" s="19"/>
      <c r="G1779" s="19"/>
      <c r="H1779" s="19"/>
    </row>
    <row r="1780" spans="6:8" x14ac:dyDescent="0.35">
      <c r="F1780" s="19"/>
      <c r="G1780" s="19"/>
      <c r="H1780" s="19"/>
    </row>
    <row r="1781" spans="6:8" x14ac:dyDescent="0.35">
      <c r="F1781" s="19"/>
      <c r="G1781" s="19"/>
      <c r="H1781" s="19"/>
    </row>
    <row r="1782" spans="6:8" x14ac:dyDescent="0.35">
      <c r="F1782" s="19"/>
      <c r="G1782" s="19"/>
      <c r="H1782" s="19"/>
    </row>
    <row r="1783" spans="6:8" x14ac:dyDescent="0.35">
      <c r="F1783" s="19"/>
      <c r="G1783" s="19"/>
      <c r="H1783" s="19"/>
    </row>
    <row r="1784" spans="6:8" x14ac:dyDescent="0.35">
      <c r="F1784" s="19"/>
      <c r="G1784" s="19"/>
      <c r="H1784" s="19"/>
    </row>
    <row r="1785" spans="6:8" x14ac:dyDescent="0.35">
      <c r="F1785" s="19"/>
      <c r="G1785" s="19"/>
      <c r="H1785" s="19"/>
    </row>
    <row r="1786" spans="6:8" x14ac:dyDescent="0.35">
      <c r="F1786" s="19"/>
      <c r="G1786" s="19"/>
      <c r="H1786" s="19"/>
    </row>
    <row r="1787" spans="6:8" x14ac:dyDescent="0.35">
      <c r="F1787" s="19"/>
      <c r="G1787" s="19"/>
      <c r="H1787" s="19"/>
    </row>
    <row r="1788" spans="6:8" x14ac:dyDescent="0.35">
      <c r="F1788" s="19"/>
      <c r="G1788" s="19"/>
      <c r="H1788" s="19"/>
    </row>
    <row r="1789" spans="6:8" x14ac:dyDescent="0.35">
      <c r="F1789" s="19"/>
      <c r="G1789" s="19"/>
      <c r="H1789" s="19"/>
    </row>
    <row r="1790" spans="6:8" x14ac:dyDescent="0.35">
      <c r="F1790" s="19"/>
      <c r="G1790" s="19"/>
      <c r="H1790" s="19"/>
    </row>
    <row r="1791" spans="6:8" x14ac:dyDescent="0.35">
      <c r="F1791" s="19"/>
      <c r="G1791" s="19"/>
      <c r="H1791" s="19"/>
    </row>
    <row r="1792" spans="6:8" x14ac:dyDescent="0.35">
      <c r="F1792" s="19"/>
      <c r="G1792" s="19"/>
      <c r="H1792" s="19"/>
    </row>
    <row r="1793" spans="6:8" x14ac:dyDescent="0.35">
      <c r="F1793" s="19"/>
      <c r="G1793" s="19"/>
      <c r="H1793" s="19"/>
    </row>
    <row r="1794" spans="6:8" x14ac:dyDescent="0.35">
      <c r="F1794" s="19"/>
      <c r="G1794" s="19"/>
      <c r="H1794" s="19"/>
    </row>
    <row r="1795" spans="6:8" x14ac:dyDescent="0.35">
      <c r="F1795" s="19"/>
      <c r="G1795" s="19"/>
      <c r="H1795" s="19"/>
    </row>
    <row r="1796" spans="6:8" x14ac:dyDescent="0.35">
      <c r="F1796" s="19"/>
      <c r="G1796" s="19"/>
      <c r="H1796" s="19"/>
    </row>
    <row r="1797" spans="6:8" x14ac:dyDescent="0.35">
      <c r="F1797" s="19"/>
      <c r="G1797" s="19"/>
      <c r="H1797" s="19"/>
    </row>
    <row r="1798" spans="6:8" x14ac:dyDescent="0.35">
      <c r="F1798" s="19"/>
      <c r="G1798" s="19"/>
      <c r="H1798" s="19"/>
    </row>
    <row r="1799" spans="6:8" x14ac:dyDescent="0.35">
      <c r="F1799" s="19"/>
      <c r="G1799" s="19"/>
      <c r="H1799" s="19"/>
    </row>
    <row r="1800" spans="6:8" x14ac:dyDescent="0.35">
      <c r="F1800" s="19"/>
      <c r="G1800" s="19"/>
      <c r="H1800" s="19"/>
    </row>
    <row r="1801" spans="6:8" x14ac:dyDescent="0.35">
      <c r="F1801" s="19"/>
      <c r="G1801" s="19"/>
      <c r="H1801" s="19"/>
    </row>
    <row r="1802" spans="6:8" x14ac:dyDescent="0.35">
      <c r="F1802" s="19"/>
      <c r="G1802" s="19"/>
      <c r="H1802" s="19"/>
    </row>
    <row r="1803" spans="6:8" x14ac:dyDescent="0.35">
      <c r="F1803" s="19"/>
      <c r="G1803" s="19"/>
      <c r="H1803" s="19"/>
    </row>
    <row r="1804" spans="6:8" x14ac:dyDescent="0.35">
      <c r="F1804" s="19"/>
      <c r="G1804" s="19"/>
      <c r="H1804" s="19"/>
    </row>
    <row r="1805" spans="6:8" x14ac:dyDescent="0.35">
      <c r="F1805" s="19"/>
      <c r="G1805" s="19"/>
      <c r="H1805" s="19"/>
    </row>
    <row r="1806" spans="6:8" x14ac:dyDescent="0.35">
      <c r="F1806" s="19"/>
      <c r="G1806" s="19"/>
      <c r="H1806" s="19"/>
    </row>
    <row r="1807" spans="6:8" x14ac:dyDescent="0.35">
      <c r="F1807" s="19"/>
      <c r="G1807" s="19"/>
      <c r="H1807" s="19"/>
    </row>
    <row r="1808" spans="6:8" x14ac:dyDescent="0.35">
      <c r="F1808" s="19"/>
      <c r="G1808" s="19"/>
      <c r="H1808" s="19"/>
    </row>
    <row r="1809" spans="6:8" x14ac:dyDescent="0.35">
      <c r="F1809" s="19"/>
      <c r="G1809" s="19"/>
      <c r="H1809" s="19"/>
    </row>
    <row r="1810" spans="6:8" x14ac:dyDescent="0.35">
      <c r="F1810" s="19"/>
      <c r="G1810" s="19"/>
      <c r="H1810" s="19"/>
    </row>
    <row r="1811" spans="6:8" x14ac:dyDescent="0.35">
      <c r="F1811" s="19"/>
      <c r="G1811" s="19"/>
      <c r="H1811" s="19"/>
    </row>
    <row r="1812" spans="6:8" x14ac:dyDescent="0.35">
      <c r="F1812" s="19"/>
      <c r="G1812" s="19"/>
      <c r="H1812" s="19"/>
    </row>
    <row r="1813" spans="6:8" x14ac:dyDescent="0.35">
      <c r="F1813" s="19"/>
      <c r="G1813" s="19"/>
      <c r="H1813" s="19"/>
    </row>
    <row r="1814" spans="6:8" x14ac:dyDescent="0.35">
      <c r="F1814" s="19"/>
      <c r="G1814" s="19"/>
      <c r="H1814" s="19"/>
    </row>
    <row r="1815" spans="6:8" x14ac:dyDescent="0.35">
      <c r="F1815" s="19"/>
      <c r="G1815" s="19"/>
      <c r="H1815" s="19"/>
    </row>
    <row r="1816" spans="6:8" x14ac:dyDescent="0.35">
      <c r="F1816" s="19"/>
      <c r="G1816" s="19"/>
      <c r="H1816" s="19"/>
    </row>
    <row r="1817" spans="6:8" x14ac:dyDescent="0.35">
      <c r="F1817" s="19"/>
      <c r="G1817" s="19"/>
      <c r="H1817" s="19"/>
    </row>
    <row r="1818" spans="6:8" x14ac:dyDescent="0.35">
      <c r="F1818" s="19"/>
      <c r="G1818" s="19"/>
      <c r="H1818" s="19"/>
    </row>
    <row r="1819" spans="6:8" x14ac:dyDescent="0.35">
      <c r="F1819" s="19"/>
      <c r="G1819" s="19"/>
      <c r="H1819" s="19"/>
    </row>
    <row r="1820" spans="6:8" x14ac:dyDescent="0.35">
      <c r="F1820" s="19"/>
      <c r="G1820" s="19"/>
      <c r="H1820" s="19"/>
    </row>
    <row r="1821" spans="6:8" x14ac:dyDescent="0.35">
      <c r="F1821" s="19"/>
      <c r="G1821" s="19"/>
      <c r="H1821" s="19"/>
    </row>
    <row r="1822" spans="6:8" x14ac:dyDescent="0.35">
      <c r="F1822" s="19"/>
      <c r="G1822" s="19"/>
      <c r="H1822" s="19"/>
    </row>
    <row r="1823" spans="6:8" x14ac:dyDescent="0.35">
      <c r="F1823" s="19"/>
      <c r="G1823" s="19"/>
      <c r="H1823" s="19"/>
    </row>
    <row r="1824" spans="6:8" x14ac:dyDescent="0.35">
      <c r="F1824" s="19"/>
      <c r="G1824" s="19"/>
      <c r="H1824" s="19"/>
    </row>
    <row r="1825" spans="6:8" x14ac:dyDescent="0.35">
      <c r="F1825" s="19"/>
      <c r="G1825" s="19"/>
      <c r="H1825" s="19"/>
    </row>
    <row r="1826" spans="6:8" x14ac:dyDescent="0.35">
      <c r="F1826" s="19"/>
      <c r="G1826" s="19"/>
      <c r="H1826" s="19"/>
    </row>
    <row r="1827" spans="6:8" x14ac:dyDescent="0.35">
      <c r="F1827" s="19"/>
      <c r="G1827" s="19"/>
      <c r="H1827" s="19"/>
    </row>
    <row r="1828" spans="6:8" x14ac:dyDescent="0.35">
      <c r="F1828" s="19"/>
      <c r="G1828" s="19"/>
      <c r="H1828" s="19"/>
    </row>
    <row r="1829" spans="6:8" x14ac:dyDescent="0.35">
      <c r="F1829" s="19"/>
      <c r="G1829" s="19"/>
      <c r="H1829" s="19"/>
    </row>
    <row r="1830" spans="6:8" x14ac:dyDescent="0.35">
      <c r="F1830" s="19"/>
      <c r="G1830" s="19"/>
      <c r="H1830" s="19"/>
    </row>
    <row r="1831" spans="6:8" x14ac:dyDescent="0.35">
      <c r="F1831" s="19"/>
      <c r="G1831" s="19"/>
      <c r="H1831" s="19"/>
    </row>
    <row r="1832" spans="6:8" x14ac:dyDescent="0.35">
      <c r="F1832" s="19"/>
      <c r="G1832" s="19"/>
      <c r="H1832" s="19"/>
    </row>
    <row r="1833" spans="6:8" x14ac:dyDescent="0.35">
      <c r="F1833" s="19"/>
      <c r="G1833" s="19"/>
      <c r="H1833" s="19"/>
    </row>
    <row r="1834" spans="6:8" x14ac:dyDescent="0.35">
      <c r="F1834" s="19"/>
      <c r="G1834" s="19"/>
      <c r="H1834" s="19"/>
    </row>
    <row r="1835" spans="6:8" x14ac:dyDescent="0.35">
      <c r="F1835" s="19"/>
      <c r="G1835" s="19"/>
      <c r="H1835" s="19"/>
    </row>
    <row r="1836" spans="6:8" x14ac:dyDescent="0.35">
      <c r="F1836" s="19"/>
      <c r="G1836" s="19"/>
      <c r="H1836" s="19"/>
    </row>
    <row r="1837" spans="6:8" x14ac:dyDescent="0.35">
      <c r="F1837" s="19"/>
      <c r="G1837" s="19"/>
      <c r="H1837" s="19"/>
    </row>
    <row r="1838" spans="6:8" x14ac:dyDescent="0.35">
      <c r="F1838" s="19"/>
      <c r="G1838" s="19"/>
      <c r="H1838" s="19"/>
    </row>
    <row r="1839" spans="6:8" x14ac:dyDescent="0.35">
      <c r="F1839" s="19"/>
      <c r="G1839" s="19"/>
      <c r="H1839" s="19"/>
    </row>
    <row r="1840" spans="6:8" x14ac:dyDescent="0.35">
      <c r="F1840" s="19"/>
      <c r="G1840" s="19"/>
      <c r="H1840" s="19"/>
    </row>
    <row r="1841" spans="6:8" x14ac:dyDescent="0.35">
      <c r="F1841" s="19"/>
      <c r="G1841" s="19"/>
      <c r="H1841" s="19"/>
    </row>
    <row r="1842" spans="6:8" x14ac:dyDescent="0.35">
      <c r="F1842" s="19"/>
      <c r="G1842" s="19"/>
      <c r="H1842" s="19"/>
    </row>
    <row r="1843" spans="6:8" x14ac:dyDescent="0.35">
      <c r="F1843" s="19"/>
      <c r="G1843" s="19"/>
      <c r="H1843" s="19"/>
    </row>
    <row r="1844" spans="6:8" x14ac:dyDescent="0.35">
      <c r="F1844" s="19"/>
      <c r="G1844" s="19"/>
      <c r="H1844" s="19"/>
    </row>
    <row r="1845" spans="6:8" x14ac:dyDescent="0.35">
      <c r="F1845" s="19"/>
      <c r="G1845" s="19"/>
      <c r="H1845" s="19"/>
    </row>
    <row r="1846" spans="6:8" x14ac:dyDescent="0.35">
      <c r="F1846" s="19"/>
      <c r="G1846" s="19"/>
      <c r="H1846" s="19"/>
    </row>
    <row r="1847" spans="6:8" x14ac:dyDescent="0.35">
      <c r="F1847" s="19"/>
      <c r="G1847" s="19"/>
      <c r="H1847" s="19"/>
    </row>
    <row r="1848" spans="6:8" x14ac:dyDescent="0.35">
      <c r="F1848" s="19"/>
      <c r="G1848" s="19"/>
      <c r="H1848" s="19"/>
    </row>
    <row r="1849" spans="6:8" x14ac:dyDescent="0.35">
      <c r="F1849" s="19"/>
      <c r="G1849" s="19"/>
      <c r="H1849" s="19"/>
    </row>
    <row r="1850" spans="6:8" x14ac:dyDescent="0.35">
      <c r="F1850" s="19"/>
      <c r="G1850" s="19"/>
      <c r="H1850" s="19"/>
    </row>
    <row r="1851" spans="6:8" x14ac:dyDescent="0.35">
      <c r="F1851" s="19"/>
      <c r="G1851" s="19"/>
      <c r="H1851" s="19"/>
    </row>
    <row r="1852" spans="6:8" x14ac:dyDescent="0.35">
      <c r="F1852" s="19"/>
      <c r="G1852" s="19"/>
      <c r="H1852" s="19"/>
    </row>
    <row r="1853" spans="6:8" x14ac:dyDescent="0.35">
      <c r="F1853" s="19"/>
      <c r="G1853" s="19"/>
      <c r="H1853" s="19"/>
    </row>
    <row r="1854" spans="6:8" x14ac:dyDescent="0.35">
      <c r="F1854" s="19"/>
      <c r="G1854" s="19"/>
      <c r="H1854" s="19"/>
    </row>
    <row r="1855" spans="6:8" x14ac:dyDescent="0.35">
      <c r="F1855" s="19"/>
      <c r="G1855" s="19"/>
      <c r="H1855" s="19"/>
    </row>
    <row r="1856" spans="6:8" x14ac:dyDescent="0.35">
      <c r="F1856" s="19"/>
      <c r="G1856" s="19"/>
      <c r="H1856" s="19"/>
    </row>
    <row r="1857" spans="6:8" x14ac:dyDescent="0.35">
      <c r="F1857" s="19"/>
      <c r="G1857" s="19"/>
      <c r="H1857" s="19"/>
    </row>
    <row r="1858" spans="6:8" x14ac:dyDescent="0.35">
      <c r="F1858" s="19"/>
      <c r="G1858" s="19"/>
      <c r="H1858" s="19"/>
    </row>
    <row r="1859" spans="6:8" x14ac:dyDescent="0.35">
      <c r="F1859" s="19"/>
      <c r="G1859" s="19"/>
      <c r="H1859" s="19"/>
    </row>
    <row r="1860" spans="6:8" x14ac:dyDescent="0.35">
      <c r="F1860" s="19"/>
      <c r="G1860" s="19"/>
      <c r="H1860" s="19"/>
    </row>
    <row r="1861" spans="6:8" x14ac:dyDescent="0.35">
      <c r="F1861" s="19"/>
      <c r="G1861" s="19"/>
      <c r="H1861" s="19"/>
    </row>
    <row r="1862" spans="6:8" x14ac:dyDescent="0.35">
      <c r="F1862" s="19"/>
      <c r="G1862" s="19"/>
      <c r="H1862" s="19"/>
    </row>
    <row r="1863" spans="6:8" x14ac:dyDescent="0.35">
      <c r="F1863" s="19"/>
      <c r="G1863" s="19"/>
      <c r="H1863" s="19"/>
    </row>
    <row r="1864" spans="6:8" x14ac:dyDescent="0.35">
      <c r="F1864" s="19"/>
      <c r="G1864" s="19"/>
      <c r="H1864" s="19"/>
    </row>
    <row r="1865" spans="6:8" x14ac:dyDescent="0.35">
      <c r="F1865" s="19"/>
      <c r="G1865" s="19"/>
      <c r="H1865" s="19"/>
    </row>
    <row r="1866" spans="6:8" x14ac:dyDescent="0.35">
      <c r="F1866" s="19"/>
      <c r="G1866" s="19"/>
      <c r="H1866" s="19"/>
    </row>
    <row r="1867" spans="6:8" x14ac:dyDescent="0.35">
      <c r="F1867" s="19"/>
      <c r="G1867" s="19"/>
      <c r="H1867" s="19"/>
    </row>
    <row r="1868" spans="6:8" x14ac:dyDescent="0.35">
      <c r="F1868" s="19"/>
      <c r="G1868" s="19"/>
      <c r="H1868" s="19"/>
    </row>
    <row r="1869" spans="6:8" x14ac:dyDescent="0.35">
      <c r="F1869" s="19"/>
      <c r="G1869" s="19"/>
      <c r="H1869" s="19"/>
    </row>
    <row r="1870" spans="6:8" x14ac:dyDescent="0.35">
      <c r="F1870" s="19"/>
      <c r="G1870" s="19"/>
      <c r="H1870" s="19"/>
    </row>
    <row r="1871" spans="6:8" x14ac:dyDescent="0.35">
      <c r="F1871" s="19"/>
      <c r="G1871" s="19"/>
      <c r="H1871" s="19"/>
    </row>
    <row r="1872" spans="6:8" x14ac:dyDescent="0.35">
      <c r="F1872" s="19"/>
      <c r="G1872" s="19"/>
      <c r="H1872" s="19"/>
    </row>
    <row r="1873" spans="6:8" x14ac:dyDescent="0.35">
      <c r="F1873" s="19"/>
      <c r="G1873" s="19"/>
      <c r="H1873" s="19"/>
    </row>
    <row r="1874" spans="6:8" x14ac:dyDescent="0.35">
      <c r="F1874" s="19"/>
      <c r="G1874" s="19"/>
      <c r="H1874" s="19"/>
    </row>
    <row r="1875" spans="6:8" x14ac:dyDescent="0.35">
      <c r="F1875" s="19"/>
      <c r="G1875" s="19"/>
      <c r="H1875" s="19"/>
    </row>
    <row r="1876" spans="6:8" x14ac:dyDescent="0.35">
      <c r="F1876" s="19"/>
      <c r="G1876" s="19"/>
      <c r="H1876" s="19"/>
    </row>
    <row r="1877" spans="6:8" x14ac:dyDescent="0.35">
      <c r="F1877" s="19"/>
      <c r="G1877" s="19"/>
      <c r="H1877" s="19"/>
    </row>
    <row r="1878" spans="6:8" x14ac:dyDescent="0.35">
      <c r="F1878" s="19"/>
      <c r="G1878" s="19"/>
      <c r="H1878" s="19"/>
    </row>
    <row r="1879" spans="6:8" x14ac:dyDescent="0.35">
      <c r="F1879" s="19"/>
      <c r="G1879" s="19"/>
      <c r="H1879" s="19"/>
    </row>
    <row r="1880" spans="6:8" x14ac:dyDescent="0.35">
      <c r="F1880" s="19"/>
      <c r="G1880" s="19"/>
      <c r="H1880" s="19"/>
    </row>
    <row r="1881" spans="6:8" x14ac:dyDescent="0.35">
      <c r="F1881" s="19"/>
      <c r="G1881" s="19"/>
      <c r="H1881" s="19"/>
    </row>
    <row r="1882" spans="6:8" x14ac:dyDescent="0.35">
      <c r="F1882" s="19"/>
      <c r="G1882" s="19"/>
      <c r="H1882" s="19"/>
    </row>
    <row r="1883" spans="6:8" x14ac:dyDescent="0.35">
      <c r="F1883" s="19"/>
      <c r="G1883" s="19"/>
      <c r="H1883" s="19"/>
    </row>
    <row r="1884" spans="6:8" x14ac:dyDescent="0.35">
      <c r="F1884" s="19"/>
      <c r="G1884" s="19"/>
      <c r="H1884" s="19"/>
    </row>
    <row r="1885" spans="6:8" x14ac:dyDescent="0.35">
      <c r="F1885" s="19"/>
      <c r="G1885" s="19"/>
      <c r="H1885" s="19"/>
    </row>
    <row r="1886" spans="6:8" x14ac:dyDescent="0.35">
      <c r="F1886" s="19"/>
      <c r="G1886" s="19"/>
      <c r="H1886" s="19"/>
    </row>
    <row r="1887" spans="6:8" x14ac:dyDescent="0.35">
      <c r="F1887" s="19"/>
      <c r="G1887" s="19"/>
      <c r="H1887" s="19"/>
    </row>
    <row r="1888" spans="6:8" x14ac:dyDescent="0.35">
      <c r="F1888" s="19"/>
      <c r="G1888" s="19"/>
      <c r="H1888" s="19"/>
    </row>
    <row r="1889" spans="6:8" x14ac:dyDescent="0.35">
      <c r="F1889" s="19"/>
      <c r="G1889" s="19"/>
      <c r="H1889" s="19"/>
    </row>
    <row r="1890" spans="6:8" x14ac:dyDescent="0.35">
      <c r="F1890" s="19"/>
      <c r="G1890" s="19"/>
      <c r="H1890" s="19"/>
    </row>
    <row r="1891" spans="6:8" x14ac:dyDescent="0.35">
      <c r="F1891" s="19"/>
      <c r="G1891" s="19"/>
      <c r="H1891" s="19"/>
    </row>
    <row r="1892" spans="6:8" x14ac:dyDescent="0.35">
      <c r="F1892" s="19"/>
      <c r="G1892" s="19"/>
      <c r="H1892" s="19"/>
    </row>
    <row r="1893" spans="6:8" x14ac:dyDescent="0.35">
      <c r="F1893" s="19"/>
      <c r="G1893" s="19"/>
      <c r="H1893" s="19"/>
    </row>
    <row r="1894" spans="6:8" x14ac:dyDescent="0.35">
      <c r="F1894" s="19"/>
      <c r="G1894" s="19"/>
      <c r="H1894" s="19"/>
    </row>
    <row r="1895" spans="6:8" x14ac:dyDescent="0.35">
      <c r="F1895" s="19"/>
      <c r="G1895" s="19"/>
      <c r="H1895" s="19"/>
    </row>
    <row r="1896" spans="6:8" x14ac:dyDescent="0.35">
      <c r="F1896" s="19"/>
      <c r="G1896" s="19"/>
      <c r="H1896" s="19"/>
    </row>
    <row r="1897" spans="6:8" x14ac:dyDescent="0.35">
      <c r="F1897" s="19"/>
      <c r="G1897" s="19"/>
      <c r="H1897" s="19"/>
    </row>
    <row r="1898" spans="6:8" x14ac:dyDescent="0.35">
      <c r="F1898" s="19"/>
      <c r="G1898" s="19"/>
      <c r="H1898" s="19"/>
    </row>
    <row r="1899" spans="6:8" x14ac:dyDescent="0.35">
      <c r="F1899" s="19"/>
      <c r="G1899" s="19"/>
      <c r="H1899" s="19"/>
    </row>
    <row r="1900" spans="6:8" x14ac:dyDescent="0.35">
      <c r="F1900" s="19"/>
      <c r="G1900" s="19"/>
      <c r="H1900" s="19"/>
    </row>
    <row r="1901" spans="6:8" x14ac:dyDescent="0.35">
      <c r="F1901" s="19"/>
      <c r="G1901" s="19"/>
      <c r="H1901" s="19"/>
    </row>
    <row r="1902" spans="6:8" x14ac:dyDescent="0.35">
      <c r="F1902" s="19"/>
      <c r="G1902" s="19"/>
      <c r="H1902" s="19"/>
    </row>
    <row r="1903" spans="6:8" x14ac:dyDescent="0.35">
      <c r="F1903" s="19"/>
      <c r="G1903" s="19"/>
      <c r="H1903" s="19"/>
    </row>
    <row r="1904" spans="6:8" x14ac:dyDescent="0.35">
      <c r="F1904" s="19"/>
      <c r="G1904" s="19"/>
      <c r="H1904" s="19"/>
    </row>
    <row r="1905" spans="6:8" x14ac:dyDescent="0.35">
      <c r="F1905" s="19"/>
      <c r="G1905" s="19"/>
      <c r="H1905" s="19"/>
    </row>
    <row r="1906" spans="6:8" x14ac:dyDescent="0.35">
      <c r="F1906" s="19"/>
      <c r="G1906" s="19"/>
      <c r="H1906" s="19"/>
    </row>
    <row r="1907" spans="6:8" x14ac:dyDescent="0.35">
      <c r="F1907" s="19"/>
      <c r="G1907" s="19"/>
      <c r="H1907" s="19"/>
    </row>
    <row r="1908" spans="6:8" x14ac:dyDescent="0.35">
      <c r="F1908" s="19"/>
      <c r="G1908" s="19"/>
      <c r="H1908" s="19"/>
    </row>
    <row r="1909" spans="6:8" x14ac:dyDescent="0.35">
      <c r="F1909" s="19"/>
      <c r="G1909" s="19"/>
      <c r="H1909" s="19"/>
    </row>
    <row r="1910" spans="6:8" x14ac:dyDescent="0.35">
      <c r="F1910" s="19"/>
      <c r="G1910" s="19"/>
      <c r="H1910" s="19"/>
    </row>
    <row r="1911" spans="6:8" x14ac:dyDescent="0.35">
      <c r="F1911" s="19"/>
      <c r="G1911" s="19"/>
      <c r="H1911" s="19"/>
    </row>
    <row r="1912" spans="6:8" x14ac:dyDescent="0.35">
      <c r="F1912" s="19"/>
      <c r="G1912" s="19"/>
      <c r="H1912" s="19"/>
    </row>
    <row r="1913" spans="6:8" x14ac:dyDescent="0.35">
      <c r="F1913" s="19"/>
      <c r="G1913" s="19"/>
      <c r="H1913" s="19"/>
    </row>
    <row r="1914" spans="6:8" x14ac:dyDescent="0.35">
      <c r="F1914" s="19"/>
      <c r="G1914" s="19"/>
      <c r="H1914" s="19"/>
    </row>
    <row r="1915" spans="6:8" x14ac:dyDescent="0.35">
      <c r="F1915" s="19"/>
      <c r="G1915" s="19"/>
      <c r="H1915" s="19"/>
    </row>
    <row r="1916" spans="6:8" x14ac:dyDescent="0.35">
      <c r="F1916" s="19"/>
      <c r="G1916" s="19"/>
      <c r="H1916" s="19"/>
    </row>
    <row r="1917" spans="6:8" x14ac:dyDescent="0.35">
      <c r="F1917" s="19"/>
      <c r="G1917" s="19"/>
      <c r="H1917" s="19"/>
    </row>
    <row r="1918" spans="6:8" x14ac:dyDescent="0.35">
      <c r="F1918" s="19"/>
      <c r="G1918" s="19"/>
      <c r="H1918" s="19"/>
    </row>
    <row r="1919" spans="6:8" x14ac:dyDescent="0.35">
      <c r="F1919" s="19"/>
      <c r="G1919" s="19"/>
      <c r="H1919" s="19"/>
    </row>
    <row r="1920" spans="6:8" x14ac:dyDescent="0.35">
      <c r="F1920" s="19"/>
      <c r="G1920" s="19"/>
      <c r="H1920" s="19"/>
    </row>
    <row r="1921" spans="6:8" x14ac:dyDescent="0.35">
      <c r="F1921" s="19"/>
      <c r="G1921" s="19"/>
      <c r="H1921" s="19"/>
    </row>
    <row r="1922" spans="6:8" x14ac:dyDescent="0.35">
      <c r="F1922" s="19"/>
      <c r="G1922" s="19"/>
      <c r="H1922" s="19"/>
    </row>
    <row r="1923" spans="6:8" x14ac:dyDescent="0.35">
      <c r="F1923" s="19"/>
      <c r="G1923" s="19"/>
      <c r="H1923" s="19"/>
    </row>
    <row r="1924" spans="6:8" x14ac:dyDescent="0.35">
      <c r="F1924" s="19"/>
      <c r="G1924" s="19"/>
      <c r="H1924" s="19"/>
    </row>
    <row r="1925" spans="6:8" x14ac:dyDescent="0.35">
      <c r="F1925" s="19"/>
      <c r="G1925" s="19"/>
      <c r="H1925" s="19"/>
    </row>
    <row r="1926" spans="6:8" x14ac:dyDescent="0.35">
      <c r="F1926" s="19"/>
      <c r="G1926" s="19"/>
      <c r="H1926" s="19"/>
    </row>
    <row r="1927" spans="6:8" x14ac:dyDescent="0.35">
      <c r="F1927" s="19"/>
      <c r="G1927" s="19"/>
      <c r="H1927" s="19"/>
    </row>
    <row r="1928" spans="6:8" x14ac:dyDescent="0.35">
      <c r="F1928" s="19"/>
      <c r="G1928" s="19"/>
      <c r="H1928" s="19"/>
    </row>
    <row r="1929" spans="6:8" x14ac:dyDescent="0.35">
      <c r="F1929" s="19"/>
      <c r="G1929" s="19"/>
      <c r="H1929" s="19"/>
    </row>
    <row r="1930" spans="6:8" x14ac:dyDescent="0.35">
      <c r="F1930" s="19"/>
      <c r="G1930" s="19"/>
      <c r="H1930" s="19"/>
    </row>
    <row r="1931" spans="6:8" x14ac:dyDescent="0.35">
      <c r="F1931" s="19"/>
      <c r="G1931" s="19"/>
      <c r="H1931" s="19"/>
    </row>
    <row r="1932" spans="6:8" x14ac:dyDescent="0.35">
      <c r="F1932" s="19"/>
      <c r="G1932" s="19"/>
      <c r="H1932" s="19"/>
    </row>
    <row r="1933" spans="6:8" x14ac:dyDescent="0.35">
      <c r="F1933" s="19"/>
      <c r="G1933" s="19"/>
      <c r="H1933" s="19"/>
    </row>
    <row r="1934" spans="6:8" x14ac:dyDescent="0.35">
      <c r="F1934" s="19"/>
      <c r="G1934" s="19"/>
      <c r="H1934" s="19"/>
    </row>
    <row r="1935" spans="6:8" x14ac:dyDescent="0.35">
      <c r="F1935" s="19"/>
      <c r="G1935" s="19"/>
      <c r="H1935" s="19"/>
    </row>
    <row r="1936" spans="6:8" x14ac:dyDescent="0.35">
      <c r="F1936" s="19"/>
      <c r="G1936" s="19"/>
      <c r="H1936" s="19"/>
    </row>
    <row r="1937" spans="6:8" x14ac:dyDescent="0.35">
      <c r="F1937" s="19"/>
      <c r="G1937" s="19"/>
      <c r="H1937" s="19"/>
    </row>
    <row r="1938" spans="6:8" x14ac:dyDescent="0.35">
      <c r="F1938" s="19"/>
      <c r="G1938" s="19"/>
      <c r="H1938" s="19"/>
    </row>
    <row r="1939" spans="6:8" x14ac:dyDescent="0.35">
      <c r="F1939" s="19"/>
      <c r="G1939" s="19"/>
      <c r="H1939" s="19"/>
    </row>
    <row r="1940" spans="6:8" x14ac:dyDescent="0.35">
      <c r="F1940" s="19"/>
      <c r="G1940" s="19"/>
      <c r="H1940" s="19"/>
    </row>
    <row r="1941" spans="6:8" x14ac:dyDescent="0.35">
      <c r="F1941" s="19"/>
      <c r="G1941" s="19"/>
      <c r="H1941" s="19"/>
    </row>
    <row r="1942" spans="6:8" x14ac:dyDescent="0.35">
      <c r="F1942" s="19"/>
      <c r="G1942" s="19"/>
      <c r="H1942" s="19"/>
    </row>
    <row r="1943" spans="6:8" x14ac:dyDescent="0.35">
      <c r="F1943" s="19"/>
      <c r="G1943" s="19"/>
      <c r="H1943" s="19"/>
    </row>
    <row r="1944" spans="6:8" x14ac:dyDescent="0.35">
      <c r="F1944" s="19"/>
      <c r="G1944" s="19"/>
      <c r="H1944" s="19"/>
    </row>
    <row r="1945" spans="6:8" x14ac:dyDescent="0.35">
      <c r="F1945" s="19"/>
      <c r="G1945" s="19"/>
      <c r="H1945" s="19"/>
    </row>
    <row r="1946" spans="6:8" x14ac:dyDescent="0.35">
      <c r="F1946" s="19"/>
      <c r="G1946" s="19"/>
      <c r="H1946" s="19"/>
    </row>
    <row r="1947" spans="6:8" x14ac:dyDescent="0.35">
      <c r="F1947" s="19"/>
      <c r="G1947" s="19"/>
      <c r="H1947" s="19"/>
    </row>
    <row r="1948" spans="6:8" x14ac:dyDescent="0.35">
      <c r="F1948" s="19"/>
      <c r="G1948" s="19"/>
      <c r="H1948" s="19"/>
    </row>
    <row r="1949" spans="6:8" x14ac:dyDescent="0.35">
      <c r="F1949" s="19"/>
      <c r="G1949" s="19"/>
      <c r="H1949" s="19"/>
    </row>
    <row r="1950" spans="6:8" x14ac:dyDescent="0.35">
      <c r="F1950" s="19"/>
      <c r="G1950" s="19"/>
      <c r="H1950" s="19"/>
    </row>
    <row r="1951" spans="6:8" x14ac:dyDescent="0.35">
      <c r="F1951" s="19"/>
      <c r="G1951" s="19"/>
      <c r="H1951" s="19"/>
    </row>
    <row r="1952" spans="6:8" x14ac:dyDescent="0.35">
      <c r="F1952" s="19"/>
      <c r="G1952" s="19"/>
      <c r="H1952" s="19"/>
    </row>
    <row r="1953" spans="6:8" x14ac:dyDescent="0.35">
      <c r="F1953" s="19"/>
      <c r="G1953" s="19"/>
      <c r="H1953" s="19"/>
    </row>
    <row r="1954" spans="6:8" x14ac:dyDescent="0.35">
      <c r="F1954" s="19"/>
      <c r="G1954" s="19"/>
      <c r="H1954" s="19"/>
    </row>
    <row r="1955" spans="6:8" x14ac:dyDescent="0.35">
      <c r="F1955" s="19"/>
      <c r="G1955" s="19"/>
      <c r="H1955" s="19"/>
    </row>
    <row r="1956" spans="6:8" x14ac:dyDescent="0.35">
      <c r="F1956" s="19"/>
      <c r="G1956" s="19"/>
      <c r="H1956" s="19"/>
    </row>
    <row r="1957" spans="6:8" x14ac:dyDescent="0.35">
      <c r="F1957" s="19"/>
      <c r="G1957" s="19"/>
      <c r="H1957" s="19"/>
    </row>
    <row r="1958" spans="6:8" x14ac:dyDescent="0.35">
      <c r="F1958" s="19"/>
      <c r="G1958" s="19"/>
      <c r="H1958" s="19"/>
    </row>
    <row r="1959" spans="6:8" x14ac:dyDescent="0.35">
      <c r="F1959" s="19"/>
      <c r="G1959" s="19"/>
      <c r="H1959" s="19"/>
    </row>
    <row r="1960" spans="6:8" x14ac:dyDescent="0.35">
      <c r="F1960" s="19"/>
      <c r="G1960" s="19"/>
      <c r="H1960" s="19"/>
    </row>
    <row r="1961" spans="6:8" x14ac:dyDescent="0.35">
      <c r="F1961" s="19"/>
      <c r="G1961" s="19"/>
      <c r="H1961" s="19"/>
    </row>
    <row r="1962" spans="6:8" x14ac:dyDescent="0.35">
      <c r="F1962" s="19"/>
      <c r="G1962" s="19"/>
      <c r="H1962" s="19"/>
    </row>
    <row r="1963" spans="6:8" x14ac:dyDescent="0.35">
      <c r="F1963" s="19"/>
      <c r="G1963" s="19"/>
      <c r="H1963" s="19"/>
    </row>
    <row r="1964" spans="6:8" x14ac:dyDescent="0.35">
      <c r="F1964" s="19"/>
      <c r="G1964" s="19"/>
      <c r="H1964" s="19"/>
    </row>
    <row r="1965" spans="6:8" x14ac:dyDescent="0.35">
      <c r="F1965" s="19"/>
      <c r="G1965" s="19"/>
      <c r="H1965" s="19"/>
    </row>
    <row r="1966" spans="6:8" x14ac:dyDescent="0.35">
      <c r="F1966" s="19"/>
      <c r="G1966" s="19"/>
      <c r="H1966" s="19"/>
    </row>
    <row r="1967" spans="6:8" x14ac:dyDescent="0.35">
      <c r="F1967" s="19"/>
      <c r="G1967" s="19"/>
      <c r="H1967" s="19"/>
    </row>
    <row r="1968" spans="6:8" x14ac:dyDescent="0.35">
      <c r="F1968" s="19"/>
      <c r="G1968" s="19"/>
      <c r="H1968" s="19"/>
    </row>
    <row r="1969" spans="6:8" x14ac:dyDescent="0.35">
      <c r="F1969" s="19"/>
      <c r="G1969" s="19"/>
      <c r="H1969" s="19"/>
    </row>
    <row r="1970" spans="6:8" x14ac:dyDescent="0.35">
      <c r="F1970" s="19"/>
      <c r="G1970" s="19"/>
      <c r="H1970" s="19"/>
    </row>
    <row r="1971" spans="6:8" x14ac:dyDescent="0.35">
      <c r="F1971" s="19"/>
      <c r="G1971" s="19"/>
      <c r="H1971" s="19"/>
    </row>
    <row r="1972" spans="6:8" x14ac:dyDescent="0.35">
      <c r="F1972" s="19"/>
      <c r="G1972" s="19"/>
      <c r="H1972" s="19"/>
    </row>
    <row r="1973" spans="6:8" x14ac:dyDescent="0.35">
      <c r="F1973" s="19"/>
      <c r="G1973" s="19"/>
      <c r="H1973" s="19"/>
    </row>
    <row r="1974" spans="6:8" x14ac:dyDescent="0.35">
      <c r="F1974" s="19"/>
      <c r="G1974" s="19"/>
      <c r="H1974" s="19"/>
    </row>
    <row r="1975" spans="6:8" x14ac:dyDescent="0.35">
      <c r="F1975" s="19"/>
      <c r="G1975" s="19"/>
      <c r="H1975" s="19"/>
    </row>
    <row r="1976" spans="6:8" x14ac:dyDescent="0.35">
      <c r="F1976" s="19"/>
      <c r="G1976" s="19"/>
      <c r="H1976" s="19"/>
    </row>
    <row r="1977" spans="6:8" x14ac:dyDescent="0.35">
      <c r="F1977" s="19"/>
      <c r="G1977" s="19"/>
      <c r="H1977" s="19"/>
    </row>
    <row r="1978" spans="6:8" x14ac:dyDescent="0.35">
      <c r="F1978" s="19"/>
      <c r="G1978" s="19"/>
      <c r="H1978" s="19"/>
    </row>
    <row r="1979" spans="6:8" x14ac:dyDescent="0.35">
      <c r="F1979" s="19"/>
      <c r="G1979" s="19"/>
      <c r="H1979" s="19"/>
    </row>
    <row r="1980" spans="6:8" x14ac:dyDescent="0.35">
      <c r="F1980" s="19"/>
      <c r="G1980" s="19"/>
      <c r="H1980" s="19"/>
    </row>
    <row r="1981" spans="6:8" x14ac:dyDescent="0.35">
      <c r="F1981" s="19"/>
      <c r="G1981" s="19"/>
      <c r="H1981" s="19"/>
    </row>
    <row r="1982" spans="6:8" x14ac:dyDescent="0.35">
      <c r="F1982" s="19"/>
      <c r="G1982" s="19"/>
      <c r="H1982" s="19"/>
    </row>
    <row r="1983" spans="6:8" x14ac:dyDescent="0.35">
      <c r="F1983" s="19"/>
      <c r="G1983" s="19"/>
      <c r="H1983" s="19"/>
    </row>
    <row r="1984" spans="6:8" x14ac:dyDescent="0.35">
      <c r="F1984" s="19"/>
      <c r="G1984" s="19"/>
      <c r="H1984" s="19"/>
    </row>
    <row r="1985" spans="6:8" x14ac:dyDescent="0.35">
      <c r="F1985" s="19"/>
      <c r="G1985" s="19"/>
      <c r="H1985" s="19"/>
    </row>
    <row r="1986" spans="6:8" x14ac:dyDescent="0.35">
      <c r="F1986" s="19"/>
      <c r="G1986" s="19"/>
      <c r="H1986" s="19"/>
    </row>
    <row r="1987" spans="6:8" x14ac:dyDescent="0.35">
      <c r="F1987" s="19"/>
      <c r="G1987" s="19"/>
      <c r="H1987" s="19"/>
    </row>
    <row r="1988" spans="6:8" x14ac:dyDescent="0.35">
      <c r="F1988" s="19"/>
      <c r="G1988" s="19"/>
      <c r="H1988" s="19"/>
    </row>
    <row r="1989" spans="6:8" x14ac:dyDescent="0.35">
      <c r="F1989" s="19"/>
      <c r="G1989" s="19"/>
      <c r="H1989" s="19"/>
    </row>
    <row r="1990" spans="6:8" x14ac:dyDescent="0.35">
      <c r="F1990" s="19"/>
      <c r="G1990" s="19"/>
      <c r="H1990" s="19"/>
    </row>
    <row r="1991" spans="6:8" x14ac:dyDescent="0.35">
      <c r="F1991" s="19"/>
      <c r="G1991" s="19"/>
      <c r="H1991" s="19"/>
    </row>
    <row r="1992" spans="6:8" x14ac:dyDescent="0.35">
      <c r="F1992" s="19"/>
      <c r="G1992" s="19"/>
      <c r="H1992" s="19"/>
    </row>
    <row r="1993" spans="6:8" x14ac:dyDescent="0.35">
      <c r="F1993" s="19"/>
      <c r="G1993" s="19"/>
      <c r="H1993" s="19"/>
    </row>
    <row r="1994" spans="6:8" x14ac:dyDescent="0.35">
      <c r="F1994" s="19"/>
      <c r="G1994" s="19"/>
      <c r="H1994" s="19"/>
    </row>
    <row r="1995" spans="6:8" x14ac:dyDescent="0.35">
      <c r="F1995" s="19"/>
      <c r="G1995" s="19"/>
      <c r="H1995" s="19"/>
    </row>
    <row r="1996" spans="6:8" x14ac:dyDescent="0.35">
      <c r="F1996" s="19"/>
      <c r="G1996" s="19"/>
      <c r="H1996" s="19"/>
    </row>
    <row r="1997" spans="6:8" x14ac:dyDescent="0.35">
      <c r="F1997" s="19"/>
      <c r="G1997" s="19"/>
      <c r="H1997" s="19"/>
    </row>
    <row r="1998" spans="6:8" x14ac:dyDescent="0.35">
      <c r="F1998" s="19"/>
      <c r="G1998" s="19"/>
      <c r="H1998" s="19"/>
    </row>
    <row r="1999" spans="6:8" x14ac:dyDescent="0.35">
      <c r="F1999" s="19"/>
      <c r="G1999" s="19"/>
      <c r="H1999" s="19"/>
    </row>
    <row r="2000" spans="6:8" x14ac:dyDescent="0.35">
      <c r="F2000" s="19"/>
      <c r="G2000" s="19"/>
      <c r="H2000" s="19"/>
    </row>
    <row r="2001" spans="6:8" x14ac:dyDescent="0.35">
      <c r="F2001" s="19"/>
      <c r="G2001" s="19"/>
      <c r="H2001" s="19"/>
    </row>
    <row r="2002" spans="6:8" x14ac:dyDescent="0.35">
      <c r="F2002" s="19"/>
      <c r="G2002" s="19"/>
      <c r="H2002" s="19"/>
    </row>
    <row r="2003" spans="6:8" x14ac:dyDescent="0.35">
      <c r="F2003" s="19"/>
      <c r="G2003" s="19"/>
      <c r="H2003" s="19"/>
    </row>
    <row r="2004" spans="6:8" x14ac:dyDescent="0.35">
      <c r="F2004" s="19"/>
      <c r="G2004" s="19"/>
      <c r="H2004" s="19"/>
    </row>
    <row r="2005" spans="6:8" x14ac:dyDescent="0.35">
      <c r="F2005" s="19"/>
      <c r="G2005" s="19"/>
      <c r="H2005" s="19"/>
    </row>
    <row r="2006" spans="6:8" x14ac:dyDescent="0.35">
      <c r="F2006" s="19"/>
      <c r="G2006" s="19"/>
      <c r="H2006" s="19"/>
    </row>
    <row r="2007" spans="6:8" x14ac:dyDescent="0.35">
      <c r="F2007" s="19"/>
      <c r="G2007" s="19"/>
      <c r="H2007" s="19"/>
    </row>
    <row r="2008" spans="6:8" x14ac:dyDescent="0.35">
      <c r="F2008" s="19"/>
      <c r="G2008" s="19"/>
      <c r="H2008" s="19"/>
    </row>
    <row r="2009" spans="6:8" x14ac:dyDescent="0.35">
      <c r="F2009" s="19"/>
      <c r="G2009" s="19"/>
      <c r="H2009" s="19"/>
    </row>
    <row r="2010" spans="6:8" x14ac:dyDescent="0.35">
      <c r="F2010" s="19"/>
      <c r="G2010" s="19"/>
      <c r="H2010" s="19"/>
    </row>
    <row r="2011" spans="6:8" x14ac:dyDescent="0.35">
      <c r="F2011" s="19"/>
      <c r="G2011" s="19"/>
      <c r="H2011" s="19"/>
    </row>
    <row r="2012" spans="6:8" x14ac:dyDescent="0.35">
      <c r="F2012" s="19"/>
      <c r="G2012" s="19"/>
      <c r="H2012" s="19"/>
    </row>
    <row r="2013" spans="6:8" x14ac:dyDescent="0.35">
      <c r="F2013" s="19"/>
      <c r="G2013" s="19"/>
      <c r="H2013" s="19"/>
    </row>
    <row r="2014" spans="6:8" x14ac:dyDescent="0.35">
      <c r="F2014" s="19"/>
      <c r="G2014" s="19"/>
      <c r="H2014" s="19"/>
    </row>
    <row r="2015" spans="6:8" x14ac:dyDescent="0.35">
      <c r="F2015" s="19"/>
      <c r="G2015" s="19"/>
      <c r="H2015" s="19"/>
    </row>
    <row r="2016" spans="6:8" x14ac:dyDescent="0.35">
      <c r="F2016" s="19"/>
      <c r="G2016" s="19"/>
      <c r="H2016" s="19"/>
    </row>
    <row r="2017" spans="6:8" x14ac:dyDescent="0.35">
      <c r="F2017" s="19"/>
      <c r="G2017" s="19"/>
      <c r="H2017" s="19"/>
    </row>
    <row r="2018" spans="6:8" x14ac:dyDescent="0.35">
      <c r="F2018" s="19"/>
      <c r="G2018" s="19"/>
      <c r="H2018" s="19"/>
    </row>
    <row r="2019" spans="6:8" x14ac:dyDescent="0.35">
      <c r="F2019" s="19"/>
      <c r="G2019" s="19"/>
      <c r="H2019" s="19"/>
    </row>
    <row r="2020" spans="6:8" x14ac:dyDescent="0.35">
      <c r="F2020" s="19"/>
      <c r="G2020" s="19"/>
      <c r="H2020" s="19"/>
    </row>
    <row r="2021" spans="6:8" x14ac:dyDescent="0.35">
      <c r="F2021" s="19"/>
      <c r="G2021" s="19"/>
      <c r="H2021" s="19"/>
    </row>
    <row r="2022" spans="6:8" x14ac:dyDescent="0.35">
      <c r="F2022" s="19"/>
      <c r="G2022" s="19"/>
      <c r="H2022" s="19"/>
    </row>
    <row r="2023" spans="6:8" x14ac:dyDescent="0.35">
      <c r="F2023" s="19"/>
      <c r="G2023" s="19"/>
      <c r="H2023" s="19"/>
    </row>
    <row r="2024" spans="6:8" x14ac:dyDescent="0.35">
      <c r="F2024" s="19"/>
      <c r="G2024" s="19"/>
      <c r="H2024" s="19"/>
    </row>
    <row r="2025" spans="6:8" x14ac:dyDescent="0.35">
      <c r="F2025" s="19"/>
      <c r="G2025" s="19"/>
      <c r="H2025" s="19"/>
    </row>
    <row r="2026" spans="6:8" x14ac:dyDescent="0.35">
      <c r="F2026" s="19"/>
      <c r="G2026" s="19"/>
      <c r="H2026" s="19"/>
    </row>
    <row r="2027" spans="6:8" x14ac:dyDescent="0.35">
      <c r="F2027" s="19"/>
      <c r="G2027" s="19"/>
      <c r="H2027" s="19"/>
    </row>
    <row r="2028" spans="6:8" x14ac:dyDescent="0.35">
      <c r="F2028" s="19"/>
      <c r="G2028" s="19"/>
      <c r="H2028" s="19"/>
    </row>
    <row r="2029" spans="6:8" x14ac:dyDescent="0.35">
      <c r="F2029" s="19"/>
      <c r="G2029" s="19"/>
      <c r="H2029" s="19"/>
    </row>
    <row r="2030" spans="6:8" x14ac:dyDescent="0.35">
      <c r="F2030" s="19"/>
      <c r="G2030" s="19"/>
      <c r="H2030" s="19"/>
    </row>
    <row r="2031" spans="6:8" x14ac:dyDescent="0.35">
      <c r="F2031" s="19"/>
      <c r="G2031" s="19"/>
      <c r="H2031" s="19"/>
    </row>
    <row r="2032" spans="6:8" x14ac:dyDescent="0.35">
      <c r="F2032" s="19"/>
      <c r="G2032" s="19"/>
      <c r="H2032" s="19"/>
    </row>
    <row r="2033" spans="6:8" x14ac:dyDescent="0.35">
      <c r="F2033" s="19"/>
      <c r="G2033" s="19"/>
      <c r="H2033" s="19"/>
    </row>
    <row r="2034" spans="6:8" x14ac:dyDescent="0.35">
      <c r="F2034" s="19"/>
      <c r="G2034" s="19"/>
      <c r="H2034" s="19"/>
    </row>
    <row r="2035" spans="6:8" x14ac:dyDescent="0.35">
      <c r="F2035" s="19"/>
      <c r="G2035" s="19"/>
      <c r="H2035" s="19"/>
    </row>
    <row r="2036" spans="6:8" x14ac:dyDescent="0.35">
      <c r="F2036" s="19"/>
      <c r="G2036" s="19"/>
      <c r="H2036" s="19"/>
    </row>
    <row r="2037" spans="6:8" x14ac:dyDescent="0.35">
      <c r="F2037" s="19"/>
      <c r="G2037" s="19"/>
      <c r="H2037" s="19"/>
    </row>
    <row r="2038" spans="6:8" x14ac:dyDescent="0.35">
      <c r="F2038" s="19"/>
      <c r="G2038" s="19"/>
      <c r="H2038" s="19"/>
    </row>
    <row r="2039" spans="6:8" x14ac:dyDescent="0.35">
      <c r="F2039" s="19"/>
      <c r="G2039" s="19"/>
      <c r="H2039" s="19"/>
    </row>
    <row r="2040" spans="6:8" x14ac:dyDescent="0.35">
      <c r="F2040" s="19"/>
      <c r="G2040" s="19"/>
      <c r="H2040" s="19"/>
    </row>
    <row r="2041" spans="6:8" x14ac:dyDescent="0.35">
      <c r="F2041" s="19"/>
      <c r="G2041" s="19"/>
      <c r="H2041" s="19"/>
    </row>
    <row r="2042" spans="6:8" x14ac:dyDescent="0.35">
      <c r="F2042" s="19"/>
      <c r="G2042" s="19"/>
      <c r="H2042" s="19"/>
    </row>
    <row r="2043" spans="6:8" x14ac:dyDescent="0.35">
      <c r="F2043" s="19"/>
      <c r="G2043" s="19"/>
      <c r="H2043" s="19"/>
    </row>
    <row r="2044" spans="6:8" x14ac:dyDescent="0.35">
      <c r="F2044" s="19"/>
      <c r="G2044" s="19"/>
      <c r="H2044" s="19"/>
    </row>
    <row r="2045" spans="6:8" x14ac:dyDescent="0.35">
      <c r="F2045" s="19"/>
      <c r="G2045" s="19"/>
      <c r="H2045" s="19"/>
    </row>
    <row r="2046" spans="6:8" x14ac:dyDescent="0.35">
      <c r="F2046" s="19"/>
      <c r="G2046" s="19"/>
      <c r="H2046" s="19"/>
    </row>
    <row r="2047" spans="6:8" x14ac:dyDescent="0.35">
      <c r="F2047" s="19"/>
      <c r="G2047" s="19"/>
      <c r="H2047" s="19"/>
    </row>
    <row r="2048" spans="6:8" x14ac:dyDescent="0.35">
      <c r="F2048" s="19"/>
      <c r="G2048" s="19"/>
      <c r="H2048" s="19"/>
    </row>
    <row r="2049" spans="6:8" x14ac:dyDescent="0.35">
      <c r="F2049" s="19"/>
      <c r="G2049" s="19"/>
      <c r="H2049" s="19"/>
    </row>
    <row r="2050" spans="6:8" x14ac:dyDescent="0.35">
      <c r="F2050" s="19"/>
      <c r="G2050" s="19"/>
      <c r="H2050" s="19"/>
    </row>
    <row r="2051" spans="6:8" x14ac:dyDescent="0.35">
      <c r="F2051" s="19"/>
      <c r="G2051" s="19"/>
      <c r="H2051" s="19"/>
    </row>
    <row r="2052" spans="6:8" x14ac:dyDescent="0.35">
      <c r="F2052" s="19"/>
      <c r="G2052" s="19"/>
      <c r="H2052" s="19"/>
    </row>
    <row r="2053" spans="6:8" x14ac:dyDescent="0.35">
      <c r="F2053" s="19"/>
      <c r="G2053" s="19"/>
      <c r="H2053" s="19"/>
    </row>
    <row r="2054" spans="6:8" x14ac:dyDescent="0.35">
      <c r="F2054" s="19"/>
      <c r="G2054" s="19"/>
      <c r="H2054" s="19"/>
    </row>
    <row r="2055" spans="6:8" x14ac:dyDescent="0.35">
      <c r="F2055" s="19"/>
      <c r="G2055" s="19"/>
      <c r="H2055" s="19"/>
    </row>
    <row r="2056" spans="6:8" x14ac:dyDescent="0.35">
      <c r="F2056" s="19"/>
      <c r="G2056" s="19"/>
      <c r="H2056" s="19"/>
    </row>
    <row r="2057" spans="6:8" x14ac:dyDescent="0.35">
      <c r="F2057" s="19"/>
      <c r="G2057" s="19"/>
      <c r="H2057" s="19"/>
    </row>
    <row r="2058" spans="6:8" x14ac:dyDescent="0.35">
      <c r="F2058" s="19"/>
      <c r="G2058" s="19"/>
      <c r="H2058" s="19"/>
    </row>
    <row r="2059" spans="6:8" x14ac:dyDescent="0.35">
      <c r="F2059" s="19"/>
      <c r="G2059" s="19"/>
      <c r="H2059" s="19"/>
    </row>
    <row r="2060" spans="6:8" x14ac:dyDescent="0.35">
      <c r="F2060" s="19"/>
      <c r="G2060" s="19"/>
      <c r="H2060" s="19"/>
    </row>
    <row r="2061" spans="6:8" x14ac:dyDescent="0.35">
      <c r="F2061" s="19"/>
      <c r="G2061" s="19"/>
      <c r="H2061" s="19"/>
    </row>
    <row r="2062" spans="6:8" x14ac:dyDescent="0.35">
      <c r="F2062" s="19"/>
      <c r="G2062" s="19"/>
      <c r="H2062" s="19"/>
    </row>
    <row r="2063" spans="6:8" x14ac:dyDescent="0.35">
      <c r="F2063" s="19"/>
      <c r="G2063" s="19"/>
      <c r="H2063" s="19"/>
    </row>
    <row r="2064" spans="6:8" x14ac:dyDescent="0.35">
      <c r="F2064" s="19"/>
      <c r="G2064" s="19"/>
      <c r="H2064" s="19"/>
    </row>
    <row r="2065" spans="6:8" x14ac:dyDescent="0.35">
      <c r="F2065" s="19"/>
      <c r="G2065" s="19"/>
      <c r="H2065" s="19"/>
    </row>
    <row r="2066" spans="6:8" x14ac:dyDescent="0.35">
      <c r="F2066" s="19"/>
      <c r="G2066" s="19"/>
      <c r="H2066" s="19"/>
    </row>
    <row r="2067" spans="6:8" x14ac:dyDescent="0.35">
      <c r="F2067" s="19"/>
      <c r="G2067" s="19"/>
      <c r="H2067" s="19"/>
    </row>
    <row r="2068" spans="6:8" x14ac:dyDescent="0.35">
      <c r="F2068" s="19"/>
      <c r="G2068" s="19"/>
      <c r="H2068" s="19"/>
    </row>
    <row r="2069" spans="6:8" x14ac:dyDescent="0.35">
      <c r="F2069" s="19"/>
      <c r="G2069" s="19"/>
      <c r="H2069" s="19"/>
    </row>
    <row r="2070" spans="6:8" x14ac:dyDescent="0.35">
      <c r="F2070" s="19"/>
      <c r="G2070" s="19"/>
      <c r="H2070" s="19"/>
    </row>
    <row r="2071" spans="6:8" x14ac:dyDescent="0.35">
      <c r="F2071" s="19"/>
      <c r="G2071" s="19"/>
      <c r="H2071" s="19"/>
    </row>
    <row r="2072" spans="6:8" x14ac:dyDescent="0.35">
      <c r="F2072" s="19"/>
      <c r="G2072" s="19"/>
      <c r="H2072" s="19"/>
    </row>
    <row r="2073" spans="6:8" x14ac:dyDescent="0.35">
      <c r="F2073" s="19"/>
      <c r="G2073" s="19"/>
      <c r="H2073" s="19"/>
    </row>
    <row r="2074" spans="6:8" x14ac:dyDescent="0.35">
      <c r="F2074" s="19"/>
      <c r="G2074" s="19"/>
      <c r="H2074" s="19"/>
    </row>
    <row r="2075" spans="6:8" x14ac:dyDescent="0.35">
      <c r="F2075" s="19"/>
      <c r="G2075" s="19"/>
      <c r="H2075" s="19"/>
    </row>
    <row r="2076" spans="6:8" x14ac:dyDescent="0.35">
      <c r="F2076" s="19"/>
      <c r="G2076" s="19"/>
      <c r="H2076" s="19"/>
    </row>
    <row r="2077" spans="6:8" x14ac:dyDescent="0.35">
      <c r="F2077" s="19"/>
      <c r="G2077" s="19"/>
      <c r="H2077" s="19"/>
    </row>
    <row r="2078" spans="6:8" x14ac:dyDescent="0.35">
      <c r="F2078" s="19"/>
      <c r="G2078" s="19"/>
      <c r="H2078" s="19"/>
    </row>
    <row r="2079" spans="6:8" x14ac:dyDescent="0.35">
      <c r="F2079" s="19"/>
      <c r="G2079" s="19"/>
      <c r="H2079" s="19"/>
    </row>
    <row r="2080" spans="6:8" x14ac:dyDescent="0.35">
      <c r="F2080" s="19"/>
      <c r="G2080" s="19"/>
      <c r="H2080" s="19"/>
    </row>
    <row r="2081" spans="6:8" x14ac:dyDescent="0.35">
      <c r="F2081" s="19"/>
      <c r="G2081" s="19"/>
      <c r="H2081" s="19"/>
    </row>
    <row r="2082" spans="6:8" x14ac:dyDescent="0.35">
      <c r="F2082" s="19"/>
      <c r="G2082" s="19"/>
      <c r="H2082" s="19"/>
    </row>
    <row r="2083" spans="6:8" x14ac:dyDescent="0.35">
      <c r="F2083" s="19"/>
      <c r="G2083" s="19"/>
      <c r="H2083" s="19"/>
    </row>
    <row r="2084" spans="6:8" x14ac:dyDescent="0.35">
      <c r="F2084" s="19"/>
      <c r="G2084" s="19"/>
      <c r="H2084" s="19"/>
    </row>
    <row r="2085" spans="6:8" x14ac:dyDescent="0.35">
      <c r="F2085" s="19"/>
      <c r="G2085" s="19"/>
      <c r="H2085" s="19"/>
    </row>
    <row r="2086" spans="6:8" x14ac:dyDescent="0.35">
      <c r="F2086" s="19"/>
      <c r="G2086" s="19"/>
      <c r="H2086" s="19"/>
    </row>
    <row r="2087" spans="6:8" x14ac:dyDescent="0.35">
      <c r="F2087" s="19"/>
      <c r="G2087" s="19"/>
      <c r="H2087" s="19"/>
    </row>
    <row r="2088" spans="6:8" x14ac:dyDescent="0.35">
      <c r="F2088" s="19"/>
      <c r="G2088" s="19"/>
      <c r="H2088" s="19"/>
    </row>
    <row r="2089" spans="6:8" x14ac:dyDescent="0.35">
      <c r="F2089" s="19"/>
      <c r="G2089" s="19"/>
      <c r="H2089" s="19"/>
    </row>
    <row r="2090" spans="6:8" x14ac:dyDescent="0.35">
      <c r="F2090" s="19"/>
      <c r="G2090" s="19"/>
      <c r="H2090" s="19"/>
    </row>
    <row r="2091" spans="6:8" x14ac:dyDescent="0.35">
      <c r="F2091" s="19"/>
      <c r="G2091" s="19"/>
      <c r="H2091" s="19"/>
    </row>
    <row r="2092" spans="6:8" x14ac:dyDescent="0.35">
      <c r="F2092" s="19"/>
      <c r="G2092" s="19"/>
      <c r="H2092" s="19"/>
    </row>
    <row r="2093" spans="6:8" x14ac:dyDescent="0.35">
      <c r="F2093" s="19"/>
      <c r="G2093" s="19"/>
      <c r="H2093" s="19"/>
    </row>
    <row r="2094" spans="6:8" x14ac:dyDescent="0.35">
      <c r="F2094" s="19"/>
      <c r="G2094" s="19"/>
      <c r="H2094" s="19"/>
    </row>
    <row r="2095" spans="6:8" x14ac:dyDescent="0.35">
      <c r="F2095" s="19"/>
      <c r="G2095" s="19"/>
      <c r="H2095" s="19"/>
    </row>
    <row r="2096" spans="6:8" x14ac:dyDescent="0.35">
      <c r="F2096" s="19"/>
      <c r="G2096" s="19"/>
      <c r="H2096" s="19"/>
    </row>
    <row r="2097" spans="6:8" x14ac:dyDescent="0.35">
      <c r="F2097" s="19"/>
      <c r="G2097" s="19"/>
      <c r="H2097" s="19"/>
    </row>
    <row r="2098" spans="6:8" x14ac:dyDescent="0.35">
      <c r="F2098" s="19"/>
      <c r="G2098" s="19"/>
      <c r="H2098" s="19"/>
    </row>
    <row r="2099" spans="6:8" x14ac:dyDescent="0.35">
      <c r="F2099" s="19"/>
      <c r="G2099" s="19"/>
      <c r="H2099" s="19"/>
    </row>
    <row r="2100" spans="6:8" x14ac:dyDescent="0.35">
      <c r="F2100" s="19"/>
      <c r="G2100" s="19"/>
      <c r="H2100" s="19"/>
    </row>
    <row r="2101" spans="6:8" x14ac:dyDescent="0.35">
      <c r="F2101" s="19"/>
      <c r="G2101" s="19"/>
      <c r="H2101" s="19"/>
    </row>
    <row r="2102" spans="6:8" x14ac:dyDescent="0.35">
      <c r="F2102" s="19"/>
      <c r="G2102" s="19"/>
      <c r="H2102" s="19"/>
    </row>
    <row r="2103" spans="6:8" x14ac:dyDescent="0.35">
      <c r="F2103" s="19"/>
      <c r="G2103" s="19"/>
      <c r="H2103" s="19"/>
    </row>
    <row r="2104" spans="6:8" x14ac:dyDescent="0.35">
      <c r="F2104" s="19"/>
      <c r="G2104" s="19"/>
      <c r="H2104" s="19"/>
    </row>
    <row r="2105" spans="6:8" x14ac:dyDescent="0.35">
      <c r="F2105" s="19"/>
      <c r="G2105" s="19"/>
      <c r="H2105" s="19"/>
    </row>
    <row r="2106" spans="6:8" x14ac:dyDescent="0.35">
      <c r="F2106" s="19"/>
      <c r="G2106" s="19"/>
      <c r="H2106" s="19"/>
    </row>
    <row r="2107" spans="6:8" x14ac:dyDescent="0.35">
      <c r="F2107" s="19"/>
      <c r="G2107" s="19"/>
      <c r="H2107" s="19"/>
    </row>
    <row r="2108" spans="6:8" x14ac:dyDescent="0.35">
      <c r="F2108" s="19"/>
      <c r="G2108" s="19"/>
      <c r="H2108" s="19"/>
    </row>
    <row r="2109" spans="6:8" x14ac:dyDescent="0.35">
      <c r="F2109" s="19"/>
      <c r="G2109" s="19"/>
      <c r="H2109" s="19"/>
    </row>
    <row r="2110" spans="6:8" x14ac:dyDescent="0.35">
      <c r="F2110" s="19"/>
      <c r="G2110" s="19"/>
      <c r="H2110" s="19"/>
    </row>
    <row r="2111" spans="6:8" x14ac:dyDescent="0.35">
      <c r="F2111" s="19"/>
      <c r="G2111" s="19"/>
      <c r="H2111" s="19"/>
    </row>
    <row r="2112" spans="6:8" x14ac:dyDescent="0.35">
      <c r="F2112" s="19"/>
      <c r="G2112" s="19"/>
      <c r="H2112" s="19"/>
    </row>
    <row r="2113" spans="6:8" x14ac:dyDescent="0.35">
      <c r="F2113" s="19"/>
      <c r="G2113" s="19"/>
      <c r="H2113" s="19"/>
    </row>
    <row r="2114" spans="6:8" x14ac:dyDescent="0.35">
      <c r="F2114" s="19"/>
      <c r="G2114" s="19"/>
      <c r="H2114" s="19"/>
    </row>
    <row r="2115" spans="6:8" x14ac:dyDescent="0.35">
      <c r="F2115" s="19"/>
      <c r="G2115" s="19"/>
      <c r="H2115" s="19"/>
    </row>
    <row r="2116" spans="6:8" x14ac:dyDescent="0.35">
      <c r="F2116" s="19"/>
      <c r="G2116" s="19"/>
      <c r="H2116" s="19"/>
    </row>
    <row r="2117" spans="6:8" x14ac:dyDescent="0.35">
      <c r="F2117" s="19"/>
      <c r="G2117" s="19"/>
      <c r="H2117" s="19"/>
    </row>
    <row r="2118" spans="6:8" x14ac:dyDescent="0.35">
      <c r="F2118" s="19"/>
      <c r="G2118" s="19"/>
      <c r="H2118" s="19"/>
    </row>
    <row r="2119" spans="6:8" x14ac:dyDescent="0.35">
      <c r="F2119" s="19"/>
      <c r="G2119" s="19"/>
      <c r="H2119" s="19"/>
    </row>
    <row r="2120" spans="6:8" x14ac:dyDescent="0.35">
      <c r="F2120" s="19"/>
      <c r="G2120" s="19"/>
      <c r="H2120" s="19"/>
    </row>
    <row r="2121" spans="6:8" x14ac:dyDescent="0.35">
      <c r="F2121" s="19"/>
      <c r="G2121" s="19"/>
      <c r="H2121" s="19"/>
    </row>
    <row r="2122" spans="6:8" x14ac:dyDescent="0.35">
      <c r="F2122" s="19"/>
      <c r="G2122" s="19"/>
      <c r="H2122" s="19"/>
    </row>
    <row r="2123" spans="6:8" x14ac:dyDescent="0.35">
      <c r="F2123" s="19"/>
      <c r="G2123" s="19"/>
      <c r="H2123" s="19"/>
    </row>
    <row r="2124" spans="6:8" x14ac:dyDescent="0.35">
      <c r="F2124" s="19"/>
      <c r="G2124" s="19"/>
      <c r="H2124" s="19"/>
    </row>
    <row r="2125" spans="6:8" x14ac:dyDescent="0.35">
      <c r="F2125" s="19"/>
      <c r="G2125" s="19"/>
      <c r="H2125" s="19"/>
    </row>
    <row r="2126" spans="6:8" x14ac:dyDescent="0.35">
      <c r="F2126" s="19"/>
      <c r="G2126" s="19"/>
      <c r="H2126" s="19"/>
    </row>
    <row r="2127" spans="6:8" x14ac:dyDescent="0.35">
      <c r="F2127" s="19"/>
      <c r="G2127" s="19"/>
      <c r="H2127" s="19"/>
    </row>
    <row r="2128" spans="6:8" x14ac:dyDescent="0.35">
      <c r="F2128" s="19"/>
      <c r="G2128" s="19"/>
      <c r="H2128" s="19"/>
    </row>
    <row r="2129" spans="6:8" x14ac:dyDescent="0.35">
      <c r="F2129" s="19"/>
      <c r="G2129" s="19"/>
      <c r="H2129" s="19"/>
    </row>
    <row r="2130" spans="6:8" x14ac:dyDescent="0.35">
      <c r="F2130" s="19"/>
      <c r="G2130" s="19"/>
      <c r="H2130" s="19"/>
    </row>
    <row r="2131" spans="6:8" x14ac:dyDescent="0.35">
      <c r="F2131" s="19"/>
      <c r="G2131" s="19"/>
      <c r="H2131" s="19"/>
    </row>
    <row r="2132" spans="6:8" x14ac:dyDescent="0.35">
      <c r="F2132" s="19"/>
      <c r="G2132" s="19"/>
      <c r="H2132" s="19"/>
    </row>
    <row r="2133" spans="6:8" x14ac:dyDescent="0.35">
      <c r="F2133" s="19"/>
      <c r="G2133" s="19"/>
      <c r="H2133" s="19"/>
    </row>
    <row r="2134" spans="6:8" x14ac:dyDescent="0.35">
      <c r="F2134" s="19"/>
      <c r="G2134" s="19"/>
      <c r="H2134" s="19"/>
    </row>
    <row r="2135" spans="6:8" x14ac:dyDescent="0.35">
      <c r="F2135" s="19"/>
      <c r="G2135" s="19"/>
      <c r="H2135" s="19"/>
    </row>
    <row r="2136" spans="6:8" x14ac:dyDescent="0.35">
      <c r="F2136" s="19"/>
      <c r="G2136" s="19"/>
      <c r="H2136" s="19"/>
    </row>
    <row r="2137" spans="6:8" x14ac:dyDescent="0.35">
      <c r="F2137" s="19"/>
      <c r="G2137" s="19"/>
      <c r="H2137" s="19"/>
    </row>
    <row r="2138" spans="6:8" x14ac:dyDescent="0.35">
      <c r="F2138" s="19"/>
      <c r="G2138" s="19"/>
      <c r="H2138" s="19"/>
    </row>
    <row r="2139" spans="6:8" x14ac:dyDescent="0.35">
      <c r="F2139" s="19"/>
      <c r="G2139" s="19"/>
      <c r="H2139" s="19"/>
    </row>
    <row r="2140" spans="6:8" x14ac:dyDescent="0.35">
      <c r="F2140" s="19"/>
      <c r="G2140" s="19"/>
      <c r="H2140" s="19"/>
    </row>
    <row r="2141" spans="6:8" x14ac:dyDescent="0.35">
      <c r="F2141" s="19"/>
      <c r="G2141" s="19"/>
      <c r="H2141" s="19"/>
    </row>
    <row r="2142" spans="6:8" x14ac:dyDescent="0.35">
      <c r="F2142" s="19"/>
      <c r="G2142" s="19"/>
      <c r="H2142" s="19"/>
    </row>
    <row r="2143" spans="6:8" x14ac:dyDescent="0.35">
      <c r="F2143" s="19"/>
      <c r="G2143" s="19"/>
      <c r="H2143" s="19"/>
    </row>
    <row r="2144" spans="6:8" x14ac:dyDescent="0.35">
      <c r="F2144" s="19"/>
      <c r="G2144" s="19"/>
      <c r="H2144" s="19"/>
    </row>
    <row r="2145" spans="6:8" x14ac:dyDescent="0.35">
      <c r="F2145" s="19"/>
      <c r="G2145" s="19"/>
      <c r="H2145" s="19"/>
    </row>
    <row r="2146" spans="6:8" x14ac:dyDescent="0.35">
      <c r="F2146" s="19"/>
      <c r="G2146" s="19"/>
      <c r="H2146" s="19"/>
    </row>
    <row r="2147" spans="6:8" x14ac:dyDescent="0.35">
      <c r="F2147" s="19"/>
      <c r="G2147" s="19"/>
      <c r="H2147" s="19"/>
    </row>
    <row r="2148" spans="6:8" x14ac:dyDescent="0.35">
      <c r="F2148" s="19"/>
      <c r="G2148" s="19"/>
      <c r="H2148" s="19"/>
    </row>
    <row r="2149" spans="6:8" x14ac:dyDescent="0.35">
      <c r="F2149" s="19"/>
      <c r="G2149" s="19"/>
      <c r="H2149" s="19"/>
    </row>
    <row r="2150" spans="6:8" x14ac:dyDescent="0.35">
      <c r="F2150" s="19"/>
      <c r="G2150" s="19"/>
      <c r="H2150" s="19"/>
    </row>
    <row r="2151" spans="6:8" x14ac:dyDescent="0.35">
      <c r="F2151" s="19"/>
      <c r="G2151" s="19"/>
      <c r="H2151" s="19"/>
    </row>
    <row r="2152" spans="6:8" x14ac:dyDescent="0.35">
      <c r="F2152" s="19"/>
      <c r="G2152" s="19"/>
      <c r="H2152" s="19"/>
    </row>
    <row r="2153" spans="6:8" x14ac:dyDescent="0.35">
      <c r="F2153" s="19"/>
      <c r="G2153" s="19"/>
      <c r="H2153" s="19"/>
    </row>
    <row r="2154" spans="6:8" x14ac:dyDescent="0.35">
      <c r="F2154" s="19"/>
      <c r="G2154" s="19"/>
      <c r="H2154" s="19"/>
    </row>
    <row r="2155" spans="6:8" x14ac:dyDescent="0.35">
      <c r="F2155" s="19"/>
      <c r="G2155" s="19"/>
      <c r="H2155" s="19"/>
    </row>
    <row r="2156" spans="6:8" x14ac:dyDescent="0.35">
      <c r="F2156" s="19"/>
      <c r="G2156" s="19"/>
      <c r="H2156" s="19"/>
    </row>
    <row r="2157" spans="6:8" x14ac:dyDescent="0.35">
      <c r="F2157" s="19"/>
      <c r="G2157" s="19"/>
      <c r="H2157" s="19"/>
    </row>
    <row r="2158" spans="6:8" x14ac:dyDescent="0.35">
      <c r="F2158" s="19"/>
      <c r="G2158" s="19"/>
      <c r="H2158" s="19"/>
    </row>
    <row r="2159" spans="6:8" x14ac:dyDescent="0.35">
      <c r="F2159" s="19"/>
      <c r="G2159" s="19"/>
      <c r="H2159" s="19"/>
    </row>
    <row r="2160" spans="6:8" x14ac:dyDescent="0.35">
      <c r="F2160" s="19"/>
      <c r="G2160" s="19"/>
      <c r="H2160" s="19"/>
    </row>
    <row r="2161" spans="6:8" x14ac:dyDescent="0.35">
      <c r="F2161" s="19"/>
      <c r="G2161" s="19"/>
      <c r="H2161" s="19"/>
    </row>
    <row r="2162" spans="6:8" x14ac:dyDescent="0.35">
      <c r="F2162" s="19"/>
      <c r="G2162" s="19"/>
      <c r="H2162" s="19"/>
    </row>
    <row r="2163" spans="6:8" x14ac:dyDescent="0.35">
      <c r="F2163" s="19"/>
      <c r="G2163" s="19"/>
      <c r="H2163" s="19"/>
    </row>
    <row r="2164" spans="6:8" x14ac:dyDescent="0.35">
      <c r="F2164" s="19"/>
      <c r="G2164" s="19"/>
      <c r="H2164" s="19"/>
    </row>
    <row r="2165" spans="6:8" x14ac:dyDescent="0.35">
      <c r="F2165" s="19"/>
      <c r="G2165" s="19"/>
      <c r="H2165" s="19"/>
    </row>
    <row r="2166" spans="6:8" x14ac:dyDescent="0.35">
      <c r="F2166" s="19"/>
      <c r="G2166" s="19"/>
      <c r="H2166" s="19"/>
    </row>
    <row r="2167" spans="6:8" x14ac:dyDescent="0.35">
      <c r="F2167" s="19"/>
      <c r="G2167" s="19"/>
      <c r="H2167" s="19"/>
    </row>
    <row r="2168" spans="6:8" x14ac:dyDescent="0.35">
      <c r="F2168" s="19"/>
      <c r="G2168" s="19"/>
      <c r="H2168" s="19"/>
    </row>
    <row r="2169" spans="6:8" x14ac:dyDescent="0.35">
      <c r="F2169" s="19"/>
      <c r="G2169" s="19"/>
      <c r="H2169" s="19"/>
    </row>
    <row r="2170" spans="6:8" x14ac:dyDescent="0.35">
      <c r="F2170" s="19"/>
      <c r="G2170" s="19"/>
      <c r="H2170" s="19"/>
    </row>
    <row r="2171" spans="6:8" x14ac:dyDescent="0.35">
      <c r="F2171" s="19"/>
      <c r="G2171" s="19"/>
      <c r="H2171" s="19"/>
    </row>
    <row r="2172" spans="6:8" x14ac:dyDescent="0.35">
      <c r="F2172" s="19"/>
      <c r="G2172" s="19"/>
      <c r="H2172" s="19"/>
    </row>
    <row r="2173" spans="6:8" x14ac:dyDescent="0.35">
      <c r="F2173" s="19"/>
      <c r="G2173" s="19"/>
      <c r="H2173" s="19"/>
    </row>
    <row r="2174" spans="6:8" x14ac:dyDescent="0.35">
      <c r="F2174" s="19"/>
      <c r="G2174" s="19"/>
      <c r="H2174" s="19"/>
    </row>
    <row r="2175" spans="6:8" x14ac:dyDescent="0.35">
      <c r="F2175" s="19"/>
      <c r="G2175" s="19"/>
      <c r="H2175" s="19"/>
    </row>
    <row r="2176" spans="6:8" x14ac:dyDescent="0.35">
      <c r="F2176" s="19"/>
      <c r="G2176" s="19"/>
      <c r="H2176" s="19"/>
    </row>
    <row r="2177" spans="6:8" x14ac:dyDescent="0.35">
      <c r="F2177" s="19"/>
      <c r="G2177" s="19"/>
      <c r="H2177" s="19"/>
    </row>
    <row r="2178" spans="6:8" x14ac:dyDescent="0.35">
      <c r="F2178" s="19"/>
      <c r="G2178" s="19"/>
      <c r="H2178" s="19"/>
    </row>
    <row r="2179" spans="6:8" x14ac:dyDescent="0.35">
      <c r="F2179" s="19"/>
      <c r="G2179" s="19"/>
      <c r="H2179" s="19"/>
    </row>
    <row r="2180" spans="6:8" x14ac:dyDescent="0.35">
      <c r="F2180" s="19"/>
      <c r="G2180" s="19"/>
      <c r="H2180" s="19"/>
    </row>
    <row r="2181" spans="6:8" x14ac:dyDescent="0.35">
      <c r="F2181" s="19"/>
      <c r="G2181" s="19"/>
      <c r="H2181" s="19"/>
    </row>
    <row r="2182" spans="6:8" x14ac:dyDescent="0.35">
      <c r="F2182" s="19"/>
      <c r="G2182" s="19"/>
      <c r="H2182" s="19"/>
    </row>
    <row r="2183" spans="6:8" x14ac:dyDescent="0.35">
      <c r="F2183" s="19"/>
      <c r="G2183" s="19"/>
      <c r="H2183" s="19"/>
    </row>
    <row r="2184" spans="6:8" x14ac:dyDescent="0.35">
      <c r="F2184" s="19"/>
      <c r="G2184" s="19"/>
      <c r="H2184" s="19"/>
    </row>
    <row r="2185" spans="6:8" x14ac:dyDescent="0.35">
      <c r="F2185" s="19"/>
      <c r="G2185" s="19"/>
      <c r="H2185" s="19"/>
    </row>
    <row r="2186" spans="6:8" x14ac:dyDescent="0.35">
      <c r="F2186" s="19"/>
      <c r="G2186" s="19"/>
      <c r="H2186" s="19"/>
    </row>
    <row r="2187" spans="6:8" x14ac:dyDescent="0.35">
      <c r="F2187" s="19"/>
      <c r="G2187" s="19"/>
      <c r="H2187" s="19"/>
    </row>
    <row r="2188" spans="6:8" x14ac:dyDescent="0.35">
      <c r="F2188" s="19"/>
      <c r="G2188" s="19"/>
      <c r="H2188" s="19"/>
    </row>
    <row r="2189" spans="6:8" x14ac:dyDescent="0.35">
      <c r="F2189" s="19"/>
      <c r="G2189" s="19"/>
      <c r="H2189" s="19"/>
    </row>
    <row r="2190" spans="6:8" x14ac:dyDescent="0.35">
      <c r="F2190" s="19"/>
      <c r="G2190" s="19"/>
      <c r="H2190" s="19"/>
    </row>
    <row r="2191" spans="6:8" x14ac:dyDescent="0.35">
      <c r="F2191" s="19"/>
      <c r="G2191" s="19"/>
      <c r="H2191" s="19"/>
    </row>
    <row r="2192" spans="6:8" x14ac:dyDescent="0.35">
      <c r="F2192" s="19"/>
      <c r="G2192" s="19"/>
      <c r="H2192" s="19"/>
    </row>
    <row r="2193" spans="6:8" x14ac:dyDescent="0.35">
      <c r="F2193" s="19"/>
      <c r="G2193" s="19"/>
      <c r="H2193" s="19"/>
    </row>
    <row r="2194" spans="6:8" x14ac:dyDescent="0.35">
      <c r="F2194" s="19"/>
      <c r="G2194" s="19"/>
      <c r="H2194" s="19"/>
    </row>
    <row r="2195" spans="6:8" x14ac:dyDescent="0.35">
      <c r="F2195" s="19"/>
      <c r="G2195" s="19"/>
      <c r="H2195" s="19"/>
    </row>
    <row r="2196" spans="6:8" x14ac:dyDescent="0.35">
      <c r="F2196" s="19"/>
      <c r="G2196" s="19"/>
      <c r="H2196" s="19"/>
    </row>
    <row r="2197" spans="6:8" x14ac:dyDescent="0.35">
      <c r="F2197" s="19"/>
      <c r="G2197" s="19"/>
      <c r="H2197" s="19"/>
    </row>
    <row r="2198" spans="6:8" x14ac:dyDescent="0.35">
      <c r="F2198" s="19"/>
      <c r="G2198" s="19"/>
      <c r="H2198" s="19"/>
    </row>
    <row r="2199" spans="6:8" x14ac:dyDescent="0.35">
      <c r="F2199" s="19"/>
      <c r="G2199" s="19"/>
      <c r="H2199" s="19"/>
    </row>
    <row r="2200" spans="6:8" x14ac:dyDescent="0.35">
      <c r="F2200" s="19"/>
      <c r="G2200" s="19"/>
      <c r="H2200" s="19"/>
    </row>
    <row r="2201" spans="6:8" x14ac:dyDescent="0.35">
      <c r="F2201" s="19"/>
      <c r="G2201" s="19"/>
      <c r="H2201" s="19"/>
    </row>
    <row r="2202" spans="6:8" x14ac:dyDescent="0.35">
      <c r="F2202" s="19"/>
      <c r="G2202" s="19"/>
      <c r="H2202" s="19"/>
    </row>
    <row r="2203" spans="6:8" x14ac:dyDescent="0.35">
      <c r="F2203" s="19"/>
      <c r="G2203" s="19"/>
      <c r="H2203" s="19"/>
    </row>
    <row r="2204" spans="6:8" x14ac:dyDescent="0.35">
      <c r="F2204" s="19"/>
      <c r="G2204" s="19"/>
      <c r="H2204" s="19"/>
    </row>
    <row r="2205" spans="6:8" x14ac:dyDescent="0.35">
      <c r="F2205" s="19"/>
      <c r="G2205" s="19"/>
      <c r="H2205" s="19"/>
    </row>
    <row r="2206" spans="6:8" x14ac:dyDescent="0.35">
      <c r="F2206" s="19"/>
      <c r="G2206" s="19"/>
      <c r="H2206" s="19"/>
    </row>
    <row r="2207" spans="6:8" x14ac:dyDescent="0.35">
      <c r="F2207" s="19"/>
      <c r="G2207" s="19"/>
      <c r="H2207" s="19"/>
    </row>
    <row r="2208" spans="6:8" x14ac:dyDescent="0.35">
      <c r="F2208" s="19"/>
      <c r="G2208" s="19"/>
      <c r="H2208" s="19"/>
    </row>
    <row r="2209" spans="6:8" x14ac:dyDescent="0.35">
      <c r="F2209" s="19"/>
      <c r="G2209" s="19"/>
      <c r="H2209" s="19"/>
    </row>
    <row r="2210" spans="6:8" x14ac:dyDescent="0.35">
      <c r="F2210" s="19"/>
      <c r="G2210" s="19"/>
      <c r="H2210" s="19"/>
    </row>
    <row r="2211" spans="6:8" x14ac:dyDescent="0.35">
      <c r="F2211" s="19"/>
      <c r="G2211" s="19"/>
      <c r="H2211" s="19"/>
    </row>
    <row r="2212" spans="6:8" x14ac:dyDescent="0.35">
      <c r="F2212" s="19"/>
      <c r="G2212" s="19"/>
      <c r="H2212" s="19"/>
    </row>
    <row r="2213" spans="6:8" x14ac:dyDescent="0.35">
      <c r="F2213" s="19"/>
      <c r="G2213" s="19"/>
      <c r="H2213" s="19"/>
    </row>
    <row r="2214" spans="6:8" x14ac:dyDescent="0.35">
      <c r="F2214" s="19"/>
      <c r="G2214" s="19"/>
      <c r="H2214" s="19"/>
    </row>
    <row r="2215" spans="6:8" x14ac:dyDescent="0.35">
      <c r="F2215" s="19"/>
      <c r="G2215" s="19"/>
      <c r="H2215" s="19"/>
    </row>
    <row r="2216" spans="6:8" x14ac:dyDescent="0.35">
      <c r="F2216" s="19"/>
      <c r="G2216" s="19"/>
      <c r="H2216" s="19"/>
    </row>
    <row r="2217" spans="6:8" x14ac:dyDescent="0.35">
      <c r="F2217" s="19"/>
      <c r="G2217" s="19"/>
      <c r="H2217" s="19"/>
    </row>
    <row r="2218" spans="6:8" x14ac:dyDescent="0.35">
      <c r="F2218" s="19"/>
      <c r="G2218" s="19"/>
      <c r="H2218" s="19"/>
    </row>
    <row r="2219" spans="6:8" x14ac:dyDescent="0.35">
      <c r="F2219" s="19"/>
      <c r="G2219" s="19"/>
      <c r="H2219" s="19"/>
    </row>
    <row r="2220" spans="6:8" x14ac:dyDescent="0.35">
      <c r="F2220" s="19"/>
      <c r="G2220" s="19"/>
      <c r="H2220" s="19"/>
    </row>
    <row r="2221" spans="6:8" x14ac:dyDescent="0.35">
      <c r="F2221" s="19"/>
      <c r="G2221" s="19"/>
      <c r="H2221" s="19"/>
    </row>
    <row r="2222" spans="6:8" x14ac:dyDescent="0.35">
      <c r="F2222" s="19"/>
      <c r="G2222" s="19"/>
      <c r="H2222" s="19"/>
    </row>
    <row r="2223" spans="6:8" x14ac:dyDescent="0.35">
      <c r="F2223" s="19"/>
      <c r="G2223" s="19"/>
      <c r="H2223" s="19"/>
    </row>
    <row r="2224" spans="6:8" x14ac:dyDescent="0.35">
      <c r="F2224" s="19"/>
      <c r="G2224" s="19"/>
      <c r="H2224" s="19"/>
    </row>
    <row r="2225" spans="6:8" x14ac:dyDescent="0.35">
      <c r="F2225" s="19"/>
      <c r="G2225" s="19"/>
      <c r="H2225" s="19"/>
    </row>
    <row r="2226" spans="6:8" x14ac:dyDescent="0.35">
      <c r="F2226" s="19"/>
      <c r="G2226" s="19"/>
      <c r="H2226" s="19"/>
    </row>
    <row r="2227" spans="6:8" x14ac:dyDescent="0.35">
      <c r="F2227" s="19"/>
      <c r="G2227" s="19"/>
      <c r="H2227" s="19"/>
    </row>
    <row r="2228" spans="6:8" x14ac:dyDescent="0.35">
      <c r="F2228" s="19"/>
      <c r="G2228" s="19"/>
      <c r="H2228" s="19"/>
    </row>
    <row r="2229" spans="6:8" x14ac:dyDescent="0.35">
      <c r="F2229" s="19"/>
      <c r="G2229" s="19"/>
      <c r="H2229" s="19"/>
    </row>
    <row r="2230" spans="6:8" x14ac:dyDescent="0.35">
      <c r="F2230" s="19"/>
      <c r="G2230" s="19"/>
      <c r="H2230" s="19"/>
    </row>
    <row r="2231" spans="6:8" x14ac:dyDescent="0.35">
      <c r="F2231" s="19"/>
      <c r="G2231" s="19"/>
      <c r="H2231" s="19"/>
    </row>
    <row r="2232" spans="6:8" x14ac:dyDescent="0.35">
      <c r="F2232" s="19"/>
      <c r="G2232" s="19"/>
      <c r="H2232" s="19"/>
    </row>
    <row r="2233" spans="6:8" x14ac:dyDescent="0.35">
      <c r="F2233" s="19"/>
      <c r="G2233" s="19"/>
      <c r="H2233" s="19"/>
    </row>
    <row r="2234" spans="6:8" x14ac:dyDescent="0.35">
      <c r="F2234" s="19"/>
      <c r="G2234" s="19"/>
      <c r="H2234" s="19"/>
    </row>
    <row r="2235" spans="6:8" x14ac:dyDescent="0.35">
      <c r="F2235" s="19"/>
      <c r="G2235" s="19"/>
      <c r="H2235" s="19"/>
    </row>
    <row r="2236" spans="6:8" x14ac:dyDescent="0.35">
      <c r="F2236" s="19"/>
      <c r="G2236" s="19"/>
      <c r="H2236" s="19"/>
    </row>
    <row r="2237" spans="6:8" x14ac:dyDescent="0.35">
      <c r="F2237" s="19"/>
      <c r="G2237" s="19"/>
      <c r="H2237" s="19"/>
    </row>
    <row r="2238" spans="6:8" x14ac:dyDescent="0.35">
      <c r="F2238" s="19"/>
      <c r="G2238" s="19"/>
      <c r="H2238" s="19"/>
    </row>
    <row r="2239" spans="6:8" x14ac:dyDescent="0.35">
      <c r="F2239" s="19"/>
      <c r="G2239" s="19"/>
      <c r="H2239" s="19"/>
    </row>
    <row r="2240" spans="6:8" x14ac:dyDescent="0.35">
      <c r="F2240" s="19"/>
      <c r="G2240" s="19"/>
      <c r="H2240" s="19"/>
    </row>
    <row r="2241" spans="6:8" x14ac:dyDescent="0.35">
      <c r="F2241" s="19"/>
      <c r="G2241" s="19"/>
      <c r="H2241" s="19"/>
    </row>
    <row r="2242" spans="6:8" x14ac:dyDescent="0.35">
      <c r="F2242" s="19"/>
      <c r="G2242" s="19"/>
      <c r="H2242" s="19"/>
    </row>
    <row r="2243" spans="6:8" x14ac:dyDescent="0.35">
      <c r="F2243" s="19"/>
      <c r="G2243" s="19"/>
      <c r="H2243" s="19"/>
    </row>
    <row r="2244" spans="6:8" x14ac:dyDescent="0.35">
      <c r="F2244" s="19"/>
      <c r="G2244" s="19"/>
      <c r="H2244" s="19"/>
    </row>
    <row r="2245" spans="6:8" x14ac:dyDescent="0.35">
      <c r="F2245" s="19"/>
      <c r="G2245" s="19"/>
      <c r="H2245" s="19"/>
    </row>
    <row r="2246" spans="6:8" x14ac:dyDescent="0.35">
      <c r="F2246" s="19"/>
      <c r="G2246" s="19"/>
      <c r="H2246" s="19"/>
    </row>
    <row r="2247" spans="6:8" x14ac:dyDescent="0.35">
      <c r="F2247" s="19"/>
      <c r="G2247" s="19"/>
      <c r="H2247" s="19"/>
    </row>
    <row r="2248" spans="6:8" x14ac:dyDescent="0.35">
      <c r="F2248" s="19"/>
      <c r="G2248" s="19"/>
      <c r="H2248" s="19"/>
    </row>
    <row r="2249" spans="6:8" x14ac:dyDescent="0.35">
      <c r="F2249" s="19"/>
      <c r="G2249" s="19"/>
      <c r="H2249" s="19"/>
    </row>
    <row r="2250" spans="6:8" x14ac:dyDescent="0.35">
      <c r="F2250" s="19"/>
      <c r="G2250" s="19"/>
      <c r="H2250" s="19"/>
    </row>
    <row r="2251" spans="6:8" x14ac:dyDescent="0.35">
      <c r="F2251" s="19"/>
      <c r="G2251" s="19"/>
      <c r="H2251" s="19"/>
    </row>
    <row r="2252" spans="6:8" x14ac:dyDescent="0.35">
      <c r="F2252" s="19"/>
      <c r="G2252" s="19"/>
      <c r="H2252" s="19"/>
    </row>
    <row r="2253" spans="6:8" x14ac:dyDescent="0.35">
      <c r="F2253" s="19"/>
      <c r="G2253" s="19"/>
      <c r="H2253" s="19"/>
    </row>
    <row r="2254" spans="6:8" x14ac:dyDescent="0.35">
      <c r="F2254" s="19"/>
      <c r="G2254" s="19"/>
      <c r="H2254" s="19"/>
    </row>
    <row r="2255" spans="6:8" x14ac:dyDescent="0.35">
      <c r="F2255" s="19"/>
      <c r="G2255" s="19"/>
      <c r="H2255" s="19"/>
    </row>
    <row r="2256" spans="6:8" x14ac:dyDescent="0.35">
      <c r="F2256" s="19"/>
      <c r="G2256" s="19"/>
      <c r="H2256" s="19"/>
    </row>
    <row r="2257" spans="6:8" x14ac:dyDescent="0.35">
      <c r="F2257" s="19"/>
      <c r="G2257" s="19"/>
      <c r="H2257" s="19"/>
    </row>
    <row r="2258" spans="6:8" x14ac:dyDescent="0.35">
      <c r="F2258" s="19"/>
      <c r="G2258" s="19"/>
      <c r="H2258" s="19"/>
    </row>
    <row r="2259" spans="6:8" x14ac:dyDescent="0.35">
      <c r="F2259" s="19"/>
      <c r="G2259" s="19"/>
      <c r="H2259" s="19"/>
    </row>
    <row r="2260" spans="6:8" x14ac:dyDescent="0.35">
      <c r="F2260" s="19"/>
      <c r="G2260" s="19"/>
      <c r="H2260" s="19"/>
    </row>
    <row r="2261" spans="6:8" x14ac:dyDescent="0.35">
      <c r="F2261" s="19"/>
      <c r="G2261" s="19"/>
      <c r="H2261" s="19"/>
    </row>
    <row r="2262" spans="6:8" x14ac:dyDescent="0.35">
      <c r="F2262" s="19"/>
      <c r="G2262" s="19"/>
      <c r="H2262" s="19"/>
    </row>
    <row r="2263" spans="6:8" x14ac:dyDescent="0.35">
      <c r="F2263" s="19"/>
      <c r="G2263" s="19"/>
      <c r="H2263" s="19"/>
    </row>
    <row r="2264" spans="6:8" x14ac:dyDescent="0.35">
      <c r="F2264" s="19"/>
      <c r="G2264" s="19"/>
      <c r="H2264" s="19"/>
    </row>
    <row r="2265" spans="6:8" x14ac:dyDescent="0.35">
      <c r="F2265" s="19"/>
      <c r="G2265" s="19"/>
      <c r="H2265" s="19"/>
    </row>
    <row r="2266" spans="6:8" x14ac:dyDescent="0.35">
      <c r="F2266" s="19"/>
      <c r="G2266" s="19"/>
      <c r="H2266" s="19"/>
    </row>
    <row r="2267" spans="6:8" x14ac:dyDescent="0.35">
      <c r="F2267" s="19"/>
      <c r="G2267" s="19"/>
      <c r="H2267" s="19"/>
    </row>
    <row r="2268" spans="6:8" x14ac:dyDescent="0.35">
      <c r="F2268" s="19"/>
      <c r="G2268" s="19"/>
      <c r="H2268" s="19"/>
    </row>
    <row r="2269" spans="6:8" x14ac:dyDescent="0.35">
      <c r="F2269" s="19"/>
      <c r="G2269" s="19"/>
      <c r="H2269" s="19"/>
    </row>
    <row r="2270" spans="6:8" x14ac:dyDescent="0.35">
      <c r="F2270" s="19"/>
      <c r="G2270" s="19"/>
      <c r="H2270" s="19"/>
    </row>
    <row r="2271" spans="6:8" x14ac:dyDescent="0.35">
      <c r="F2271" s="19"/>
      <c r="G2271" s="19"/>
      <c r="H2271" s="19"/>
    </row>
    <row r="2272" spans="6:8" x14ac:dyDescent="0.35">
      <c r="F2272" s="19"/>
      <c r="G2272" s="19"/>
      <c r="H2272" s="19"/>
    </row>
    <row r="2273" spans="6:8" x14ac:dyDescent="0.35">
      <c r="F2273" s="19"/>
      <c r="G2273" s="19"/>
      <c r="H2273" s="19"/>
    </row>
    <row r="2274" spans="6:8" x14ac:dyDescent="0.35">
      <c r="F2274" s="19"/>
      <c r="G2274" s="19"/>
      <c r="H2274" s="19"/>
    </row>
    <row r="2275" spans="6:8" x14ac:dyDescent="0.35">
      <c r="F2275" s="19"/>
      <c r="G2275" s="19"/>
      <c r="H2275" s="19"/>
    </row>
    <row r="2276" spans="6:8" x14ac:dyDescent="0.35">
      <c r="F2276" s="19"/>
      <c r="G2276" s="19"/>
      <c r="H2276" s="19"/>
    </row>
    <row r="2277" spans="6:8" x14ac:dyDescent="0.35">
      <c r="F2277" s="19"/>
      <c r="G2277" s="19"/>
      <c r="H2277" s="19"/>
    </row>
    <row r="2278" spans="6:8" x14ac:dyDescent="0.35">
      <c r="F2278" s="19"/>
      <c r="G2278" s="19"/>
      <c r="H2278" s="19"/>
    </row>
    <row r="2279" spans="6:8" x14ac:dyDescent="0.35">
      <c r="F2279" s="19"/>
      <c r="G2279" s="19"/>
      <c r="H2279" s="19"/>
    </row>
    <row r="2280" spans="6:8" x14ac:dyDescent="0.35">
      <c r="F2280" s="19"/>
      <c r="G2280" s="19"/>
      <c r="H2280" s="19"/>
    </row>
    <row r="2281" spans="6:8" x14ac:dyDescent="0.35">
      <c r="F2281" s="19"/>
      <c r="G2281" s="19"/>
      <c r="H2281" s="19"/>
    </row>
    <row r="2282" spans="6:8" x14ac:dyDescent="0.35">
      <c r="F2282" s="19"/>
      <c r="G2282" s="19"/>
      <c r="H2282" s="19"/>
    </row>
    <row r="2283" spans="6:8" x14ac:dyDescent="0.35">
      <c r="F2283" s="19"/>
      <c r="G2283" s="19"/>
      <c r="H2283" s="19"/>
    </row>
    <row r="2284" spans="6:8" x14ac:dyDescent="0.35">
      <c r="F2284" s="19"/>
      <c r="G2284" s="19"/>
      <c r="H2284" s="19"/>
    </row>
    <row r="2285" spans="6:8" x14ac:dyDescent="0.35">
      <c r="F2285" s="19"/>
      <c r="G2285" s="19"/>
      <c r="H2285" s="19"/>
    </row>
    <row r="2286" spans="6:8" x14ac:dyDescent="0.35">
      <c r="F2286" s="19"/>
      <c r="G2286" s="19"/>
      <c r="H2286" s="19"/>
    </row>
    <row r="2287" spans="6:8" x14ac:dyDescent="0.35">
      <c r="F2287" s="19"/>
      <c r="G2287" s="19"/>
      <c r="H2287" s="19"/>
    </row>
    <row r="2288" spans="6:8" x14ac:dyDescent="0.35">
      <c r="F2288" s="19"/>
      <c r="G2288" s="19"/>
      <c r="H2288" s="19"/>
    </row>
    <row r="2289" spans="6:8" x14ac:dyDescent="0.35">
      <c r="F2289" s="19"/>
      <c r="G2289" s="19"/>
      <c r="H2289" s="19"/>
    </row>
    <row r="2290" spans="6:8" x14ac:dyDescent="0.35">
      <c r="F2290" s="19"/>
      <c r="G2290" s="19"/>
      <c r="H2290" s="19"/>
    </row>
    <row r="2291" spans="6:8" x14ac:dyDescent="0.35">
      <c r="F2291" s="19"/>
      <c r="G2291" s="19"/>
      <c r="H2291" s="19"/>
    </row>
    <row r="2292" spans="6:8" x14ac:dyDescent="0.35">
      <c r="F2292" s="19"/>
      <c r="G2292" s="19"/>
      <c r="H2292" s="19"/>
    </row>
    <row r="2293" spans="6:8" x14ac:dyDescent="0.35">
      <c r="F2293" s="19"/>
      <c r="G2293" s="19"/>
      <c r="H2293" s="19"/>
    </row>
    <row r="2294" spans="6:8" x14ac:dyDescent="0.35">
      <c r="F2294" s="19"/>
      <c r="G2294" s="19"/>
      <c r="H2294" s="19"/>
    </row>
    <row r="2295" spans="6:8" x14ac:dyDescent="0.35">
      <c r="F2295" s="19"/>
      <c r="G2295" s="19"/>
      <c r="H2295" s="19"/>
    </row>
    <row r="2296" spans="6:8" x14ac:dyDescent="0.35">
      <c r="F2296" s="19"/>
      <c r="G2296" s="19"/>
      <c r="H2296" s="19"/>
    </row>
    <row r="2297" spans="6:8" x14ac:dyDescent="0.35">
      <c r="F2297" s="19"/>
      <c r="G2297" s="19"/>
      <c r="H2297" s="19"/>
    </row>
    <row r="2298" spans="6:8" x14ac:dyDescent="0.35">
      <c r="F2298" s="19"/>
      <c r="G2298" s="19"/>
      <c r="H2298" s="19"/>
    </row>
    <row r="2299" spans="6:8" x14ac:dyDescent="0.35">
      <c r="F2299" s="19"/>
      <c r="G2299" s="19"/>
      <c r="H2299" s="19"/>
    </row>
    <row r="2300" spans="6:8" x14ac:dyDescent="0.35">
      <c r="F2300" s="19"/>
      <c r="G2300" s="19"/>
      <c r="H2300" s="19"/>
    </row>
    <row r="2301" spans="6:8" x14ac:dyDescent="0.35">
      <c r="F2301" s="19"/>
      <c r="G2301" s="19"/>
      <c r="H2301" s="19"/>
    </row>
    <row r="2302" spans="6:8" x14ac:dyDescent="0.35">
      <c r="F2302" s="19"/>
      <c r="G2302" s="19"/>
      <c r="H2302" s="19"/>
    </row>
    <row r="2303" spans="6:8" x14ac:dyDescent="0.35">
      <c r="F2303" s="19"/>
      <c r="G2303" s="19"/>
      <c r="H2303" s="19"/>
    </row>
    <row r="2304" spans="6:8" x14ac:dyDescent="0.35">
      <c r="F2304" s="19"/>
      <c r="G2304" s="19"/>
      <c r="H2304" s="19"/>
    </row>
    <row r="2305" spans="6:8" x14ac:dyDescent="0.35">
      <c r="F2305" s="19"/>
      <c r="G2305" s="19"/>
      <c r="H2305" s="19"/>
    </row>
    <row r="2306" spans="6:8" x14ac:dyDescent="0.35">
      <c r="F2306" s="19"/>
      <c r="G2306" s="19"/>
      <c r="H2306" s="19"/>
    </row>
    <row r="2307" spans="6:8" x14ac:dyDescent="0.35">
      <c r="F2307" s="19"/>
      <c r="G2307" s="19"/>
      <c r="H2307" s="19"/>
    </row>
    <row r="2308" spans="6:8" x14ac:dyDescent="0.35">
      <c r="F2308" s="19"/>
      <c r="G2308" s="19"/>
      <c r="H2308" s="19"/>
    </row>
    <row r="2309" spans="6:8" x14ac:dyDescent="0.35">
      <c r="F2309" s="19"/>
      <c r="G2309" s="19"/>
      <c r="H2309" s="19"/>
    </row>
    <row r="2310" spans="6:8" x14ac:dyDescent="0.35">
      <c r="F2310" s="19"/>
      <c r="G2310" s="19"/>
      <c r="H2310" s="19"/>
    </row>
    <row r="2311" spans="6:8" x14ac:dyDescent="0.35">
      <c r="F2311" s="19"/>
      <c r="G2311" s="19"/>
      <c r="H2311" s="19"/>
    </row>
    <row r="2312" spans="6:8" x14ac:dyDescent="0.35">
      <c r="F2312" s="19"/>
      <c r="G2312" s="19"/>
      <c r="H2312" s="19"/>
    </row>
    <row r="2313" spans="6:8" x14ac:dyDescent="0.35">
      <c r="F2313" s="19"/>
      <c r="G2313" s="19"/>
      <c r="H2313" s="19"/>
    </row>
    <row r="2314" spans="6:8" x14ac:dyDescent="0.35">
      <c r="F2314" s="19"/>
      <c r="G2314" s="19"/>
      <c r="H2314" s="19"/>
    </row>
    <row r="2315" spans="6:8" x14ac:dyDescent="0.35">
      <c r="F2315" s="19"/>
      <c r="G2315" s="19"/>
      <c r="H2315" s="19"/>
    </row>
    <row r="2316" spans="6:8" x14ac:dyDescent="0.35">
      <c r="F2316" s="19"/>
      <c r="G2316" s="19"/>
      <c r="H2316" s="19"/>
    </row>
    <row r="2317" spans="6:8" x14ac:dyDescent="0.35">
      <c r="F2317" s="19"/>
      <c r="G2317" s="19"/>
      <c r="H2317" s="19"/>
    </row>
    <row r="2318" spans="6:8" x14ac:dyDescent="0.35">
      <c r="F2318" s="19"/>
      <c r="G2318" s="19"/>
      <c r="H2318" s="19"/>
    </row>
    <row r="2319" spans="6:8" x14ac:dyDescent="0.35">
      <c r="F2319" s="19"/>
      <c r="G2319" s="19"/>
      <c r="H2319" s="19"/>
    </row>
    <row r="2320" spans="6:8" x14ac:dyDescent="0.35">
      <c r="F2320" s="19"/>
      <c r="G2320" s="19"/>
      <c r="H2320" s="19"/>
    </row>
    <row r="2321" spans="6:8" x14ac:dyDescent="0.35">
      <c r="F2321" s="19"/>
      <c r="G2321" s="19"/>
      <c r="H2321" s="19"/>
    </row>
    <row r="2322" spans="6:8" x14ac:dyDescent="0.35">
      <c r="F2322" s="19"/>
      <c r="G2322" s="19"/>
      <c r="H2322" s="19"/>
    </row>
    <row r="2323" spans="6:8" x14ac:dyDescent="0.35">
      <c r="F2323" s="19"/>
      <c r="G2323" s="19"/>
      <c r="H2323" s="19"/>
    </row>
    <row r="2324" spans="6:8" x14ac:dyDescent="0.35">
      <c r="F2324" s="19"/>
      <c r="G2324" s="19"/>
      <c r="H2324" s="19"/>
    </row>
    <row r="2325" spans="6:8" x14ac:dyDescent="0.35">
      <c r="F2325" s="19"/>
      <c r="G2325" s="19"/>
      <c r="H2325" s="19"/>
    </row>
    <row r="2326" spans="6:8" x14ac:dyDescent="0.35">
      <c r="F2326" s="19"/>
      <c r="G2326" s="19"/>
      <c r="H2326" s="19"/>
    </row>
    <row r="2327" spans="6:8" x14ac:dyDescent="0.35">
      <c r="F2327" s="19"/>
      <c r="G2327" s="19"/>
      <c r="H2327" s="19"/>
    </row>
    <row r="2328" spans="6:8" x14ac:dyDescent="0.35">
      <c r="F2328" s="19"/>
      <c r="G2328" s="19"/>
      <c r="H2328" s="19"/>
    </row>
    <row r="2329" spans="6:8" x14ac:dyDescent="0.35">
      <c r="F2329" s="19"/>
      <c r="G2329" s="19"/>
      <c r="H2329" s="19"/>
    </row>
    <row r="2330" spans="6:8" x14ac:dyDescent="0.35">
      <c r="F2330" s="19"/>
      <c r="G2330" s="19"/>
      <c r="H2330" s="19"/>
    </row>
    <row r="2331" spans="6:8" x14ac:dyDescent="0.35">
      <c r="F2331" s="19"/>
      <c r="G2331" s="19"/>
      <c r="H2331" s="19"/>
    </row>
    <row r="2332" spans="6:8" x14ac:dyDescent="0.35">
      <c r="F2332" s="19"/>
      <c r="G2332" s="19"/>
      <c r="H2332" s="19"/>
    </row>
    <row r="2333" spans="6:8" x14ac:dyDescent="0.35">
      <c r="F2333" s="19"/>
      <c r="G2333" s="19"/>
      <c r="H2333" s="19"/>
    </row>
    <row r="2334" spans="6:8" x14ac:dyDescent="0.35">
      <c r="F2334" s="19"/>
      <c r="G2334" s="19"/>
      <c r="H2334" s="19"/>
    </row>
    <row r="2335" spans="6:8" x14ac:dyDescent="0.35">
      <c r="F2335" s="19"/>
      <c r="G2335" s="19"/>
      <c r="H2335" s="19"/>
    </row>
    <row r="2336" spans="6:8" x14ac:dyDescent="0.35">
      <c r="F2336" s="19"/>
      <c r="G2336" s="19"/>
      <c r="H2336" s="19"/>
    </row>
    <row r="2337" spans="6:8" x14ac:dyDescent="0.35">
      <c r="F2337" s="19"/>
      <c r="G2337" s="19"/>
      <c r="H2337" s="19"/>
    </row>
    <row r="2338" spans="6:8" x14ac:dyDescent="0.35">
      <c r="F2338" s="19"/>
      <c r="G2338" s="19"/>
      <c r="H2338" s="19"/>
    </row>
    <row r="2339" spans="6:8" x14ac:dyDescent="0.35">
      <c r="F2339" s="19"/>
      <c r="G2339" s="19"/>
      <c r="H2339" s="19"/>
    </row>
    <row r="2340" spans="6:8" x14ac:dyDescent="0.35">
      <c r="F2340" s="19"/>
      <c r="G2340" s="19"/>
      <c r="H2340" s="19"/>
    </row>
    <row r="2341" spans="6:8" x14ac:dyDescent="0.35">
      <c r="F2341" s="19"/>
      <c r="G2341" s="19"/>
      <c r="H2341" s="19"/>
    </row>
    <row r="2342" spans="6:8" x14ac:dyDescent="0.35">
      <c r="F2342" s="19"/>
      <c r="G2342" s="19"/>
      <c r="H2342" s="19"/>
    </row>
    <row r="2343" spans="6:8" x14ac:dyDescent="0.35">
      <c r="F2343" s="19"/>
      <c r="G2343" s="19"/>
      <c r="H2343" s="19"/>
    </row>
    <row r="2344" spans="6:8" x14ac:dyDescent="0.35">
      <c r="F2344" s="19"/>
      <c r="G2344" s="19"/>
      <c r="H2344" s="19"/>
    </row>
    <row r="2345" spans="6:8" x14ac:dyDescent="0.35">
      <c r="F2345" s="19"/>
      <c r="G2345" s="19"/>
      <c r="H2345" s="19"/>
    </row>
    <row r="2346" spans="6:8" x14ac:dyDescent="0.35">
      <c r="F2346" s="19"/>
      <c r="G2346" s="19"/>
      <c r="H2346" s="19"/>
    </row>
    <row r="2347" spans="6:8" x14ac:dyDescent="0.35">
      <c r="F2347" s="19"/>
      <c r="G2347" s="19"/>
      <c r="H2347" s="19"/>
    </row>
    <row r="2348" spans="6:8" x14ac:dyDescent="0.35">
      <c r="F2348" s="19"/>
      <c r="G2348" s="19"/>
      <c r="H2348" s="19"/>
    </row>
    <row r="2349" spans="6:8" x14ac:dyDescent="0.35">
      <c r="F2349" s="19"/>
      <c r="G2349" s="19"/>
      <c r="H2349" s="19"/>
    </row>
    <row r="2350" spans="6:8" x14ac:dyDescent="0.35">
      <c r="F2350" s="19"/>
      <c r="G2350" s="19"/>
      <c r="H2350" s="19"/>
    </row>
    <row r="2351" spans="6:8" x14ac:dyDescent="0.35">
      <c r="F2351" s="19"/>
      <c r="G2351" s="19"/>
      <c r="H2351" s="19"/>
    </row>
    <row r="2352" spans="6:8" x14ac:dyDescent="0.35">
      <c r="F2352" s="19"/>
      <c r="G2352" s="19"/>
      <c r="H2352" s="19"/>
    </row>
    <row r="2353" spans="6:8" x14ac:dyDescent="0.35">
      <c r="F2353" s="19"/>
      <c r="G2353" s="19"/>
      <c r="H2353" s="19"/>
    </row>
    <row r="2354" spans="6:8" x14ac:dyDescent="0.35">
      <c r="F2354" s="19"/>
      <c r="G2354" s="19"/>
      <c r="H2354" s="19"/>
    </row>
    <row r="2355" spans="6:8" x14ac:dyDescent="0.35">
      <c r="F2355" s="19"/>
      <c r="G2355" s="19"/>
      <c r="H2355" s="19"/>
    </row>
    <row r="2356" spans="6:8" x14ac:dyDescent="0.35">
      <c r="F2356" s="19"/>
      <c r="G2356" s="19"/>
      <c r="H2356" s="19"/>
    </row>
    <row r="2357" spans="6:8" x14ac:dyDescent="0.35">
      <c r="F2357" s="19"/>
      <c r="G2357" s="19"/>
      <c r="H2357" s="19"/>
    </row>
    <row r="2358" spans="6:8" x14ac:dyDescent="0.35">
      <c r="F2358" s="19"/>
      <c r="G2358" s="19"/>
      <c r="H2358" s="19"/>
    </row>
    <row r="2359" spans="6:8" x14ac:dyDescent="0.35">
      <c r="F2359" s="19"/>
      <c r="G2359" s="19"/>
      <c r="H2359" s="19"/>
    </row>
    <row r="2360" spans="6:8" x14ac:dyDescent="0.35">
      <c r="F2360" s="19"/>
      <c r="G2360" s="19"/>
      <c r="H2360" s="19"/>
    </row>
    <row r="2361" spans="6:8" x14ac:dyDescent="0.35">
      <c r="F2361" s="19"/>
      <c r="G2361" s="19"/>
      <c r="H2361" s="19"/>
    </row>
    <row r="2362" spans="6:8" x14ac:dyDescent="0.35">
      <c r="F2362" s="19"/>
      <c r="G2362" s="19"/>
      <c r="H2362" s="19"/>
    </row>
    <row r="2363" spans="6:8" x14ac:dyDescent="0.35">
      <c r="F2363" s="19"/>
      <c r="G2363" s="19"/>
      <c r="H2363" s="19"/>
    </row>
    <row r="2364" spans="6:8" x14ac:dyDescent="0.35">
      <c r="F2364" s="19"/>
      <c r="G2364" s="19"/>
      <c r="H2364" s="19"/>
    </row>
    <row r="2365" spans="6:8" x14ac:dyDescent="0.35">
      <c r="F2365" s="19"/>
      <c r="G2365" s="19"/>
      <c r="H2365" s="19"/>
    </row>
    <row r="2366" spans="6:8" x14ac:dyDescent="0.35">
      <c r="F2366" s="19"/>
      <c r="G2366" s="19"/>
      <c r="H2366" s="19"/>
    </row>
    <row r="2367" spans="6:8" x14ac:dyDescent="0.35">
      <c r="F2367" s="19"/>
      <c r="G2367" s="19"/>
      <c r="H2367" s="19"/>
    </row>
    <row r="2368" spans="6:8" x14ac:dyDescent="0.35">
      <c r="F2368" s="19"/>
      <c r="G2368" s="19"/>
      <c r="H2368" s="19"/>
    </row>
    <row r="2369" spans="6:8" x14ac:dyDescent="0.35">
      <c r="F2369" s="19"/>
      <c r="G2369" s="19"/>
      <c r="H2369" s="19"/>
    </row>
    <row r="2370" spans="6:8" x14ac:dyDescent="0.35">
      <c r="F2370" s="19"/>
      <c r="G2370" s="19"/>
      <c r="H2370" s="19"/>
    </row>
    <row r="2371" spans="6:8" x14ac:dyDescent="0.35">
      <c r="F2371" s="19"/>
      <c r="G2371" s="19"/>
      <c r="H2371" s="19"/>
    </row>
    <row r="2372" spans="6:8" x14ac:dyDescent="0.35">
      <c r="F2372" s="19"/>
      <c r="G2372" s="19"/>
      <c r="H2372" s="19"/>
    </row>
    <row r="2373" spans="6:8" x14ac:dyDescent="0.35">
      <c r="F2373" s="19"/>
      <c r="G2373" s="19"/>
      <c r="H2373" s="19"/>
    </row>
    <row r="2374" spans="6:8" x14ac:dyDescent="0.35">
      <c r="F2374" s="19"/>
      <c r="G2374" s="19"/>
      <c r="H2374" s="19"/>
    </row>
    <row r="2375" spans="6:8" x14ac:dyDescent="0.35">
      <c r="F2375" s="19"/>
      <c r="G2375" s="19"/>
      <c r="H2375" s="19"/>
    </row>
    <row r="2376" spans="6:8" x14ac:dyDescent="0.35">
      <c r="F2376" s="19"/>
      <c r="G2376" s="19"/>
      <c r="H2376" s="19"/>
    </row>
    <row r="2377" spans="6:8" x14ac:dyDescent="0.35">
      <c r="F2377" s="19"/>
      <c r="G2377" s="19"/>
      <c r="H2377" s="19"/>
    </row>
    <row r="2378" spans="6:8" x14ac:dyDescent="0.35">
      <c r="F2378" s="19"/>
      <c r="G2378" s="19"/>
      <c r="H2378" s="19"/>
    </row>
    <row r="2379" spans="6:8" x14ac:dyDescent="0.35">
      <c r="F2379" s="19"/>
      <c r="G2379" s="19"/>
      <c r="H2379" s="19"/>
    </row>
    <row r="2380" spans="6:8" x14ac:dyDescent="0.35">
      <c r="F2380" s="19"/>
      <c r="G2380" s="19"/>
      <c r="H2380" s="19"/>
    </row>
    <row r="2381" spans="6:8" x14ac:dyDescent="0.35">
      <c r="F2381" s="19"/>
      <c r="G2381" s="19"/>
      <c r="H2381" s="19"/>
    </row>
    <row r="2382" spans="6:8" x14ac:dyDescent="0.35">
      <c r="F2382" s="19"/>
      <c r="G2382" s="19"/>
      <c r="H2382" s="19"/>
    </row>
    <row r="2383" spans="6:8" x14ac:dyDescent="0.35">
      <c r="F2383" s="19"/>
      <c r="G2383" s="19"/>
      <c r="H2383" s="19"/>
    </row>
    <row r="2384" spans="6:8" x14ac:dyDescent="0.35">
      <c r="F2384" s="19"/>
      <c r="G2384" s="19"/>
      <c r="H2384" s="19"/>
    </row>
    <row r="2385" spans="6:8" x14ac:dyDescent="0.35">
      <c r="F2385" s="19"/>
      <c r="G2385" s="19"/>
      <c r="H2385" s="19"/>
    </row>
    <row r="2386" spans="6:8" x14ac:dyDescent="0.35">
      <c r="F2386" s="19"/>
      <c r="G2386" s="19"/>
      <c r="H2386" s="19"/>
    </row>
    <row r="2387" spans="6:8" x14ac:dyDescent="0.35">
      <c r="F2387" s="19"/>
      <c r="G2387" s="19"/>
      <c r="H2387" s="19"/>
    </row>
    <row r="2388" spans="6:8" x14ac:dyDescent="0.35">
      <c r="F2388" s="19"/>
      <c r="G2388" s="19"/>
      <c r="H2388" s="19"/>
    </row>
    <row r="2389" spans="6:8" x14ac:dyDescent="0.35">
      <c r="F2389" s="19"/>
      <c r="G2389" s="19"/>
      <c r="H2389" s="19"/>
    </row>
    <row r="2390" spans="6:8" x14ac:dyDescent="0.35">
      <c r="F2390" s="19"/>
      <c r="G2390" s="19"/>
      <c r="H2390" s="19"/>
    </row>
    <row r="2391" spans="6:8" x14ac:dyDescent="0.35">
      <c r="F2391" s="19"/>
      <c r="G2391" s="19"/>
      <c r="H2391" s="19"/>
    </row>
    <row r="2392" spans="6:8" x14ac:dyDescent="0.35">
      <c r="F2392" s="19"/>
      <c r="G2392" s="19"/>
      <c r="H2392" s="19"/>
    </row>
    <row r="2393" spans="6:8" x14ac:dyDescent="0.35">
      <c r="F2393" s="19"/>
      <c r="G2393" s="19"/>
      <c r="H2393" s="19"/>
    </row>
    <row r="2394" spans="6:8" x14ac:dyDescent="0.35">
      <c r="F2394" s="19"/>
      <c r="G2394" s="19"/>
      <c r="H2394" s="19"/>
    </row>
    <row r="2395" spans="6:8" x14ac:dyDescent="0.35">
      <c r="F2395" s="19"/>
      <c r="G2395" s="19"/>
      <c r="H2395" s="19"/>
    </row>
    <row r="2396" spans="6:8" x14ac:dyDescent="0.35">
      <c r="F2396" s="19"/>
      <c r="G2396" s="19"/>
      <c r="H2396" s="19"/>
    </row>
    <row r="2397" spans="6:8" x14ac:dyDescent="0.35">
      <c r="F2397" s="19"/>
      <c r="G2397" s="19"/>
      <c r="H2397" s="19"/>
    </row>
    <row r="2398" spans="6:8" x14ac:dyDescent="0.35">
      <c r="F2398" s="19"/>
      <c r="G2398" s="19"/>
      <c r="H2398" s="19"/>
    </row>
    <row r="2399" spans="6:8" x14ac:dyDescent="0.35">
      <c r="F2399" s="19"/>
      <c r="G2399" s="19"/>
      <c r="H2399" s="19"/>
    </row>
    <row r="2400" spans="6:8" x14ac:dyDescent="0.35">
      <c r="F2400" s="19"/>
      <c r="G2400" s="19"/>
      <c r="H2400" s="19"/>
    </row>
    <row r="2401" spans="6:8" x14ac:dyDescent="0.35">
      <c r="F2401" s="19"/>
      <c r="G2401" s="19"/>
      <c r="H2401" s="19"/>
    </row>
    <row r="2402" spans="6:8" x14ac:dyDescent="0.35">
      <c r="F2402" s="19"/>
      <c r="G2402" s="19"/>
      <c r="H2402" s="19"/>
    </row>
    <row r="2403" spans="6:8" x14ac:dyDescent="0.35">
      <c r="F2403" s="19"/>
      <c r="G2403" s="19"/>
      <c r="H2403" s="19"/>
    </row>
    <row r="2404" spans="6:8" x14ac:dyDescent="0.35">
      <c r="F2404" s="19"/>
      <c r="G2404" s="19"/>
      <c r="H2404" s="19"/>
    </row>
    <row r="2405" spans="6:8" x14ac:dyDescent="0.35">
      <c r="F2405" s="19"/>
      <c r="G2405" s="19"/>
      <c r="H2405" s="19"/>
    </row>
    <row r="2406" spans="6:8" x14ac:dyDescent="0.35">
      <c r="F2406" s="19"/>
      <c r="G2406" s="19"/>
      <c r="H2406" s="19"/>
    </row>
    <row r="2407" spans="6:8" x14ac:dyDescent="0.35">
      <c r="F2407" s="19"/>
      <c r="G2407" s="19"/>
      <c r="H2407" s="19"/>
    </row>
    <row r="2408" spans="6:8" x14ac:dyDescent="0.35">
      <c r="F2408" s="19"/>
      <c r="G2408" s="19"/>
      <c r="H2408" s="19"/>
    </row>
    <row r="2409" spans="6:8" x14ac:dyDescent="0.35">
      <c r="F2409" s="19"/>
      <c r="G2409" s="19"/>
      <c r="H2409" s="19"/>
    </row>
    <row r="2410" spans="6:8" x14ac:dyDescent="0.35">
      <c r="F2410" s="19"/>
      <c r="G2410" s="19"/>
      <c r="H2410" s="19"/>
    </row>
    <row r="2411" spans="6:8" x14ac:dyDescent="0.35">
      <c r="F2411" s="19"/>
      <c r="G2411" s="19"/>
      <c r="H2411" s="19"/>
    </row>
    <row r="2412" spans="6:8" x14ac:dyDescent="0.35">
      <c r="F2412" s="19"/>
      <c r="G2412" s="19"/>
      <c r="H2412" s="19"/>
    </row>
    <row r="2413" spans="6:8" x14ac:dyDescent="0.35">
      <c r="F2413" s="19"/>
      <c r="G2413" s="19"/>
      <c r="H2413" s="19"/>
    </row>
    <row r="2414" spans="6:8" x14ac:dyDescent="0.35">
      <c r="F2414" s="19"/>
      <c r="G2414" s="19"/>
      <c r="H2414" s="19"/>
    </row>
    <row r="2415" spans="6:8" x14ac:dyDescent="0.35">
      <c r="F2415" s="19"/>
      <c r="G2415" s="19"/>
      <c r="H2415" s="19"/>
    </row>
    <row r="2416" spans="6:8" x14ac:dyDescent="0.35">
      <c r="F2416" s="19"/>
      <c r="G2416" s="19"/>
      <c r="H2416" s="19"/>
    </row>
    <row r="2417" spans="6:8" x14ac:dyDescent="0.35">
      <c r="F2417" s="19"/>
      <c r="G2417" s="19"/>
      <c r="H2417" s="19"/>
    </row>
    <row r="2418" spans="6:8" x14ac:dyDescent="0.35">
      <c r="F2418" s="19"/>
      <c r="G2418" s="19"/>
      <c r="H2418" s="19"/>
    </row>
    <row r="2419" spans="6:8" x14ac:dyDescent="0.35">
      <c r="F2419" s="19"/>
      <c r="G2419" s="19"/>
      <c r="H2419" s="19"/>
    </row>
    <row r="2420" spans="6:8" x14ac:dyDescent="0.35">
      <c r="F2420" s="19"/>
      <c r="G2420" s="19"/>
      <c r="H2420" s="19"/>
    </row>
    <row r="2421" spans="6:8" x14ac:dyDescent="0.35">
      <c r="F2421" s="19"/>
      <c r="G2421" s="19"/>
      <c r="H2421" s="19"/>
    </row>
    <row r="2422" spans="6:8" x14ac:dyDescent="0.35">
      <c r="F2422" s="19"/>
      <c r="G2422" s="19"/>
      <c r="H2422" s="19"/>
    </row>
    <row r="2423" spans="6:8" x14ac:dyDescent="0.35">
      <c r="F2423" s="19"/>
      <c r="G2423" s="19"/>
      <c r="H2423" s="19"/>
    </row>
    <row r="2424" spans="6:8" x14ac:dyDescent="0.35">
      <c r="F2424" s="19"/>
      <c r="G2424" s="19"/>
      <c r="H2424" s="19"/>
    </row>
    <row r="2425" spans="6:8" x14ac:dyDescent="0.35">
      <c r="F2425" s="19"/>
      <c r="G2425" s="19"/>
      <c r="H2425" s="19"/>
    </row>
    <row r="2426" spans="6:8" x14ac:dyDescent="0.35">
      <c r="F2426" s="19"/>
      <c r="G2426" s="19"/>
      <c r="H2426" s="19"/>
    </row>
    <row r="2427" spans="6:8" x14ac:dyDescent="0.35">
      <c r="F2427" s="19"/>
      <c r="G2427" s="19"/>
      <c r="H2427" s="19"/>
    </row>
    <row r="2428" spans="6:8" x14ac:dyDescent="0.35">
      <c r="F2428" s="19"/>
      <c r="G2428" s="19"/>
      <c r="H2428" s="19"/>
    </row>
    <row r="2429" spans="6:8" x14ac:dyDescent="0.35">
      <c r="F2429" s="19"/>
      <c r="G2429" s="19"/>
      <c r="H2429" s="19"/>
    </row>
    <row r="2430" spans="6:8" x14ac:dyDescent="0.35">
      <c r="F2430" s="19"/>
      <c r="G2430" s="19"/>
      <c r="H2430" s="19"/>
    </row>
    <row r="2431" spans="6:8" x14ac:dyDescent="0.35">
      <c r="F2431" s="19"/>
      <c r="G2431" s="19"/>
      <c r="H2431" s="19"/>
    </row>
    <row r="2432" spans="6:8" x14ac:dyDescent="0.35">
      <c r="F2432" s="19"/>
      <c r="G2432" s="19"/>
      <c r="H2432" s="19"/>
    </row>
    <row r="2433" spans="6:8" x14ac:dyDescent="0.35">
      <c r="F2433" s="19"/>
      <c r="G2433" s="19"/>
      <c r="H2433" s="19"/>
    </row>
    <row r="2434" spans="6:8" x14ac:dyDescent="0.35">
      <c r="F2434" s="19"/>
      <c r="G2434" s="19"/>
      <c r="H2434" s="19"/>
    </row>
    <row r="2435" spans="6:8" x14ac:dyDescent="0.35">
      <c r="F2435" s="19"/>
      <c r="G2435" s="19"/>
      <c r="H2435" s="19"/>
    </row>
    <row r="2436" spans="6:8" x14ac:dyDescent="0.35">
      <c r="F2436" s="19"/>
      <c r="G2436" s="19"/>
      <c r="H2436" s="19"/>
    </row>
    <row r="2437" spans="6:8" x14ac:dyDescent="0.35">
      <c r="F2437" s="19"/>
      <c r="G2437" s="19"/>
      <c r="H2437" s="19"/>
    </row>
    <row r="2438" spans="6:8" x14ac:dyDescent="0.35">
      <c r="F2438" s="19"/>
      <c r="G2438" s="19"/>
      <c r="H2438" s="19"/>
    </row>
    <row r="2439" spans="6:8" x14ac:dyDescent="0.35">
      <c r="F2439" s="19"/>
      <c r="G2439" s="19"/>
      <c r="H2439" s="19"/>
    </row>
    <row r="2440" spans="6:8" x14ac:dyDescent="0.35">
      <c r="F2440" s="19"/>
      <c r="G2440" s="19"/>
      <c r="H2440" s="19"/>
    </row>
    <row r="2441" spans="6:8" x14ac:dyDescent="0.35">
      <c r="F2441" s="19"/>
      <c r="G2441" s="19"/>
      <c r="H2441" s="19"/>
    </row>
    <row r="2442" spans="6:8" x14ac:dyDescent="0.35">
      <c r="F2442" s="19"/>
      <c r="G2442" s="19"/>
      <c r="H2442" s="19"/>
    </row>
    <row r="2443" spans="6:8" x14ac:dyDescent="0.35">
      <c r="F2443" s="19"/>
      <c r="G2443" s="19"/>
      <c r="H2443" s="19"/>
    </row>
    <row r="2444" spans="6:8" x14ac:dyDescent="0.35">
      <c r="F2444" s="19"/>
      <c r="G2444" s="19"/>
      <c r="H2444" s="19"/>
    </row>
    <row r="2445" spans="6:8" x14ac:dyDescent="0.35">
      <c r="F2445" s="19"/>
      <c r="G2445" s="19"/>
      <c r="H2445" s="19"/>
    </row>
    <row r="2446" spans="6:8" x14ac:dyDescent="0.35">
      <c r="F2446" s="19"/>
      <c r="G2446" s="19"/>
      <c r="H2446" s="19"/>
    </row>
    <row r="2447" spans="6:8" x14ac:dyDescent="0.35">
      <c r="F2447" s="19"/>
      <c r="G2447" s="19"/>
      <c r="H2447" s="19"/>
    </row>
    <row r="2448" spans="6:8" x14ac:dyDescent="0.35">
      <c r="F2448" s="19"/>
      <c r="G2448" s="19"/>
      <c r="H2448" s="19"/>
    </row>
    <row r="2449" spans="6:8" x14ac:dyDescent="0.35">
      <c r="F2449" s="19"/>
      <c r="G2449" s="19"/>
      <c r="H2449" s="19"/>
    </row>
    <row r="2450" spans="6:8" x14ac:dyDescent="0.35">
      <c r="F2450" s="19"/>
      <c r="G2450" s="19"/>
      <c r="H2450" s="19"/>
    </row>
    <row r="2451" spans="6:8" x14ac:dyDescent="0.35">
      <c r="F2451" s="19"/>
      <c r="G2451" s="19"/>
      <c r="H2451" s="19"/>
    </row>
    <row r="2452" spans="6:8" x14ac:dyDescent="0.35">
      <c r="F2452" s="19"/>
      <c r="G2452" s="19"/>
      <c r="H2452" s="19"/>
    </row>
    <row r="2453" spans="6:8" x14ac:dyDescent="0.35">
      <c r="F2453" s="19"/>
      <c r="G2453" s="19"/>
      <c r="H2453" s="19"/>
    </row>
    <row r="2454" spans="6:8" x14ac:dyDescent="0.35">
      <c r="F2454" s="19"/>
      <c r="G2454" s="19"/>
      <c r="H2454" s="19"/>
    </row>
    <row r="2455" spans="6:8" x14ac:dyDescent="0.35">
      <c r="F2455" s="19"/>
      <c r="G2455" s="19"/>
      <c r="H2455" s="19"/>
    </row>
    <row r="2456" spans="6:8" x14ac:dyDescent="0.35">
      <c r="F2456" s="19"/>
      <c r="G2456" s="19"/>
      <c r="H2456" s="19"/>
    </row>
    <row r="2457" spans="6:8" x14ac:dyDescent="0.35">
      <c r="F2457" s="19"/>
      <c r="G2457" s="19"/>
      <c r="H2457" s="19"/>
    </row>
    <row r="2458" spans="6:8" x14ac:dyDescent="0.35">
      <c r="F2458" s="19"/>
      <c r="G2458" s="19"/>
      <c r="H2458" s="19"/>
    </row>
    <row r="2459" spans="6:8" x14ac:dyDescent="0.35">
      <c r="F2459" s="19"/>
      <c r="G2459" s="19"/>
      <c r="H2459" s="19"/>
    </row>
    <row r="2460" spans="6:8" x14ac:dyDescent="0.35">
      <c r="F2460" s="19"/>
      <c r="G2460" s="19"/>
      <c r="H2460" s="19"/>
    </row>
    <row r="2461" spans="6:8" x14ac:dyDescent="0.35">
      <c r="F2461" s="19"/>
      <c r="G2461" s="19"/>
      <c r="H2461" s="19"/>
    </row>
    <row r="2462" spans="6:8" x14ac:dyDescent="0.35">
      <c r="F2462" s="19"/>
      <c r="G2462" s="19"/>
      <c r="H2462" s="19"/>
    </row>
    <row r="2463" spans="6:8" x14ac:dyDescent="0.35">
      <c r="F2463" s="19"/>
      <c r="G2463" s="19"/>
      <c r="H2463" s="19"/>
    </row>
    <row r="2464" spans="6:8" x14ac:dyDescent="0.35">
      <c r="F2464" s="19"/>
      <c r="G2464" s="19"/>
      <c r="H2464" s="19"/>
    </row>
    <row r="2465" spans="6:8" x14ac:dyDescent="0.35">
      <c r="F2465" s="19"/>
      <c r="G2465" s="19"/>
      <c r="H2465" s="19"/>
    </row>
    <row r="2466" spans="6:8" x14ac:dyDescent="0.35">
      <c r="F2466" s="19"/>
      <c r="G2466" s="19"/>
      <c r="H2466" s="19"/>
    </row>
    <row r="2467" spans="6:8" x14ac:dyDescent="0.35">
      <c r="F2467" s="19"/>
      <c r="G2467" s="19"/>
      <c r="H2467" s="19"/>
    </row>
    <row r="2468" spans="6:8" x14ac:dyDescent="0.35">
      <c r="F2468" s="19"/>
      <c r="G2468" s="19"/>
      <c r="H2468" s="19"/>
    </row>
    <row r="2469" spans="6:8" x14ac:dyDescent="0.35">
      <c r="F2469" s="19"/>
      <c r="G2469" s="19"/>
      <c r="H2469" s="19"/>
    </row>
    <row r="2470" spans="6:8" x14ac:dyDescent="0.35">
      <c r="F2470" s="19"/>
      <c r="G2470" s="19"/>
      <c r="H2470" s="19"/>
    </row>
    <row r="2471" spans="6:8" x14ac:dyDescent="0.35">
      <c r="F2471" s="19"/>
      <c r="G2471" s="19"/>
      <c r="H2471" s="19"/>
    </row>
    <row r="2472" spans="6:8" x14ac:dyDescent="0.35">
      <c r="F2472" s="19"/>
      <c r="G2472" s="19"/>
      <c r="H2472" s="19"/>
    </row>
    <row r="2473" spans="6:8" x14ac:dyDescent="0.35">
      <c r="F2473" s="19"/>
      <c r="G2473" s="19"/>
      <c r="H2473" s="19"/>
    </row>
    <row r="2474" spans="6:8" x14ac:dyDescent="0.35">
      <c r="F2474" s="19"/>
      <c r="G2474" s="19"/>
      <c r="H2474" s="19"/>
    </row>
    <row r="2475" spans="6:8" x14ac:dyDescent="0.35">
      <c r="F2475" s="19"/>
      <c r="G2475" s="19"/>
      <c r="H2475" s="19"/>
    </row>
    <row r="2476" spans="6:8" x14ac:dyDescent="0.35">
      <c r="F2476" s="19"/>
      <c r="G2476" s="19"/>
      <c r="H2476" s="19"/>
    </row>
    <row r="2477" spans="6:8" x14ac:dyDescent="0.35">
      <c r="F2477" s="19"/>
      <c r="G2477" s="19"/>
      <c r="H2477" s="19"/>
    </row>
    <row r="2478" spans="6:8" x14ac:dyDescent="0.35">
      <c r="F2478" s="19"/>
      <c r="G2478" s="19"/>
      <c r="H2478" s="19"/>
    </row>
    <row r="2479" spans="6:8" x14ac:dyDescent="0.35">
      <c r="F2479" s="19"/>
      <c r="G2479" s="19"/>
      <c r="H2479" s="19"/>
    </row>
    <row r="2480" spans="6:8" x14ac:dyDescent="0.35">
      <c r="F2480" s="19"/>
      <c r="G2480" s="19"/>
      <c r="H2480" s="19"/>
    </row>
    <row r="2481" spans="6:8" x14ac:dyDescent="0.35">
      <c r="F2481" s="19"/>
      <c r="G2481" s="19"/>
      <c r="H2481" s="19"/>
    </row>
    <row r="2482" spans="6:8" x14ac:dyDescent="0.35">
      <c r="F2482" s="19"/>
      <c r="G2482" s="19"/>
      <c r="H2482" s="19"/>
    </row>
    <row r="2483" spans="6:8" x14ac:dyDescent="0.35">
      <c r="F2483" s="19"/>
      <c r="G2483" s="19"/>
      <c r="H2483" s="19"/>
    </row>
    <row r="2484" spans="6:8" x14ac:dyDescent="0.35">
      <c r="F2484" s="19"/>
      <c r="G2484" s="19"/>
      <c r="H2484" s="19"/>
    </row>
    <row r="2485" spans="6:8" x14ac:dyDescent="0.35">
      <c r="F2485" s="19"/>
      <c r="G2485" s="19"/>
      <c r="H2485" s="19"/>
    </row>
    <row r="2486" spans="6:8" x14ac:dyDescent="0.35">
      <c r="F2486" s="19"/>
      <c r="G2486" s="19"/>
      <c r="H2486" s="19"/>
    </row>
    <row r="2487" spans="6:8" x14ac:dyDescent="0.35">
      <c r="F2487" s="19"/>
      <c r="G2487" s="19"/>
      <c r="H2487" s="19"/>
    </row>
    <row r="2488" spans="6:8" x14ac:dyDescent="0.35">
      <c r="F2488" s="19"/>
      <c r="G2488" s="19"/>
      <c r="H2488" s="19"/>
    </row>
    <row r="2489" spans="6:8" x14ac:dyDescent="0.35">
      <c r="F2489" s="19"/>
      <c r="G2489" s="19"/>
      <c r="H2489" s="19"/>
    </row>
    <row r="2490" spans="6:8" x14ac:dyDescent="0.35">
      <c r="F2490" s="19"/>
      <c r="G2490" s="19"/>
      <c r="H2490" s="19"/>
    </row>
    <row r="2491" spans="6:8" x14ac:dyDescent="0.35">
      <c r="F2491" s="19"/>
      <c r="G2491" s="19"/>
      <c r="H2491" s="19"/>
    </row>
    <row r="2492" spans="6:8" x14ac:dyDescent="0.35">
      <c r="F2492" s="19"/>
      <c r="G2492" s="19"/>
      <c r="H2492" s="19"/>
    </row>
    <row r="2493" spans="6:8" x14ac:dyDescent="0.35">
      <c r="F2493" s="19"/>
      <c r="G2493" s="19"/>
      <c r="H2493" s="19"/>
    </row>
    <row r="2494" spans="6:8" x14ac:dyDescent="0.35">
      <c r="F2494" s="19"/>
      <c r="G2494" s="19"/>
      <c r="H2494" s="19"/>
    </row>
    <row r="2495" spans="6:8" x14ac:dyDescent="0.35">
      <c r="F2495" s="19"/>
      <c r="G2495" s="19"/>
      <c r="H2495" s="19"/>
    </row>
    <row r="2496" spans="6:8" x14ac:dyDescent="0.35">
      <c r="F2496" s="19"/>
      <c r="G2496" s="19"/>
      <c r="H2496" s="19"/>
    </row>
    <row r="2497" spans="6:8" x14ac:dyDescent="0.35">
      <c r="F2497" s="19"/>
      <c r="G2497" s="19"/>
      <c r="H2497" s="19"/>
    </row>
    <row r="2498" spans="6:8" x14ac:dyDescent="0.35">
      <c r="F2498" s="19"/>
      <c r="G2498" s="19"/>
      <c r="H2498" s="19"/>
    </row>
    <row r="2499" spans="6:8" x14ac:dyDescent="0.35">
      <c r="F2499" s="19"/>
      <c r="G2499" s="19"/>
      <c r="H2499" s="19"/>
    </row>
    <row r="2500" spans="6:8" x14ac:dyDescent="0.35">
      <c r="F2500" s="19"/>
      <c r="G2500" s="19"/>
      <c r="H2500" s="19"/>
    </row>
    <row r="2501" spans="6:8" x14ac:dyDescent="0.35">
      <c r="F2501" s="19"/>
      <c r="G2501" s="19"/>
      <c r="H2501" s="19"/>
    </row>
    <row r="2502" spans="6:8" x14ac:dyDescent="0.35">
      <c r="F2502" s="19"/>
      <c r="G2502" s="19"/>
      <c r="H2502" s="19"/>
    </row>
    <row r="2503" spans="6:8" x14ac:dyDescent="0.35">
      <c r="F2503" s="19"/>
      <c r="G2503" s="19"/>
      <c r="H2503" s="19"/>
    </row>
    <row r="2504" spans="6:8" x14ac:dyDescent="0.35">
      <c r="F2504" s="19"/>
      <c r="G2504" s="19"/>
      <c r="H2504" s="19"/>
    </row>
    <row r="2505" spans="6:8" x14ac:dyDescent="0.35">
      <c r="F2505" s="19"/>
      <c r="G2505" s="19"/>
      <c r="H2505" s="19"/>
    </row>
    <row r="2506" spans="6:8" x14ac:dyDescent="0.35">
      <c r="F2506" s="19"/>
      <c r="G2506" s="19"/>
      <c r="H2506" s="19"/>
    </row>
    <row r="2507" spans="6:8" x14ac:dyDescent="0.35">
      <c r="F2507" s="19"/>
      <c r="G2507" s="19"/>
      <c r="H2507" s="19"/>
    </row>
    <row r="2508" spans="6:8" x14ac:dyDescent="0.35">
      <c r="F2508" s="19"/>
      <c r="G2508" s="19"/>
      <c r="H2508" s="19"/>
    </row>
    <row r="2509" spans="6:8" x14ac:dyDescent="0.35">
      <c r="F2509" s="19"/>
      <c r="G2509" s="19"/>
      <c r="H2509" s="19"/>
    </row>
    <row r="2510" spans="6:8" x14ac:dyDescent="0.35">
      <c r="F2510" s="19"/>
      <c r="G2510" s="19"/>
      <c r="H2510" s="19"/>
    </row>
    <row r="2511" spans="6:8" x14ac:dyDescent="0.35">
      <c r="F2511" s="19"/>
      <c r="G2511" s="19"/>
      <c r="H2511" s="19"/>
    </row>
    <row r="2512" spans="6:8" x14ac:dyDescent="0.35">
      <c r="F2512" s="19"/>
      <c r="G2512" s="19"/>
      <c r="H2512" s="19"/>
    </row>
    <row r="2513" spans="6:8" x14ac:dyDescent="0.35">
      <c r="F2513" s="19"/>
      <c r="G2513" s="19"/>
      <c r="H2513" s="19"/>
    </row>
    <row r="2514" spans="6:8" x14ac:dyDescent="0.35">
      <c r="F2514" s="19"/>
      <c r="G2514" s="19"/>
      <c r="H2514" s="19"/>
    </row>
    <row r="2515" spans="6:8" x14ac:dyDescent="0.35">
      <c r="F2515" s="19"/>
      <c r="G2515" s="19"/>
      <c r="H2515" s="19"/>
    </row>
    <row r="2516" spans="6:8" x14ac:dyDescent="0.35">
      <c r="F2516" s="19"/>
      <c r="G2516" s="19"/>
      <c r="H2516" s="19"/>
    </row>
    <row r="2517" spans="6:8" x14ac:dyDescent="0.35">
      <c r="F2517" s="19"/>
      <c r="G2517" s="19"/>
      <c r="H2517" s="19"/>
    </row>
    <row r="2518" spans="6:8" x14ac:dyDescent="0.35">
      <c r="F2518" s="19"/>
      <c r="G2518" s="19"/>
      <c r="H2518" s="19"/>
    </row>
    <row r="2519" spans="6:8" x14ac:dyDescent="0.35">
      <c r="F2519" s="19"/>
      <c r="G2519" s="19"/>
      <c r="H2519" s="19"/>
    </row>
    <row r="2520" spans="6:8" x14ac:dyDescent="0.35">
      <c r="F2520" s="19"/>
      <c r="G2520" s="19"/>
      <c r="H2520" s="19"/>
    </row>
    <row r="2521" spans="6:8" x14ac:dyDescent="0.35">
      <c r="F2521" s="19"/>
      <c r="G2521" s="19"/>
      <c r="H2521" s="19"/>
    </row>
    <row r="2522" spans="6:8" x14ac:dyDescent="0.35">
      <c r="F2522" s="19"/>
      <c r="G2522" s="19"/>
      <c r="H2522" s="19"/>
    </row>
    <row r="2523" spans="6:8" x14ac:dyDescent="0.35">
      <c r="F2523" s="19"/>
      <c r="G2523" s="19"/>
      <c r="H2523" s="19"/>
    </row>
    <row r="2524" spans="6:8" x14ac:dyDescent="0.35">
      <c r="F2524" s="19"/>
      <c r="G2524" s="19"/>
      <c r="H2524" s="19"/>
    </row>
    <row r="2525" spans="6:8" x14ac:dyDescent="0.35">
      <c r="F2525" s="19"/>
      <c r="G2525" s="19"/>
      <c r="H2525" s="19"/>
    </row>
    <row r="2526" spans="6:8" x14ac:dyDescent="0.35">
      <c r="F2526" s="19"/>
      <c r="G2526" s="19"/>
      <c r="H2526" s="19"/>
    </row>
    <row r="2527" spans="6:8" x14ac:dyDescent="0.35">
      <c r="F2527" s="19"/>
      <c r="G2527" s="19"/>
      <c r="H2527" s="19"/>
    </row>
    <row r="2528" spans="6:8" x14ac:dyDescent="0.35">
      <c r="F2528" s="19"/>
      <c r="G2528" s="19"/>
      <c r="H2528" s="19"/>
    </row>
    <row r="2529" spans="6:8" x14ac:dyDescent="0.35">
      <c r="F2529" s="19"/>
      <c r="G2529" s="19"/>
      <c r="H2529" s="19"/>
    </row>
    <row r="2530" spans="6:8" x14ac:dyDescent="0.35">
      <c r="F2530" s="19"/>
      <c r="G2530" s="19"/>
      <c r="H2530" s="19"/>
    </row>
    <row r="2531" spans="6:8" x14ac:dyDescent="0.35">
      <c r="F2531" s="19"/>
      <c r="G2531" s="19"/>
      <c r="H2531" s="19"/>
    </row>
    <row r="2532" spans="6:8" x14ac:dyDescent="0.35">
      <c r="F2532" s="19"/>
      <c r="G2532" s="19"/>
      <c r="H2532" s="19"/>
    </row>
    <row r="2533" spans="6:8" x14ac:dyDescent="0.35">
      <c r="F2533" s="19"/>
      <c r="G2533" s="19"/>
      <c r="H2533" s="19"/>
    </row>
    <row r="2534" spans="6:8" x14ac:dyDescent="0.35">
      <c r="F2534" s="19"/>
      <c r="G2534" s="19"/>
      <c r="H2534" s="19"/>
    </row>
    <row r="2535" spans="6:8" x14ac:dyDescent="0.35">
      <c r="F2535" s="19"/>
      <c r="G2535" s="19"/>
      <c r="H2535" s="19"/>
    </row>
    <row r="2536" spans="6:8" x14ac:dyDescent="0.35">
      <c r="F2536" s="19"/>
      <c r="G2536" s="19"/>
      <c r="H2536" s="19"/>
    </row>
    <row r="2537" spans="6:8" x14ac:dyDescent="0.35">
      <c r="F2537" s="19"/>
      <c r="G2537" s="19"/>
      <c r="H2537" s="19"/>
    </row>
    <row r="2538" spans="6:8" x14ac:dyDescent="0.35">
      <c r="F2538" s="19"/>
      <c r="G2538" s="19"/>
      <c r="H2538" s="19"/>
    </row>
    <row r="2539" spans="6:8" x14ac:dyDescent="0.35">
      <c r="F2539" s="19"/>
      <c r="G2539" s="19"/>
      <c r="H2539" s="19"/>
    </row>
    <row r="2540" spans="6:8" x14ac:dyDescent="0.35">
      <c r="F2540" s="19"/>
      <c r="G2540" s="19"/>
      <c r="H2540" s="19"/>
    </row>
    <row r="2541" spans="6:8" x14ac:dyDescent="0.35">
      <c r="F2541" s="19"/>
      <c r="G2541" s="19"/>
      <c r="H2541" s="19"/>
    </row>
    <row r="2542" spans="6:8" x14ac:dyDescent="0.35">
      <c r="F2542" s="19"/>
      <c r="G2542" s="19"/>
      <c r="H2542" s="19"/>
    </row>
    <row r="2543" spans="6:8" x14ac:dyDescent="0.35">
      <c r="F2543" s="19"/>
      <c r="G2543" s="19"/>
      <c r="H2543" s="19"/>
    </row>
    <row r="2544" spans="6:8" x14ac:dyDescent="0.35">
      <c r="F2544" s="19"/>
      <c r="G2544" s="19"/>
      <c r="H2544" s="19"/>
    </row>
    <row r="2545" spans="6:8" x14ac:dyDescent="0.35">
      <c r="F2545" s="19"/>
      <c r="G2545" s="19"/>
      <c r="H2545" s="19"/>
    </row>
    <row r="2546" spans="6:8" x14ac:dyDescent="0.35">
      <c r="F2546" s="19"/>
      <c r="G2546" s="19"/>
      <c r="H2546" s="19"/>
    </row>
    <row r="2547" spans="6:8" x14ac:dyDescent="0.35">
      <c r="F2547" s="19"/>
      <c r="G2547" s="19"/>
      <c r="H2547" s="19"/>
    </row>
    <row r="2548" spans="6:8" x14ac:dyDescent="0.35">
      <c r="F2548" s="19"/>
      <c r="G2548" s="19"/>
      <c r="H2548" s="19"/>
    </row>
    <row r="2549" spans="6:8" x14ac:dyDescent="0.35">
      <c r="F2549" s="19"/>
      <c r="G2549" s="19"/>
      <c r="H2549" s="19"/>
    </row>
    <row r="2550" spans="6:8" x14ac:dyDescent="0.35">
      <c r="F2550" s="19"/>
      <c r="G2550" s="19"/>
      <c r="H2550" s="19"/>
    </row>
    <row r="2551" spans="6:8" x14ac:dyDescent="0.35">
      <c r="F2551" s="19"/>
      <c r="G2551" s="19"/>
      <c r="H2551" s="19"/>
    </row>
    <row r="2552" spans="6:8" x14ac:dyDescent="0.35">
      <c r="F2552" s="19"/>
      <c r="G2552" s="19"/>
      <c r="H2552" s="19"/>
    </row>
    <row r="2553" spans="6:8" x14ac:dyDescent="0.35">
      <c r="F2553" s="19"/>
      <c r="G2553" s="19"/>
      <c r="H2553" s="19"/>
    </row>
    <row r="2554" spans="6:8" x14ac:dyDescent="0.35">
      <c r="F2554" s="19"/>
      <c r="G2554" s="19"/>
      <c r="H2554" s="19"/>
    </row>
    <row r="2555" spans="6:8" x14ac:dyDescent="0.35">
      <c r="F2555" s="19"/>
      <c r="G2555" s="19"/>
      <c r="H2555" s="19"/>
    </row>
    <row r="2556" spans="6:8" x14ac:dyDescent="0.35">
      <c r="F2556" s="19"/>
      <c r="G2556" s="19"/>
      <c r="H2556" s="19"/>
    </row>
    <row r="2557" spans="6:8" x14ac:dyDescent="0.35">
      <c r="F2557" s="19"/>
      <c r="G2557" s="19"/>
      <c r="H2557" s="19"/>
    </row>
    <row r="2558" spans="6:8" x14ac:dyDescent="0.35">
      <c r="F2558" s="19"/>
      <c r="G2558" s="19"/>
      <c r="H2558" s="19"/>
    </row>
    <row r="2559" spans="6:8" x14ac:dyDescent="0.35">
      <c r="F2559" s="19"/>
      <c r="G2559" s="19"/>
      <c r="H2559" s="19"/>
    </row>
    <row r="2560" spans="6:8" x14ac:dyDescent="0.35">
      <c r="F2560" s="19"/>
      <c r="G2560" s="19"/>
      <c r="H2560" s="19"/>
    </row>
    <row r="2561" spans="6:8" x14ac:dyDescent="0.35">
      <c r="F2561" s="19"/>
      <c r="G2561" s="19"/>
      <c r="H2561" s="19"/>
    </row>
    <row r="2562" spans="6:8" x14ac:dyDescent="0.35">
      <c r="F2562" s="19"/>
      <c r="G2562" s="19"/>
      <c r="H2562" s="19"/>
    </row>
    <row r="2563" spans="6:8" x14ac:dyDescent="0.35">
      <c r="F2563" s="19"/>
      <c r="G2563" s="19"/>
      <c r="H2563" s="19"/>
    </row>
    <row r="2564" spans="6:8" x14ac:dyDescent="0.35">
      <c r="F2564" s="19"/>
      <c r="G2564" s="19"/>
      <c r="H2564" s="19"/>
    </row>
    <row r="2565" spans="6:8" x14ac:dyDescent="0.35">
      <c r="F2565" s="19"/>
      <c r="G2565" s="19"/>
      <c r="H2565" s="19"/>
    </row>
    <row r="2566" spans="6:8" x14ac:dyDescent="0.35">
      <c r="F2566" s="19"/>
      <c r="G2566" s="19"/>
      <c r="H2566" s="19"/>
    </row>
    <row r="2567" spans="6:8" x14ac:dyDescent="0.35">
      <c r="F2567" s="19"/>
      <c r="G2567" s="19"/>
      <c r="H2567" s="19"/>
    </row>
    <row r="2568" spans="6:8" x14ac:dyDescent="0.35">
      <c r="F2568" s="19"/>
      <c r="G2568" s="19"/>
      <c r="H2568" s="19"/>
    </row>
    <row r="2569" spans="6:8" x14ac:dyDescent="0.35">
      <c r="F2569" s="19"/>
      <c r="G2569" s="19"/>
      <c r="H2569" s="19"/>
    </row>
    <row r="2570" spans="6:8" x14ac:dyDescent="0.35">
      <c r="F2570" s="19"/>
      <c r="G2570" s="19"/>
      <c r="H2570" s="19"/>
    </row>
    <row r="2571" spans="6:8" x14ac:dyDescent="0.35">
      <c r="F2571" s="19"/>
      <c r="G2571" s="19"/>
      <c r="H2571" s="19"/>
    </row>
    <row r="2572" spans="6:8" x14ac:dyDescent="0.35">
      <c r="F2572" s="19"/>
      <c r="G2572" s="19"/>
      <c r="H2572" s="19"/>
    </row>
    <row r="2573" spans="6:8" x14ac:dyDescent="0.35">
      <c r="F2573" s="19"/>
      <c r="G2573" s="19"/>
      <c r="H2573" s="19"/>
    </row>
    <row r="2574" spans="6:8" x14ac:dyDescent="0.35">
      <c r="F2574" s="19"/>
      <c r="G2574" s="19"/>
      <c r="H2574" s="19"/>
    </row>
    <row r="2575" spans="6:8" x14ac:dyDescent="0.35">
      <c r="F2575" s="19"/>
      <c r="G2575" s="19"/>
      <c r="H2575" s="19"/>
    </row>
    <row r="2576" spans="6:8" x14ac:dyDescent="0.35">
      <c r="F2576" s="19"/>
      <c r="G2576" s="19"/>
      <c r="H2576" s="19"/>
    </row>
    <row r="2577" spans="6:8" x14ac:dyDescent="0.35">
      <c r="F2577" s="19"/>
      <c r="G2577" s="19"/>
      <c r="H2577" s="19"/>
    </row>
    <row r="2578" spans="6:8" x14ac:dyDescent="0.35">
      <c r="F2578" s="19"/>
      <c r="G2578" s="19"/>
      <c r="H2578" s="19"/>
    </row>
    <row r="2579" spans="6:8" x14ac:dyDescent="0.35">
      <c r="F2579" s="19"/>
      <c r="G2579" s="19"/>
      <c r="H2579" s="19"/>
    </row>
    <row r="2580" spans="6:8" x14ac:dyDescent="0.35">
      <c r="F2580" s="19"/>
      <c r="G2580" s="19"/>
      <c r="H2580" s="19"/>
    </row>
    <row r="2581" spans="6:8" x14ac:dyDescent="0.35">
      <c r="F2581" s="19"/>
      <c r="G2581" s="19"/>
      <c r="H2581" s="19"/>
    </row>
    <row r="2582" spans="6:8" x14ac:dyDescent="0.35">
      <c r="F2582" s="19"/>
      <c r="G2582" s="19"/>
      <c r="H2582" s="19"/>
    </row>
    <row r="2583" spans="6:8" x14ac:dyDescent="0.35">
      <c r="F2583" s="19"/>
      <c r="G2583" s="19"/>
      <c r="H2583" s="19"/>
    </row>
    <row r="2584" spans="6:8" x14ac:dyDescent="0.35">
      <c r="F2584" s="19"/>
      <c r="G2584" s="19"/>
      <c r="H2584" s="19"/>
    </row>
    <row r="2585" spans="6:8" x14ac:dyDescent="0.35">
      <c r="F2585" s="19"/>
      <c r="G2585" s="19"/>
      <c r="H2585" s="19"/>
    </row>
    <row r="2586" spans="6:8" x14ac:dyDescent="0.35">
      <c r="F2586" s="19"/>
      <c r="G2586" s="19"/>
      <c r="H2586" s="19"/>
    </row>
    <row r="2587" spans="6:8" x14ac:dyDescent="0.35">
      <c r="F2587" s="19"/>
      <c r="G2587" s="19"/>
      <c r="H2587" s="19"/>
    </row>
    <row r="2588" spans="6:8" x14ac:dyDescent="0.35">
      <c r="F2588" s="19"/>
      <c r="G2588" s="19"/>
      <c r="H2588" s="19"/>
    </row>
    <row r="2589" spans="6:8" x14ac:dyDescent="0.35">
      <c r="F2589" s="19"/>
      <c r="G2589" s="19"/>
      <c r="H2589" s="19"/>
    </row>
    <row r="2590" spans="6:8" x14ac:dyDescent="0.35">
      <c r="F2590" s="19"/>
      <c r="G2590" s="19"/>
      <c r="H2590" s="19"/>
    </row>
    <row r="2591" spans="6:8" x14ac:dyDescent="0.35">
      <c r="F2591" s="19"/>
      <c r="G2591" s="19"/>
      <c r="H2591" s="19"/>
    </row>
    <row r="2592" spans="6:8" x14ac:dyDescent="0.35">
      <c r="F2592" s="19"/>
      <c r="G2592" s="19"/>
      <c r="H2592" s="19"/>
    </row>
    <row r="2593" spans="6:8" x14ac:dyDescent="0.35">
      <c r="F2593" s="19"/>
      <c r="G2593" s="19"/>
      <c r="H2593" s="19"/>
    </row>
    <row r="2594" spans="6:8" x14ac:dyDescent="0.35">
      <c r="F2594" s="19"/>
      <c r="G2594" s="19"/>
      <c r="H2594" s="19"/>
    </row>
    <row r="2595" spans="6:8" x14ac:dyDescent="0.35">
      <c r="F2595" s="19"/>
      <c r="G2595" s="19"/>
      <c r="H2595" s="19"/>
    </row>
    <row r="2596" spans="6:8" x14ac:dyDescent="0.35">
      <c r="F2596" s="19"/>
      <c r="G2596" s="19"/>
      <c r="H2596" s="19"/>
    </row>
    <row r="2597" spans="6:8" x14ac:dyDescent="0.35">
      <c r="F2597" s="19"/>
      <c r="G2597" s="19"/>
      <c r="H2597" s="19"/>
    </row>
    <row r="2598" spans="6:8" x14ac:dyDescent="0.35">
      <c r="F2598" s="19"/>
      <c r="G2598" s="19"/>
      <c r="H2598" s="19"/>
    </row>
    <row r="2599" spans="6:8" x14ac:dyDescent="0.35">
      <c r="F2599" s="19"/>
      <c r="G2599" s="19"/>
      <c r="H2599" s="19"/>
    </row>
    <row r="2600" spans="6:8" x14ac:dyDescent="0.35">
      <c r="F2600" s="19"/>
      <c r="G2600" s="19"/>
      <c r="H2600" s="19"/>
    </row>
    <row r="2601" spans="6:8" x14ac:dyDescent="0.35">
      <c r="F2601" s="19"/>
      <c r="G2601" s="19"/>
      <c r="H2601" s="19"/>
    </row>
    <row r="2602" spans="6:8" x14ac:dyDescent="0.35">
      <c r="F2602" s="19"/>
      <c r="G2602" s="19"/>
      <c r="H2602" s="19"/>
    </row>
    <row r="2603" spans="6:8" x14ac:dyDescent="0.35">
      <c r="F2603" s="19"/>
      <c r="G2603" s="19"/>
      <c r="H2603" s="19"/>
    </row>
    <row r="2604" spans="6:8" x14ac:dyDescent="0.35">
      <c r="F2604" s="19"/>
      <c r="G2604" s="19"/>
      <c r="H2604" s="19"/>
    </row>
    <row r="2605" spans="6:8" x14ac:dyDescent="0.35">
      <c r="F2605" s="19"/>
      <c r="G2605" s="19"/>
      <c r="H2605" s="19"/>
    </row>
    <row r="2606" spans="6:8" x14ac:dyDescent="0.35">
      <c r="F2606" s="19"/>
      <c r="G2606" s="19"/>
      <c r="H2606" s="19"/>
    </row>
    <row r="2607" spans="6:8" x14ac:dyDescent="0.35">
      <c r="F2607" s="19"/>
      <c r="G2607" s="19"/>
      <c r="H2607" s="19"/>
    </row>
    <row r="2608" spans="6:8" x14ac:dyDescent="0.35">
      <c r="F2608" s="19"/>
      <c r="G2608" s="19"/>
      <c r="H2608" s="19"/>
    </row>
    <row r="2609" spans="6:8" x14ac:dyDescent="0.35">
      <c r="F2609" s="19"/>
      <c r="G2609" s="19"/>
      <c r="H2609" s="19"/>
    </row>
    <row r="2610" spans="6:8" x14ac:dyDescent="0.35">
      <c r="F2610" s="19"/>
      <c r="G2610" s="19"/>
      <c r="H2610" s="19"/>
    </row>
    <row r="2611" spans="6:8" x14ac:dyDescent="0.35">
      <c r="F2611" s="19"/>
      <c r="G2611" s="19"/>
      <c r="H2611" s="19"/>
    </row>
    <row r="2612" spans="6:8" x14ac:dyDescent="0.35">
      <c r="F2612" s="19"/>
      <c r="G2612" s="19"/>
      <c r="H2612" s="19"/>
    </row>
    <row r="2613" spans="6:8" x14ac:dyDescent="0.35">
      <c r="F2613" s="19"/>
      <c r="G2613" s="19"/>
      <c r="H2613" s="19"/>
    </row>
    <row r="2614" spans="6:8" x14ac:dyDescent="0.35">
      <c r="F2614" s="19"/>
      <c r="G2614" s="19"/>
      <c r="H2614" s="19"/>
    </row>
    <row r="2615" spans="6:8" x14ac:dyDescent="0.35">
      <c r="F2615" s="19"/>
      <c r="G2615" s="19"/>
      <c r="H2615" s="19"/>
    </row>
    <row r="2616" spans="6:8" x14ac:dyDescent="0.35">
      <c r="F2616" s="19"/>
      <c r="G2616" s="19"/>
      <c r="H2616" s="19"/>
    </row>
    <row r="2617" spans="6:8" x14ac:dyDescent="0.35">
      <c r="F2617" s="19"/>
      <c r="G2617" s="19"/>
      <c r="H2617" s="19"/>
    </row>
    <row r="2618" spans="6:8" x14ac:dyDescent="0.35">
      <c r="F2618" s="19"/>
      <c r="G2618" s="19"/>
      <c r="H2618" s="19"/>
    </row>
    <row r="2619" spans="6:8" x14ac:dyDescent="0.35">
      <c r="F2619" s="19"/>
      <c r="G2619" s="19"/>
      <c r="H2619" s="19"/>
    </row>
    <row r="2620" spans="6:8" x14ac:dyDescent="0.35">
      <c r="F2620" s="19"/>
      <c r="G2620" s="19"/>
      <c r="H2620" s="19"/>
    </row>
    <row r="2621" spans="6:8" x14ac:dyDescent="0.35">
      <c r="F2621" s="19"/>
      <c r="G2621" s="19"/>
      <c r="H2621" s="19"/>
    </row>
    <row r="2622" spans="6:8" x14ac:dyDescent="0.35">
      <c r="F2622" s="19"/>
      <c r="G2622" s="19"/>
      <c r="H2622" s="19"/>
    </row>
    <row r="2623" spans="6:8" x14ac:dyDescent="0.35">
      <c r="F2623" s="19"/>
      <c r="G2623" s="19"/>
      <c r="H2623" s="19"/>
    </row>
    <row r="2624" spans="6:8" x14ac:dyDescent="0.35">
      <c r="F2624" s="19"/>
      <c r="G2624" s="19"/>
      <c r="H2624" s="19"/>
    </row>
    <row r="2625" spans="6:8" x14ac:dyDescent="0.35">
      <c r="F2625" s="19"/>
      <c r="G2625" s="19"/>
      <c r="H2625" s="19"/>
    </row>
    <row r="2626" spans="6:8" x14ac:dyDescent="0.35">
      <c r="F2626" s="19"/>
      <c r="G2626" s="19"/>
      <c r="H2626" s="19"/>
    </row>
    <row r="2627" spans="6:8" x14ac:dyDescent="0.35">
      <c r="F2627" s="19"/>
      <c r="G2627" s="19"/>
      <c r="H2627" s="19"/>
    </row>
    <row r="2628" spans="6:8" x14ac:dyDescent="0.35">
      <c r="F2628" s="19"/>
      <c r="G2628" s="19"/>
      <c r="H2628" s="19"/>
    </row>
    <row r="2629" spans="6:8" x14ac:dyDescent="0.35">
      <c r="F2629" s="19"/>
      <c r="G2629" s="19"/>
      <c r="H2629" s="19"/>
    </row>
    <row r="2630" spans="6:8" x14ac:dyDescent="0.35">
      <c r="F2630" s="19"/>
      <c r="G2630" s="19"/>
      <c r="H2630" s="19"/>
    </row>
    <row r="2631" spans="6:8" x14ac:dyDescent="0.35">
      <c r="F2631" s="19"/>
      <c r="G2631" s="19"/>
      <c r="H2631" s="19"/>
    </row>
    <row r="2632" spans="6:8" x14ac:dyDescent="0.35">
      <c r="F2632" s="19"/>
      <c r="G2632" s="19"/>
      <c r="H2632" s="19"/>
    </row>
    <row r="2633" spans="6:8" x14ac:dyDescent="0.35">
      <c r="F2633" s="19"/>
      <c r="G2633" s="19"/>
      <c r="H2633" s="19"/>
    </row>
    <row r="2634" spans="6:8" x14ac:dyDescent="0.35">
      <c r="F2634" s="19"/>
      <c r="G2634" s="19"/>
      <c r="H2634" s="19"/>
    </row>
    <row r="2635" spans="6:8" x14ac:dyDescent="0.35">
      <c r="F2635" s="19"/>
      <c r="G2635" s="19"/>
      <c r="H2635" s="19"/>
    </row>
    <row r="2636" spans="6:8" x14ac:dyDescent="0.35">
      <c r="F2636" s="19"/>
      <c r="G2636" s="19"/>
      <c r="H2636" s="19"/>
    </row>
    <row r="2637" spans="6:8" x14ac:dyDescent="0.35">
      <c r="F2637" s="19"/>
      <c r="G2637" s="19"/>
      <c r="H2637" s="19"/>
    </row>
    <row r="2638" spans="6:8" x14ac:dyDescent="0.35">
      <c r="F2638" s="19"/>
      <c r="G2638" s="19"/>
      <c r="H2638" s="19"/>
    </row>
    <row r="2639" spans="6:8" x14ac:dyDescent="0.35">
      <c r="F2639" s="19"/>
      <c r="G2639" s="19"/>
      <c r="H2639" s="19"/>
    </row>
    <row r="2640" spans="6:8" x14ac:dyDescent="0.35">
      <c r="F2640" s="19"/>
      <c r="G2640" s="19"/>
      <c r="H2640" s="19"/>
    </row>
    <row r="2641" spans="6:8" x14ac:dyDescent="0.35">
      <c r="F2641" s="19"/>
      <c r="G2641" s="19"/>
      <c r="H2641" s="19"/>
    </row>
    <row r="2642" spans="6:8" x14ac:dyDescent="0.35">
      <c r="F2642" s="19"/>
      <c r="G2642" s="19"/>
      <c r="H2642" s="19"/>
    </row>
    <row r="2643" spans="6:8" x14ac:dyDescent="0.35">
      <c r="F2643" s="19"/>
      <c r="G2643" s="19"/>
      <c r="H2643" s="19"/>
    </row>
    <row r="2644" spans="6:8" x14ac:dyDescent="0.35">
      <c r="F2644" s="19"/>
      <c r="G2644" s="19"/>
      <c r="H2644" s="19"/>
    </row>
    <row r="2645" spans="6:8" x14ac:dyDescent="0.35">
      <c r="F2645" s="19"/>
      <c r="G2645" s="19"/>
      <c r="H2645" s="19"/>
    </row>
    <row r="2646" spans="6:8" x14ac:dyDescent="0.35">
      <c r="F2646" s="19"/>
      <c r="G2646" s="19"/>
      <c r="H2646" s="19"/>
    </row>
    <row r="2647" spans="6:8" x14ac:dyDescent="0.35">
      <c r="F2647" s="19"/>
      <c r="G2647" s="19"/>
      <c r="H2647" s="19"/>
    </row>
    <row r="2648" spans="6:8" x14ac:dyDescent="0.35">
      <c r="F2648" s="19"/>
      <c r="G2648" s="19"/>
      <c r="H2648" s="19"/>
    </row>
    <row r="2649" spans="6:8" x14ac:dyDescent="0.35">
      <c r="F2649" s="19"/>
      <c r="G2649" s="19"/>
      <c r="H2649" s="19"/>
    </row>
    <row r="2650" spans="6:8" x14ac:dyDescent="0.35">
      <c r="F2650" s="19"/>
      <c r="G2650" s="19"/>
      <c r="H2650" s="19"/>
    </row>
    <row r="2651" spans="6:8" x14ac:dyDescent="0.35">
      <c r="F2651" s="19"/>
      <c r="G2651" s="19"/>
      <c r="H2651" s="19"/>
    </row>
    <row r="2652" spans="6:8" x14ac:dyDescent="0.35">
      <c r="F2652" s="19"/>
      <c r="G2652" s="19"/>
      <c r="H2652" s="19"/>
    </row>
    <row r="2653" spans="6:8" x14ac:dyDescent="0.35">
      <c r="F2653" s="19"/>
      <c r="G2653" s="19"/>
      <c r="H2653" s="19"/>
    </row>
    <row r="2654" spans="6:8" x14ac:dyDescent="0.35">
      <c r="F2654" s="19"/>
      <c r="G2654" s="19"/>
      <c r="H2654" s="19"/>
    </row>
    <row r="2655" spans="6:8" x14ac:dyDescent="0.35">
      <c r="F2655" s="19"/>
      <c r="G2655" s="19"/>
      <c r="H2655" s="19"/>
    </row>
    <row r="2656" spans="6:8" x14ac:dyDescent="0.35">
      <c r="F2656" s="19"/>
      <c r="G2656" s="19"/>
      <c r="H2656" s="19"/>
    </row>
    <row r="2657" spans="6:8" x14ac:dyDescent="0.35">
      <c r="F2657" s="19"/>
      <c r="G2657" s="19"/>
      <c r="H2657" s="19"/>
    </row>
    <row r="2658" spans="6:8" x14ac:dyDescent="0.35">
      <c r="F2658" s="19"/>
      <c r="G2658" s="19"/>
      <c r="H2658" s="19"/>
    </row>
    <row r="2659" spans="6:8" x14ac:dyDescent="0.35">
      <c r="F2659" s="19"/>
      <c r="G2659" s="19"/>
      <c r="H2659" s="19"/>
    </row>
    <row r="2660" spans="6:8" x14ac:dyDescent="0.35">
      <c r="F2660" s="19"/>
      <c r="G2660" s="19"/>
      <c r="H2660" s="19"/>
    </row>
    <row r="2661" spans="6:8" x14ac:dyDescent="0.35">
      <c r="F2661" s="19"/>
      <c r="G2661" s="19"/>
      <c r="H2661" s="19"/>
    </row>
    <row r="2662" spans="6:8" x14ac:dyDescent="0.35">
      <c r="F2662" s="19"/>
      <c r="G2662" s="19"/>
      <c r="H2662" s="19"/>
    </row>
    <row r="2663" spans="6:8" x14ac:dyDescent="0.35">
      <c r="F2663" s="19"/>
      <c r="G2663" s="19"/>
      <c r="H2663" s="19"/>
    </row>
    <row r="2664" spans="6:8" x14ac:dyDescent="0.35">
      <c r="F2664" s="19"/>
      <c r="G2664" s="19"/>
      <c r="H2664" s="19"/>
    </row>
    <row r="2665" spans="6:8" x14ac:dyDescent="0.35">
      <c r="F2665" s="19"/>
      <c r="G2665" s="19"/>
      <c r="H2665" s="19"/>
    </row>
    <row r="2666" spans="6:8" x14ac:dyDescent="0.35">
      <c r="F2666" s="19"/>
      <c r="G2666" s="19"/>
      <c r="H2666" s="19"/>
    </row>
    <row r="2667" spans="6:8" x14ac:dyDescent="0.35">
      <c r="F2667" s="19"/>
      <c r="G2667" s="19"/>
      <c r="H2667" s="19"/>
    </row>
    <row r="2668" spans="6:8" x14ac:dyDescent="0.35">
      <c r="F2668" s="19"/>
      <c r="G2668" s="19"/>
      <c r="H2668" s="19"/>
    </row>
    <row r="2669" spans="6:8" x14ac:dyDescent="0.35">
      <c r="F2669" s="19"/>
      <c r="G2669" s="19"/>
      <c r="H2669" s="19"/>
    </row>
    <row r="2670" spans="6:8" x14ac:dyDescent="0.35">
      <c r="F2670" s="19"/>
      <c r="G2670" s="19"/>
      <c r="H2670" s="19"/>
    </row>
    <row r="2671" spans="6:8" x14ac:dyDescent="0.35">
      <c r="F2671" s="19"/>
      <c r="G2671" s="19"/>
      <c r="H2671" s="19"/>
    </row>
    <row r="2672" spans="6:8" x14ac:dyDescent="0.35">
      <c r="F2672" s="19"/>
      <c r="G2672" s="19"/>
      <c r="H2672" s="19"/>
    </row>
    <row r="2673" spans="6:8" x14ac:dyDescent="0.35">
      <c r="F2673" s="19"/>
      <c r="G2673" s="19"/>
      <c r="H2673" s="19"/>
    </row>
    <row r="2674" spans="6:8" x14ac:dyDescent="0.35">
      <c r="F2674" s="19"/>
      <c r="G2674" s="19"/>
      <c r="H2674" s="19"/>
    </row>
    <row r="2675" spans="6:8" x14ac:dyDescent="0.35">
      <c r="F2675" s="19"/>
      <c r="G2675" s="19"/>
      <c r="H2675" s="19"/>
    </row>
    <row r="2676" spans="6:8" x14ac:dyDescent="0.35">
      <c r="F2676" s="19"/>
      <c r="G2676" s="19"/>
      <c r="H2676" s="19"/>
    </row>
    <row r="2677" spans="6:8" x14ac:dyDescent="0.35">
      <c r="F2677" s="19"/>
      <c r="G2677" s="19"/>
      <c r="H2677" s="19"/>
    </row>
    <row r="2678" spans="6:8" x14ac:dyDescent="0.35">
      <c r="F2678" s="19"/>
      <c r="G2678" s="19"/>
      <c r="H2678" s="19"/>
    </row>
    <row r="2679" spans="6:8" x14ac:dyDescent="0.35">
      <c r="F2679" s="19"/>
      <c r="G2679" s="19"/>
      <c r="H2679" s="19"/>
    </row>
    <row r="2680" spans="6:8" x14ac:dyDescent="0.35">
      <c r="F2680" s="19"/>
      <c r="G2680" s="19"/>
      <c r="H2680" s="19"/>
    </row>
    <row r="2681" spans="6:8" x14ac:dyDescent="0.35">
      <c r="F2681" s="19"/>
      <c r="G2681" s="19"/>
      <c r="H2681" s="19"/>
    </row>
    <row r="2682" spans="6:8" x14ac:dyDescent="0.35">
      <c r="F2682" s="19"/>
      <c r="G2682" s="19"/>
      <c r="H2682" s="19"/>
    </row>
    <row r="2683" spans="6:8" x14ac:dyDescent="0.35">
      <c r="F2683" s="19"/>
      <c r="G2683" s="19"/>
      <c r="H2683" s="19"/>
    </row>
    <row r="2684" spans="6:8" x14ac:dyDescent="0.35">
      <c r="F2684" s="19"/>
      <c r="G2684" s="19"/>
      <c r="H2684" s="19"/>
    </row>
    <row r="2685" spans="6:8" x14ac:dyDescent="0.35">
      <c r="F2685" s="19"/>
      <c r="G2685" s="19"/>
      <c r="H2685" s="19"/>
    </row>
    <row r="2686" spans="6:8" x14ac:dyDescent="0.35">
      <c r="F2686" s="19"/>
      <c r="G2686" s="19"/>
      <c r="H2686" s="19"/>
    </row>
    <row r="2687" spans="6:8" x14ac:dyDescent="0.35">
      <c r="F2687" s="19"/>
      <c r="G2687" s="19"/>
      <c r="H2687" s="19"/>
    </row>
    <row r="2688" spans="6:8" x14ac:dyDescent="0.35">
      <c r="F2688" s="19"/>
      <c r="G2688" s="19"/>
      <c r="H2688" s="19"/>
    </row>
    <row r="2689" spans="6:8" x14ac:dyDescent="0.35">
      <c r="F2689" s="19"/>
      <c r="G2689" s="19"/>
      <c r="H2689" s="19"/>
    </row>
    <row r="2690" spans="6:8" x14ac:dyDescent="0.35">
      <c r="F2690" s="19"/>
      <c r="G2690" s="19"/>
      <c r="H2690" s="19"/>
    </row>
    <row r="2691" spans="6:8" x14ac:dyDescent="0.35">
      <c r="F2691" s="19"/>
      <c r="G2691" s="19"/>
      <c r="H2691" s="19"/>
    </row>
    <row r="2692" spans="6:8" x14ac:dyDescent="0.35">
      <c r="F2692" s="19"/>
      <c r="G2692" s="19"/>
      <c r="H2692" s="19"/>
    </row>
    <row r="2693" spans="6:8" x14ac:dyDescent="0.35">
      <c r="F2693" s="19"/>
      <c r="G2693" s="19"/>
      <c r="H2693" s="19"/>
    </row>
    <row r="2694" spans="6:8" x14ac:dyDescent="0.35">
      <c r="F2694" s="19"/>
      <c r="G2694" s="19"/>
      <c r="H2694" s="19"/>
    </row>
    <row r="2695" spans="6:8" x14ac:dyDescent="0.35">
      <c r="F2695" s="19"/>
      <c r="G2695" s="19"/>
      <c r="H2695" s="19"/>
    </row>
    <row r="2696" spans="6:8" x14ac:dyDescent="0.35">
      <c r="F2696" s="19"/>
      <c r="G2696" s="19"/>
      <c r="H2696" s="19"/>
    </row>
    <row r="2697" spans="6:8" x14ac:dyDescent="0.35">
      <c r="F2697" s="19"/>
      <c r="G2697" s="19"/>
      <c r="H2697" s="19"/>
    </row>
    <row r="2698" spans="6:8" x14ac:dyDescent="0.35">
      <c r="F2698" s="19"/>
      <c r="G2698" s="19"/>
      <c r="H2698" s="19"/>
    </row>
    <row r="2699" spans="6:8" x14ac:dyDescent="0.35">
      <c r="F2699" s="19"/>
      <c r="G2699" s="19"/>
      <c r="H2699" s="19"/>
    </row>
    <row r="2700" spans="6:8" x14ac:dyDescent="0.35">
      <c r="F2700" s="19"/>
      <c r="G2700" s="19"/>
      <c r="H2700" s="19"/>
    </row>
    <row r="2701" spans="6:8" x14ac:dyDescent="0.35">
      <c r="F2701" s="19"/>
      <c r="G2701" s="19"/>
      <c r="H2701" s="19"/>
    </row>
    <row r="2702" spans="6:8" x14ac:dyDescent="0.35">
      <c r="F2702" s="19"/>
      <c r="G2702" s="19"/>
      <c r="H2702" s="19"/>
    </row>
    <row r="2703" spans="6:8" x14ac:dyDescent="0.35">
      <c r="F2703" s="19"/>
      <c r="G2703" s="19"/>
      <c r="H2703" s="19"/>
    </row>
    <row r="2704" spans="6:8" x14ac:dyDescent="0.35">
      <c r="F2704" s="19"/>
      <c r="G2704" s="19"/>
      <c r="H2704" s="19"/>
    </row>
    <row r="2705" spans="6:8" x14ac:dyDescent="0.35">
      <c r="F2705" s="19"/>
      <c r="G2705" s="19"/>
      <c r="H2705" s="19"/>
    </row>
    <row r="2706" spans="6:8" x14ac:dyDescent="0.35">
      <c r="F2706" s="19"/>
      <c r="G2706" s="19"/>
      <c r="H2706" s="19"/>
    </row>
    <row r="2707" spans="6:8" x14ac:dyDescent="0.35">
      <c r="F2707" s="19"/>
      <c r="G2707" s="19"/>
      <c r="H2707" s="19"/>
    </row>
    <row r="2708" spans="6:8" x14ac:dyDescent="0.35">
      <c r="F2708" s="19"/>
      <c r="G2708" s="19"/>
      <c r="H2708" s="19"/>
    </row>
    <row r="2709" spans="6:8" x14ac:dyDescent="0.35">
      <c r="F2709" s="19"/>
      <c r="G2709" s="19"/>
      <c r="H2709" s="19"/>
    </row>
    <row r="2710" spans="6:8" x14ac:dyDescent="0.35">
      <c r="F2710" s="19"/>
      <c r="G2710" s="19"/>
      <c r="H2710" s="19"/>
    </row>
    <row r="2711" spans="6:8" x14ac:dyDescent="0.35">
      <c r="F2711" s="19"/>
      <c r="G2711" s="19"/>
      <c r="H2711" s="19"/>
    </row>
    <row r="2712" spans="6:8" x14ac:dyDescent="0.35">
      <c r="F2712" s="19"/>
      <c r="G2712" s="19"/>
      <c r="H2712" s="19"/>
    </row>
    <row r="2713" spans="6:8" x14ac:dyDescent="0.35">
      <c r="F2713" s="19"/>
      <c r="G2713" s="19"/>
      <c r="H2713" s="19"/>
    </row>
    <row r="2714" spans="6:8" x14ac:dyDescent="0.35">
      <c r="F2714" s="19"/>
      <c r="G2714" s="19"/>
      <c r="H2714" s="19"/>
    </row>
    <row r="2715" spans="6:8" x14ac:dyDescent="0.35">
      <c r="F2715" s="19"/>
      <c r="G2715" s="19"/>
      <c r="H2715" s="19"/>
    </row>
    <row r="2716" spans="6:8" x14ac:dyDescent="0.35">
      <c r="F2716" s="19"/>
      <c r="G2716" s="19"/>
      <c r="H2716" s="19"/>
    </row>
    <row r="2717" spans="6:8" x14ac:dyDescent="0.35">
      <c r="F2717" s="19"/>
      <c r="G2717" s="19"/>
      <c r="H2717" s="19"/>
    </row>
    <row r="2718" spans="6:8" x14ac:dyDescent="0.35">
      <c r="F2718" s="19"/>
      <c r="G2718" s="19"/>
      <c r="H2718" s="19"/>
    </row>
    <row r="2719" spans="6:8" x14ac:dyDescent="0.35">
      <c r="F2719" s="19"/>
      <c r="G2719" s="19"/>
      <c r="H2719" s="19"/>
    </row>
    <row r="2720" spans="6:8" x14ac:dyDescent="0.35">
      <c r="F2720" s="19"/>
      <c r="G2720" s="19"/>
      <c r="H2720" s="19"/>
    </row>
    <row r="2721" spans="6:8" x14ac:dyDescent="0.35">
      <c r="F2721" s="19"/>
      <c r="G2721" s="19"/>
      <c r="H2721" s="19"/>
    </row>
    <row r="2722" spans="6:8" x14ac:dyDescent="0.35">
      <c r="F2722" s="19"/>
      <c r="G2722" s="19"/>
      <c r="H2722" s="19"/>
    </row>
    <row r="2723" spans="6:8" x14ac:dyDescent="0.35">
      <c r="F2723" s="19"/>
      <c r="G2723" s="19"/>
      <c r="H2723" s="19"/>
    </row>
    <row r="2724" spans="6:8" x14ac:dyDescent="0.35">
      <c r="F2724" s="19"/>
      <c r="G2724" s="19"/>
      <c r="H2724" s="19"/>
    </row>
    <row r="2725" spans="6:8" x14ac:dyDescent="0.35">
      <c r="F2725" s="19"/>
      <c r="G2725" s="19"/>
      <c r="H2725" s="19"/>
    </row>
    <row r="2726" spans="6:8" x14ac:dyDescent="0.35">
      <c r="F2726" s="19"/>
      <c r="G2726" s="19"/>
      <c r="H2726" s="19"/>
    </row>
    <row r="2727" spans="6:8" x14ac:dyDescent="0.35">
      <c r="F2727" s="19"/>
      <c r="G2727" s="19"/>
      <c r="H2727" s="19"/>
    </row>
    <row r="2728" spans="6:8" x14ac:dyDescent="0.35">
      <c r="F2728" s="19"/>
      <c r="G2728" s="19"/>
      <c r="H2728" s="19"/>
    </row>
    <row r="2729" spans="6:8" x14ac:dyDescent="0.35">
      <c r="F2729" s="19"/>
      <c r="G2729" s="19"/>
      <c r="H2729" s="19"/>
    </row>
    <row r="2730" spans="6:8" x14ac:dyDescent="0.35">
      <c r="F2730" s="19"/>
      <c r="G2730" s="19"/>
      <c r="H2730" s="19"/>
    </row>
    <row r="2731" spans="6:8" x14ac:dyDescent="0.35">
      <c r="F2731" s="19"/>
      <c r="G2731" s="19"/>
      <c r="H2731" s="19"/>
    </row>
    <row r="2732" spans="6:8" x14ac:dyDescent="0.35">
      <c r="F2732" s="19"/>
      <c r="G2732" s="19"/>
      <c r="H2732" s="19"/>
    </row>
    <row r="2733" spans="6:8" x14ac:dyDescent="0.35">
      <c r="F2733" s="19"/>
      <c r="G2733" s="19"/>
      <c r="H2733" s="19"/>
    </row>
    <row r="2734" spans="6:8" x14ac:dyDescent="0.35">
      <c r="F2734" s="19"/>
      <c r="G2734" s="19"/>
      <c r="H2734" s="19"/>
    </row>
    <row r="2735" spans="6:8" x14ac:dyDescent="0.35">
      <c r="F2735" s="19"/>
      <c r="G2735" s="19"/>
      <c r="H2735" s="19"/>
    </row>
    <row r="2736" spans="6:8" x14ac:dyDescent="0.35">
      <c r="F2736" s="19"/>
      <c r="G2736" s="19"/>
      <c r="H2736" s="19"/>
    </row>
    <row r="2737" spans="6:8" x14ac:dyDescent="0.35">
      <c r="F2737" s="19"/>
      <c r="G2737" s="19"/>
      <c r="H2737" s="19"/>
    </row>
    <row r="2738" spans="6:8" x14ac:dyDescent="0.35">
      <c r="F2738" s="19"/>
      <c r="G2738" s="19"/>
      <c r="H2738" s="19"/>
    </row>
    <row r="2739" spans="6:8" x14ac:dyDescent="0.35">
      <c r="F2739" s="19"/>
      <c r="G2739" s="19"/>
      <c r="H2739" s="19"/>
    </row>
    <row r="2740" spans="6:8" x14ac:dyDescent="0.35">
      <c r="F2740" s="19"/>
      <c r="G2740" s="19"/>
      <c r="H2740" s="19"/>
    </row>
    <row r="2741" spans="6:8" x14ac:dyDescent="0.35">
      <c r="F2741" s="19"/>
      <c r="G2741" s="19"/>
      <c r="H2741" s="19"/>
    </row>
    <row r="2742" spans="6:8" x14ac:dyDescent="0.35">
      <c r="F2742" s="19"/>
      <c r="G2742" s="19"/>
      <c r="H2742" s="19"/>
    </row>
    <row r="2743" spans="6:8" x14ac:dyDescent="0.35">
      <c r="F2743" s="19"/>
      <c r="G2743" s="19"/>
      <c r="H2743" s="19"/>
    </row>
    <row r="2744" spans="6:8" x14ac:dyDescent="0.35">
      <c r="F2744" s="19"/>
      <c r="G2744" s="19"/>
      <c r="H2744" s="19"/>
    </row>
    <row r="2745" spans="6:8" x14ac:dyDescent="0.35">
      <c r="F2745" s="19"/>
      <c r="G2745" s="19"/>
      <c r="H2745" s="19"/>
    </row>
    <row r="2746" spans="6:8" x14ac:dyDescent="0.35">
      <c r="F2746" s="19"/>
      <c r="G2746" s="19"/>
      <c r="H2746" s="19"/>
    </row>
    <row r="2747" spans="6:8" x14ac:dyDescent="0.35">
      <c r="F2747" s="19"/>
      <c r="G2747" s="19"/>
      <c r="H2747" s="19"/>
    </row>
    <row r="2748" spans="6:8" x14ac:dyDescent="0.35">
      <c r="F2748" s="19"/>
      <c r="G2748" s="19"/>
      <c r="H2748" s="19"/>
    </row>
    <row r="2749" spans="6:8" x14ac:dyDescent="0.35">
      <c r="F2749" s="19"/>
      <c r="G2749" s="19"/>
      <c r="H2749" s="19"/>
    </row>
    <row r="2750" spans="6:8" x14ac:dyDescent="0.35">
      <c r="F2750" s="19"/>
      <c r="G2750" s="19"/>
      <c r="H2750" s="19"/>
    </row>
    <row r="2751" spans="6:8" x14ac:dyDescent="0.35">
      <c r="F2751" s="19"/>
      <c r="G2751" s="19"/>
      <c r="H2751" s="19"/>
    </row>
    <row r="2752" spans="6:8" x14ac:dyDescent="0.35">
      <c r="F2752" s="19"/>
      <c r="G2752" s="19"/>
      <c r="H2752" s="19"/>
    </row>
    <row r="2753" spans="6:8" x14ac:dyDescent="0.35">
      <c r="F2753" s="19"/>
      <c r="G2753" s="19"/>
      <c r="H2753" s="19"/>
    </row>
    <row r="2754" spans="6:8" x14ac:dyDescent="0.35">
      <c r="F2754" s="19"/>
      <c r="G2754" s="19"/>
      <c r="H2754" s="19"/>
    </row>
    <row r="2755" spans="6:8" x14ac:dyDescent="0.35">
      <c r="F2755" s="19"/>
      <c r="G2755" s="19"/>
      <c r="H2755" s="19"/>
    </row>
    <row r="2756" spans="6:8" x14ac:dyDescent="0.35">
      <c r="F2756" s="19"/>
      <c r="G2756" s="19"/>
      <c r="H2756" s="19"/>
    </row>
    <row r="2757" spans="6:8" x14ac:dyDescent="0.35">
      <c r="F2757" s="19"/>
      <c r="G2757" s="19"/>
      <c r="H2757" s="19"/>
    </row>
    <row r="2758" spans="6:8" x14ac:dyDescent="0.35">
      <c r="F2758" s="19"/>
      <c r="G2758" s="19"/>
      <c r="H2758" s="19"/>
    </row>
    <row r="2759" spans="6:8" x14ac:dyDescent="0.35">
      <c r="F2759" s="19"/>
      <c r="G2759" s="19"/>
      <c r="H2759" s="19"/>
    </row>
    <row r="2760" spans="6:8" x14ac:dyDescent="0.35">
      <c r="F2760" s="19"/>
      <c r="G2760" s="19"/>
      <c r="H2760" s="19"/>
    </row>
    <row r="2761" spans="6:8" x14ac:dyDescent="0.35">
      <c r="F2761" s="19"/>
      <c r="G2761" s="19"/>
      <c r="H2761" s="19"/>
    </row>
    <row r="2762" spans="6:8" x14ac:dyDescent="0.35">
      <c r="F2762" s="19"/>
      <c r="G2762" s="19"/>
      <c r="H2762" s="19"/>
    </row>
    <row r="2763" spans="6:8" x14ac:dyDescent="0.35">
      <c r="F2763" s="19"/>
      <c r="G2763" s="19"/>
      <c r="H2763" s="19"/>
    </row>
    <row r="2764" spans="6:8" x14ac:dyDescent="0.35">
      <c r="F2764" s="19"/>
      <c r="G2764" s="19"/>
      <c r="H2764" s="19"/>
    </row>
    <row r="2765" spans="6:8" x14ac:dyDescent="0.35">
      <c r="F2765" s="19"/>
      <c r="G2765" s="19"/>
      <c r="H2765" s="19"/>
    </row>
    <row r="2766" spans="6:8" x14ac:dyDescent="0.35">
      <c r="F2766" s="19"/>
      <c r="G2766" s="19"/>
      <c r="H2766" s="19"/>
    </row>
    <row r="2767" spans="6:8" x14ac:dyDescent="0.35">
      <c r="F2767" s="19"/>
      <c r="G2767" s="19"/>
      <c r="H2767" s="19"/>
    </row>
    <row r="2768" spans="6:8" x14ac:dyDescent="0.35">
      <c r="F2768" s="19"/>
      <c r="G2768" s="19"/>
      <c r="H2768" s="19"/>
    </row>
    <row r="2769" spans="6:8" x14ac:dyDescent="0.35">
      <c r="F2769" s="19"/>
      <c r="G2769" s="19"/>
      <c r="H2769" s="19"/>
    </row>
    <row r="2770" spans="6:8" x14ac:dyDescent="0.35">
      <c r="F2770" s="19"/>
      <c r="G2770" s="19"/>
      <c r="H2770" s="19"/>
    </row>
    <row r="2771" spans="6:8" x14ac:dyDescent="0.35">
      <c r="F2771" s="19"/>
      <c r="G2771" s="19"/>
      <c r="H2771" s="19"/>
    </row>
    <row r="2772" spans="6:8" x14ac:dyDescent="0.35">
      <c r="F2772" s="19"/>
      <c r="G2772" s="19"/>
      <c r="H2772" s="19"/>
    </row>
    <row r="2773" spans="6:8" x14ac:dyDescent="0.35">
      <c r="F2773" s="19"/>
      <c r="G2773" s="19"/>
      <c r="H2773" s="19"/>
    </row>
    <row r="2774" spans="6:8" x14ac:dyDescent="0.35">
      <c r="F2774" s="19"/>
      <c r="G2774" s="19"/>
      <c r="H2774" s="19"/>
    </row>
    <row r="2775" spans="6:8" x14ac:dyDescent="0.35">
      <c r="F2775" s="19"/>
      <c r="G2775" s="19"/>
      <c r="H2775" s="19"/>
    </row>
    <row r="2776" spans="6:8" x14ac:dyDescent="0.35">
      <c r="F2776" s="19"/>
      <c r="G2776" s="19"/>
      <c r="H2776" s="19"/>
    </row>
    <row r="2777" spans="6:8" x14ac:dyDescent="0.35">
      <c r="F2777" s="19"/>
      <c r="G2777" s="19"/>
      <c r="H2777" s="19"/>
    </row>
    <row r="2778" spans="6:8" x14ac:dyDescent="0.35">
      <c r="F2778" s="19"/>
      <c r="G2778" s="19"/>
      <c r="H2778" s="19"/>
    </row>
    <row r="2779" spans="6:8" x14ac:dyDescent="0.35">
      <c r="F2779" s="19"/>
      <c r="G2779" s="19"/>
      <c r="H2779" s="19"/>
    </row>
    <row r="2780" spans="6:8" x14ac:dyDescent="0.35">
      <c r="F2780" s="19"/>
      <c r="G2780" s="19"/>
      <c r="H2780" s="19"/>
    </row>
    <row r="2781" spans="6:8" x14ac:dyDescent="0.35">
      <c r="F2781" s="19"/>
      <c r="G2781" s="19"/>
      <c r="H2781" s="19"/>
    </row>
    <row r="2782" spans="6:8" x14ac:dyDescent="0.35">
      <c r="F2782" s="19"/>
      <c r="G2782" s="19"/>
      <c r="H2782" s="19"/>
    </row>
    <row r="2783" spans="6:8" x14ac:dyDescent="0.35">
      <c r="F2783" s="19"/>
      <c r="G2783" s="19"/>
      <c r="H2783" s="19"/>
    </row>
    <row r="2784" spans="6:8" x14ac:dyDescent="0.35">
      <c r="F2784" s="19"/>
      <c r="G2784" s="19"/>
      <c r="H2784" s="19"/>
    </row>
    <row r="2785" spans="6:8" x14ac:dyDescent="0.35">
      <c r="F2785" s="19"/>
      <c r="G2785" s="19"/>
      <c r="H2785" s="19"/>
    </row>
    <row r="2786" spans="6:8" x14ac:dyDescent="0.35">
      <c r="F2786" s="19"/>
      <c r="G2786" s="19"/>
      <c r="H2786" s="19"/>
    </row>
    <row r="2787" spans="6:8" x14ac:dyDescent="0.35">
      <c r="F2787" s="19"/>
      <c r="G2787" s="19"/>
      <c r="H2787" s="19"/>
    </row>
    <row r="2788" spans="6:8" x14ac:dyDescent="0.35">
      <c r="F2788" s="19"/>
      <c r="G2788" s="19"/>
      <c r="H2788" s="19"/>
    </row>
    <row r="2789" spans="6:8" x14ac:dyDescent="0.35">
      <c r="F2789" s="19"/>
      <c r="G2789" s="19"/>
      <c r="H2789" s="19"/>
    </row>
    <row r="2790" spans="6:8" x14ac:dyDescent="0.35">
      <c r="F2790" s="19"/>
      <c r="G2790" s="19"/>
      <c r="H2790" s="19"/>
    </row>
    <row r="2791" spans="6:8" x14ac:dyDescent="0.35">
      <c r="F2791" s="19"/>
      <c r="G2791" s="19"/>
      <c r="H2791" s="19"/>
    </row>
    <row r="2792" spans="6:8" x14ac:dyDescent="0.35">
      <c r="F2792" s="19"/>
      <c r="G2792" s="19"/>
      <c r="H2792" s="19"/>
    </row>
    <row r="2793" spans="6:8" x14ac:dyDescent="0.35">
      <c r="F2793" s="19"/>
      <c r="G2793" s="19"/>
      <c r="H2793" s="19"/>
    </row>
    <row r="2794" spans="6:8" x14ac:dyDescent="0.35">
      <c r="F2794" s="19"/>
      <c r="G2794" s="19"/>
      <c r="H2794" s="19"/>
    </row>
    <row r="2795" spans="6:8" x14ac:dyDescent="0.35">
      <c r="F2795" s="19"/>
      <c r="G2795" s="19"/>
      <c r="H2795" s="19"/>
    </row>
    <row r="2796" spans="6:8" x14ac:dyDescent="0.35">
      <c r="F2796" s="19"/>
      <c r="G2796" s="19"/>
      <c r="H2796" s="19"/>
    </row>
    <row r="2797" spans="6:8" x14ac:dyDescent="0.35">
      <c r="F2797" s="19"/>
      <c r="G2797" s="19"/>
      <c r="H2797" s="19"/>
    </row>
    <row r="2798" spans="6:8" x14ac:dyDescent="0.35">
      <c r="F2798" s="19"/>
      <c r="G2798" s="19"/>
      <c r="H2798" s="19"/>
    </row>
    <row r="2799" spans="6:8" x14ac:dyDescent="0.35">
      <c r="F2799" s="19"/>
      <c r="G2799" s="19"/>
      <c r="H2799" s="19"/>
    </row>
    <row r="2800" spans="6:8" x14ac:dyDescent="0.35">
      <c r="F2800" s="19"/>
      <c r="G2800" s="19"/>
      <c r="H2800" s="19"/>
    </row>
    <row r="2801" spans="6:8" x14ac:dyDescent="0.35">
      <c r="F2801" s="19"/>
      <c r="G2801" s="19"/>
      <c r="H2801" s="19"/>
    </row>
    <row r="2802" spans="6:8" x14ac:dyDescent="0.35">
      <c r="F2802" s="19"/>
      <c r="G2802" s="19"/>
      <c r="H2802" s="19"/>
    </row>
    <row r="2803" spans="6:8" x14ac:dyDescent="0.35">
      <c r="F2803" s="19"/>
      <c r="G2803" s="19"/>
      <c r="H2803" s="19"/>
    </row>
    <row r="2804" spans="6:8" x14ac:dyDescent="0.35">
      <c r="F2804" s="19"/>
      <c r="G2804" s="19"/>
      <c r="H2804" s="19"/>
    </row>
    <row r="2805" spans="6:8" x14ac:dyDescent="0.35">
      <c r="F2805" s="19"/>
      <c r="G2805" s="19"/>
      <c r="H2805" s="19"/>
    </row>
    <row r="2806" spans="6:8" x14ac:dyDescent="0.35">
      <c r="F2806" s="19"/>
      <c r="G2806" s="19"/>
      <c r="H2806" s="19"/>
    </row>
    <row r="2807" spans="6:8" x14ac:dyDescent="0.35">
      <c r="F2807" s="19"/>
      <c r="G2807" s="19"/>
      <c r="H2807" s="19"/>
    </row>
    <row r="2808" spans="6:8" x14ac:dyDescent="0.35">
      <c r="F2808" s="19"/>
      <c r="G2808" s="19"/>
      <c r="H2808" s="19"/>
    </row>
    <row r="2809" spans="6:8" x14ac:dyDescent="0.35">
      <c r="F2809" s="19"/>
      <c r="G2809" s="19"/>
      <c r="H2809" s="19"/>
    </row>
    <row r="2810" spans="6:8" x14ac:dyDescent="0.35">
      <c r="F2810" s="19"/>
      <c r="G2810" s="19"/>
      <c r="H2810" s="19"/>
    </row>
    <row r="2811" spans="6:8" x14ac:dyDescent="0.35">
      <c r="F2811" s="19"/>
      <c r="G2811" s="19"/>
      <c r="H2811" s="19"/>
    </row>
    <row r="2812" spans="6:8" x14ac:dyDescent="0.35">
      <c r="F2812" s="19"/>
      <c r="G2812" s="19"/>
      <c r="H2812" s="19"/>
    </row>
    <row r="2813" spans="6:8" x14ac:dyDescent="0.35">
      <c r="F2813" s="19"/>
      <c r="G2813" s="19"/>
      <c r="H2813" s="19"/>
    </row>
    <row r="2814" spans="6:8" x14ac:dyDescent="0.35">
      <c r="F2814" s="19"/>
      <c r="G2814" s="19"/>
      <c r="H2814" s="19"/>
    </row>
    <row r="2815" spans="6:8" x14ac:dyDescent="0.35">
      <c r="F2815" s="19"/>
      <c r="G2815" s="19"/>
      <c r="H2815" s="19"/>
    </row>
    <row r="2816" spans="6:8" x14ac:dyDescent="0.35">
      <c r="F2816" s="19"/>
      <c r="G2816" s="19"/>
      <c r="H2816" s="19"/>
    </row>
    <row r="2817" spans="6:8" x14ac:dyDescent="0.35">
      <c r="F2817" s="19"/>
      <c r="G2817" s="19"/>
      <c r="H2817" s="19"/>
    </row>
    <row r="2818" spans="6:8" x14ac:dyDescent="0.35">
      <c r="F2818" s="19"/>
      <c r="G2818" s="19"/>
      <c r="H2818" s="19"/>
    </row>
    <row r="2819" spans="6:8" x14ac:dyDescent="0.35">
      <c r="F2819" s="19"/>
      <c r="G2819" s="19"/>
      <c r="H2819" s="19"/>
    </row>
    <row r="2820" spans="6:8" x14ac:dyDescent="0.35">
      <c r="F2820" s="19"/>
      <c r="G2820" s="19"/>
      <c r="H2820" s="19"/>
    </row>
    <row r="2821" spans="6:8" x14ac:dyDescent="0.35">
      <c r="F2821" s="19"/>
      <c r="G2821" s="19"/>
      <c r="H2821" s="19"/>
    </row>
    <row r="2822" spans="6:8" x14ac:dyDescent="0.35">
      <c r="F2822" s="19"/>
      <c r="G2822" s="19"/>
      <c r="H2822" s="19"/>
    </row>
    <row r="2823" spans="6:8" x14ac:dyDescent="0.35">
      <c r="F2823" s="19"/>
      <c r="G2823" s="19"/>
      <c r="H2823" s="19"/>
    </row>
    <row r="2824" spans="6:8" x14ac:dyDescent="0.35">
      <c r="F2824" s="19"/>
      <c r="G2824" s="19"/>
      <c r="H2824" s="19"/>
    </row>
    <row r="2825" spans="6:8" x14ac:dyDescent="0.35">
      <c r="F2825" s="19"/>
      <c r="G2825" s="19"/>
      <c r="H2825" s="19"/>
    </row>
    <row r="2826" spans="6:8" x14ac:dyDescent="0.35">
      <c r="F2826" s="19"/>
      <c r="G2826" s="19"/>
      <c r="H2826" s="19"/>
    </row>
    <row r="2827" spans="6:8" x14ac:dyDescent="0.35">
      <c r="F2827" s="19"/>
      <c r="G2827" s="19"/>
      <c r="H2827" s="19"/>
    </row>
    <row r="2828" spans="6:8" x14ac:dyDescent="0.35">
      <c r="F2828" s="19"/>
      <c r="G2828" s="19"/>
      <c r="H2828" s="19"/>
    </row>
    <row r="2829" spans="6:8" x14ac:dyDescent="0.35">
      <c r="F2829" s="19"/>
      <c r="G2829" s="19"/>
      <c r="H2829" s="19"/>
    </row>
    <row r="2830" spans="6:8" x14ac:dyDescent="0.35">
      <c r="F2830" s="19"/>
      <c r="G2830" s="19"/>
      <c r="H2830" s="19"/>
    </row>
    <row r="2831" spans="6:8" x14ac:dyDescent="0.35">
      <c r="F2831" s="19"/>
      <c r="G2831" s="19"/>
      <c r="H2831" s="19"/>
    </row>
    <row r="2832" spans="6:8" x14ac:dyDescent="0.35">
      <c r="F2832" s="19"/>
      <c r="G2832" s="19"/>
      <c r="H2832" s="19"/>
    </row>
    <row r="2833" spans="6:8" x14ac:dyDescent="0.35">
      <c r="F2833" s="19"/>
      <c r="G2833" s="19"/>
      <c r="H2833" s="19"/>
    </row>
    <row r="2834" spans="6:8" x14ac:dyDescent="0.35">
      <c r="F2834" s="19"/>
      <c r="G2834" s="19"/>
      <c r="H2834" s="19"/>
    </row>
    <row r="2835" spans="6:8" x14ac:dyDescent="0.35">
      <c r="F2835" s="19"/>
      <c r="G2835" s="19"/>
      <c r="H2835" s="19"/>
    </row>
    <row r="2836" spans="6:8" x14ac:dyDescent="0.35">
      <c r="F2836" s="19"/>
      <c r="G2836" s="19"/>
      <c r="H2836" s="19"/>
    </row>
    <row r="2837" spans="6:8" x14ac:dyDescent="0.35">
      <c r="F2837" s="19"/>
      <c r="G2837" s="19"/>
      <c r="H2837" s="19"/>
    </row>
    <row r="2838" spans="6:8" x14ac:dyDescent="0.35">
      <c r="F2838" s="19"/>
      <c r="G2838" s="19"/>
      <c r="H2838" s="19"/>
    </row>
    <row r="2839" spans="6:8" x14ac:dyDescent="0.35">
      <c r="F2839" s="19"/>
      <c r="G2839" s="19"/>
      <c r="H2839" s="19"/>
    </row>
    <row r="2840" spans="6:8" x14ac:dyDescent="0.35">
      <c r="F2840" s="19"/>
      <c r="G2840" s="19"/>
      <c r="H2840" s="19"/>
    </row>
    <row r="2841" spans="6:8" x14ac:dyDescent="0.35">
      <c r="F2841" s="19"/>
      <c r="G2841" s="19"/>
      <c r="H2841" s="19"/>
    </row>
    <row r="2842" spans="6:8" x14ac:dyDescent="0.35">
      <c r="F2842" s="19"/>
      <c r="G2842" s="19"/>
      <c r="H2842" s="19"/>
    </row>
    <row r="2843" spans="6:8" x14ac:dyDescent="0.35">
      <c r="F2843" s="19"/>
      <c r="G2843" s="19"/>
      <c r="H2843" s="19"/>
    </row>
    <row r="2844" spans="6:8" x14ac:dyDescent="0.35">
      <c r="F2844" s="19"/>
      <c r="G2844" s="19"/>
      <c r="H2844" s="19"/>
    </row>
    <row r="2845" spans="6:8" x14ac:dyDescent="0.35">
      <c r="F2845" s="19"/>
      <c r="G2845" s="19"/>
      <c r="H2845" s="19"/>
    </row>
    <row r="2846" spans="6:8" x14ac:dyDescent="0.35">
      <c r="F2846" s="19"/>
      <c r="G2846" s="19"/>
      <c r="H2846" s="19"/>
    </row>
    <row r="2847" spans="6:8" x14ac:dyDescent="0.35">
      <c r="F2847" s="19"/>
      <c r="G2847" s="19"/>
      <c r="H2847" s="19"/>
    </row>
    <row r="2848" spans="6:8" x14ac:dyDescent="0.35">
      <c r="F2848" s="19"/>
      <c r="G2848" s="19"/>
      <c r="H2848" s="19"/>
    </row>
    <row r="2849" spans="6:8" x14ac:dyDescent="0.35">
      <c r="F2849" s="19"/>
      <c r="G2849" s="19"/>
      <c r="H2849" s="19"/>
    </row>
    <row r="2850" spans="6:8" x14ac:dyDescent="0.35">
      <c r="F2850" s="19"/>
      <c r="G2850" s="19"/>
      <c r="H2850" s="19"/>
    </row>
    <row r="2851" spans="6:8" x14ac:dyDescent="0.35">
      <c r="F2851" s="19"/>
      <c r="G2851" s="19"/>
      <c r="H2851" s="19"/>
    </row>
    <row r="2852" spans="6:8" x14ac:dyDescent="0.35">
      <c r="F2852" s="19"/>
      <c r="G2852" s="19"/>
      <c r="H2852" s="19"/>
    </row>
    <row r="2853" spans="6:8" x14ac:dyDescent="0.35">
      <c r="F2853" s="19"/>
      <c r="G2853" s="19"/>
      <c r="H2853" s="19"/>
    </row>
    <row r="2854" spans="6:8" x14ac:dyDescent="0.35">
      <c r="F2854" s="19"/>
      <c r="G2854" s="19"/>
      <c r="H2854" s="19"/>
    </row>
    <row r="2855" spans="6:8" x14ac:dyDescent="0.35">
      <c r="F2855" s="19"/>
      <c r="G2855" s="19"/>
      <c r="H2855" s="19"/>
    </row>
    <row r="2856" spans="6:8" x14ac:dyDescent="0.35">
      <c r="F2856" s="19"/>
      <c r="G2856" s="19"/>
      <c r="H2856" s="19"/>
    </row>
    <row r="2857" spans="6:8" x14ac:dyDescent="0.35">
      <c r="F2857" s="19"/>
      <c r="G2857" s="19"/>
      <c r="H2857" s="19"/>
    </row>
    <row r="2858" spans="6:8" x14ac:dyDescent="0.35">
      <c r="F2858" s="19"/>
      <c r="G2858" s="19"/>
      <c r="H2858" s="19"/>
    </row>
    <row r="2859" spans="6:8" x14ac:dyDescent="0.35">
      <c r="F2859" s="19"/>
      <c r="G2859" s="19"/>
      <c r="H2859" s="19"/>
    </row>
    <row r="2860" spans="6:8" x14ac:dyDescent="0.35">
      <c r="F2860" s="19"/>
      <c r="G2860" s="19"/>
      <c r="H2860" s="19"/>
    </row>
    <row r="2861" spans="6:8" x14ac:dyDescent="0.35">
      <c r="F2861" s="19"/>
      <c r="G2861" s="19"/>
      <c r="H2861" s="19"/>
    </row>
    <row r="2862" spans="6:8" x14ac:dyDescent="0.35">
      <c r="F2862" s="19"/>
      <c r="G2862" s="19"/>
      <c r="H2862" s="19"/>
    </row>
    <row r="2863" spans="6:8" x14ac:dyDescent="0.35">
      <c r="F2863" s="19"/>
      <c r="G2863" s="19"/>
      <c r="H2863" s="19"/>
    </row>
    <row r="2864" spans="6:8" x14ac:dyDescent="0.35">
      <c r="F2864" s="19"/>
      <c r="G2864" s="19"/>
      <c r="H2864" s="19"/>
    </row>
    <row r="2865" spans="6:8" x14ac:dyDescent="0.35">
      <c r="F2865" s="19"/>
      <c r="G2865" s="19"/>
      <c r="H2865" s="19"/>
    </row>
    <row r="2866" spans="6:8" x14ac:dyDescent="0.35">
      <c r="F2866" s="19"/>
      <c r="G2866" s="19"/>
      <c r="H2866" s="19"/>
    </row>
    <row r="2867" spans="6:8" x14ac:dyDescent="0.35">
      <c r="F2867" s="19"/>
      <c r="G2867" s="19"/>
      <c r="H2867" s="19"/>
    </row>
    <row r="2868" spans="6:8" x14ac:dyDescent="0.35">
      <c r="F2868" s="19"/>
      <c r="G2868" s="19"/>
      <c r="H2868" s="19"/>
    </row>
    <row r="2869" spans="6:8" x14ac:dyDescent="0.35">
      <c r="F2869" s="19"/>
      <c r="G2869" s="19"/>
      <c r="H2869" s="19"/>
    </row>
    <row r="2870" spans="6:8" x14ac:dyDescent="0.35">
      <c r="F2870" s="19"/>
      <c r="G2870" s="19"/>
      <c r="H2870" s="19"/>
    </row>
    <row r="2871" spans="6:8" x14ac:dyDescent="0.35">
      <c r="F2871" s="19"/>
      <c r="G2871" s="19"/>
      <c r="H2871" s="19"/>
    </row>
    <row r="2872" spans="6:8" x14ac:dyDescent="0.35">
      <c r="F2872" s="19"/>
      <c r="G2872" s="19"/>
      <c r="H2872" s="19"/>
    </row>
    <row r="2873" spans="6:8" x14ac:dyDescent="0.35">
      <c r="F2873" s="19"/>
      <c r="G2873" s="19"/>
      <c r="H2873" s="19"/>
    </row>
    <row r="2874" spans="6:8" x14ac:dyDescent="0.35">
      <c r="F2874" s="19"/>
      <c r="G2874" s="19"/>
      <c r="H2874" s="19"/>
    </row>
    <row r="2875" spans="6:8" x14ac:dyDescent="0.35">
      <c r="F2875" s="19"/>
      <c r="G2875" s="19"/>
      <c r="H2875" s="19"/>
    </row>
    <row r="2876" spans="6:8" x14ac:dyDescent="0.35">
      <c r="F2876" s="19"/>
      <c r="G2876" s="19"/>
      <c r="H2876" s="19"/>
    </row>
    <row r="2877" spans="6:8" x14ac:dyDescent="0.35">
      <c r="F2877" s="19"/>
      <c r="G2877" s="19"/>
      <c r="H2877" s="19"/>
    </row>
    <row r="2878" spans="6:8" x14ac:dyDescent="0.35">
      <c r="F2878" s="19"/>
      <c r="G2878" s="19"/>
      <c r="H2878" s="19"/>
    </row>
    <row r="2879" spans="6:8" x14ac:dyDescent="0.35">
      <c r="F2879" s="19"/>
      <c r="G2879" s="19"/>
      <c r="H2879" s="19"/>
    </row>
    <row r="2880" spans="6:8" x14ac:dyDescent="0.35">
      <c r="F2880" s="19"/>
      <c r="G2880" s="19"/>
      <c r="H2880" s="19"/>
    </row>
    <row r="2881" spans="6:8" x14ac:dyDescent="0.35">
      <c r="F2881" s="19"/>
      <c r="G2881" s="19"/>
      <c r="H2881" s="19"/>
    </row>
    <row r="2882" spans="6:8" x14ac:dyDescent="0.35">
      <c r="F2882" s="19"/>
      <c r="G2882" s="19"/>
      <c r="H2882" s="19"/>
    </row>
    <row r="2883" spans="6:8" x14ac:dyDescent="0.35">
      <c r="F2883" s="19"/>
      <c r="G2883" s="19"/>
      <c r="H2883" s="19"/>
    </row>
    <row r="2884" spans="6:8" x14ac:dyDescent="0.35">
      <c r="F2884" s="19"/>
      <c r="G2884" s="19"/>
      <c r="H2884" s="19"/>
    </row>
    <row r="2885" spans="6:8" x14ac:dyDescent="0.35">
      <c r="F2885" s="19"/>
      <c r="G2885" s="19"/>
      <c r="H2885" s="19"/>
    </row>
    <row r="2886" spans="6:8" x14ac:dyDescent="0.35">
      <c r="F2886" s="19"/>
      <c r="G2886" s="19"/>
      <c r="H2886" s="19"/>
    </row>
    <row r="2887" spans="6:8" x14ac:dyDescent="0.35">
      <c r="F2887" s="19"/>
      <c r="G2887" s="19"/>
      <c r="H2887" s="19"/>
    </row>
    <row r="2888" spans="6:8" x14ac:dyDescent="0.35">
      <c r="F2888" s="19"/>
      <c r="G2888" s="19"/>
      <c r="H2888" s="19"/>
    </row>
    <row r="2889" spans="6:8" x14ac:dyDescent="0.35">
      <c r="F2889" s="19"/>
      <c r="G2889" s="19"/>
      <c r="H2889" s="19"/>
    </row>
    <row r="2890" spans="6:8" x14ac:dyDescent="0.35">
      <c r="F2890" s="19"/>
      <c r="G2890" s="19"/>
      <c r="H2890" s="19"/>
    </row>
    <row r="2891" spans="6:8" x14ac:dyDescent="0.35">
      <c r="F2891" s="19"/>
      <c r="G2891" s="19"/>
      <c r="H2891" s="19"/>
    </row>
    <row r="2892" spans="6:8" x14ac:dyDescent="0.35">
      <c r="F2892" s="19"/>
      <c r="G2892" s="19"/>
      <c r="H2892" s="19"/>
    </row>
    <row r="2893" spans="6:8" x14ac:dyDescent="0.35">
      <c r="F2893" s="19"/>
      <c r="G2893" s="19"/>
      <c r="H2893" s="19"/>
    </row>
    <row r="2894" spans="6:8" x14ac:dyDescent="0.35">
      <c r="F2894" s="19"/>
      <c r="G2894" s="19"/>
      <c r="H2894" s="19"/>
    </row>
    <row r="2895" spans="6:8" x14ac:dyDescent="0.35">
      <c r="F2895" s="19"/>
      <c r="G2895" s="19"/>
      <c r="H2895" s="19"/>
    </row>
    <row r="2896" spans="6:8" x14ac:dyDescent="0.35">
      <c r="F2896" s="19"/>
      <c r="G2896" s="19"/>
      <c r="H2896" s="19"/>
    </row>
    <row r="2897" spans="6:8" x14ac:dyDescent="0.35">
      <c r="F2897" s="19"/>
      <c r="G2897" s="19"/>
      <c r="H2897" s="19"/>
    </row>
    <row r="2898" spans="6:8" x14ac:dyDescent="0.35">
      <c r="F2898" s="19"/>
      <c r="G2898" s="19"/>
      <c r="H2898" s="19"/>
    </row>
    <row r="2899" spans="6:8" x14ac:dyDescent="0.35">
      <c r="F2899" s="19"/>
      <c r="G2899" s="19"/>
      <c r="H2899" s="19"/>
    </row>
    <row r="2900" spans="6:8" x14ac:dyDescent="0.35">
      <c r="F2900" s="19"/>
      <c r="G2900" s="19"/>
      <c r="H2900" s="19"/>
    </row>
    <row r="2901" spans="6:8" x14ac:dyDescent="0.35">
      <c r="F2901" s="19"/>
      <c r="G2901" s="19"/>
      <c r="H2901" s="19"/>
    </row>
    <row r="2902" spans="6:8" x14ac:dyDescent="0.35">
      <c r="F2902" s="19"/>
      <c r="G2902" s="19"/>
      <c r="H2902" s="19"/>
    </row>
    <row r="2903" spans="6:8" x14ac:dyDescent="0.35">
      <c r="F2903" s="19"/>
      <c r="G2903" s="19"/>
      <c r="H2903" s="19"/>
    </row>
    <row r="2904" spans="6:8" x14ac:dyDescent="0.35">
      <c r="F2904" s="19"/>
      <c r="G2904" s="19"/>
      <c r="H2904" s="19"/>
    </row>
    <row r="2905" spans="6:8" x14ac:dyDescent="0.35">
      <c r="F2905" s="19"/>
      <c r="G2905" s="19"/>
      <c r="H2905" s="19"/>
    </row>
    <row r="2906" spans="6:8" x14ac:dyDescent="0.35">
      <c r="F2906" s="19"/>
      <c r="G2906" s="19"/>
      <c r="H2906" s="19"/>
    </row>
    <row r="2907" spans="6:8" x14ac:dyDescent="0.35">
      <c r="F2907" s="19"/>
      <c r="G2907" s="19"/>
      <c r="H2907" s="19"/>
    </row>
    <row r="2908" spans="6:8" x14ac:dyDescent="0.35">
      <c r="F2908" s="19"/>
      <c r="G2908" s="19"/>
      <c r="H2908" s="19"/>
    </row>
    <row r="2909" spans="6:8" x14ac:dyDescent="0.35">
      <c r="F2909" s="19"/>
      <c r="G2909" s="19"/>
      <c r="H2909" s="19"/>
    </row>
    <row r="2910" spans="6:8" x14ac:dyDescent="0.35">
      <c r="F2910" s="19"/>
      <c r="G2910" s="19"/>
      <c r="H2910" s="19"/>
    </row>
    <row r="2911" spans="6:8" x14ac:dyDescent="0.35">
      <c r="F2911" s="19"/>
      <c r="G2911" s="19"/>
      <c r="H2911" s="19"/>
    </row>
    <row r="2912" spans="6:8" x14ac:dyDescent="0.35">
      <c r="F2912" s="19"/>
      <c r="G2912" s="19"/>
      <c r="H2912" s="19"/>
    </row>
    <row r="2913" spans="6:8" x14ac:dyDescent="0.35">
      <c r="F2913" s="19"/>
      <c r="G2913" s="19"/>
      <c r="H2913" s="19"/>
    </row>
    <row r="2914" spans="6:8" x14ac:dyDescent="0.35">
      <c r="F2914" s="19"/>
      <c r="G2914" s="19"/>
      <c r="H2914" s="19"/>
    </row>
    <row r="2915" spans="6:8" x14ac:dyDescent="0.35">
      <c r="F2915" s="19"/>
      <c r="G2915" s="19"/>
      <c r="H2915" s="19"/>
    </row>
    <row r="2916" spans="6:8" x14ac:dyDescent="0.35">
      <c r="F2916" s="19"/>
      <c r="G2916" s="19"/>
      <c r="H2916" s="19"/>
    </row>
    <row r="2917" spans="6:8" x14ac:dyDescent="0.35">
      <c r="F2917" s="19"/>
      <c r="G2917" s="19"/>
      <c r="H2917" s="19"/>
    </row>
    <row r="2918" spans="6:8" x14ac:dyDescent="0.35">
      <c r="F2918" s="19"/>
      <c r="G2918" s="19"/>
      <c r="H2918" s="19"/>
    </row>
    <row r="2919" spans="6:8" x14ac:dyDescent="0.35">
      <c r="F2919" s="19"/>
      <c r="G2919" s="19"/>
      <c r="H2919" s="19"/>
    </row>
    <row r="2920" spans="6:8" x14ac:dyDescent="0.35">
      <c r="F2920" s="19"/>
      <c r="G2920" s="19"/>
      <c r="H2920" s="19"/>
    </row>
    <row r="2921" spans="6:8" x14ac:dyDescent="0.35">
      <c r="F2921" s="19"/>
      <c r="G2921" s="19"/>
      <c r="H2921" s="19"/>
    </row>
    <row r="2922" spans="6:8" x14ac:dyDescent="0.35">
      <c r="F2922" s="19"/>
      <c r="G2922" s="19"/>
      <c r="H2922" s="19"/>
    </row>
    <row r="2923" spans="6:8" x14ac:dyDescent="0.35">
      <c r="F2923" s="19"/>
      <c r="G2923" s="19"/>
      <c r="H2923" s="19"/>
    </row>
    <row r="2924" spans="6:8" x14ac:dyDescent="0.35">
      <c r="F2924" s="19"/>
      <c r="G2924" s="19"/>
      <c r="H2924" s="19"/>
    </row>
    <row r="2925" spans="6:8" x14ac:dyDescent="0.35">
      <c r="F2925" s="19"/>
      <c r="G2925" s="19"/>
      <c r="H2925" s="19"/>
    </row>
    <row r="2926" spans="6:8" x14ac:dyDescent="0.35">
      <c r="F2926" s="19"/>
      <c r="G2926" s="19"/>
      <c r="H2926" s="19"/>
    </row>
    <row r="2927" spans="6:8" x14ac:dyDescent="0.35">
      <c r="F2927" s="19"/>
      <c r="G2927" s="19"/>
      <c r="H2927" s="19"/>
    </row>
    <row r="2928" spans="6:8" x14ac:dyDescent="0.35">
      <c r="F2928" s="19"/>
      <c r="G2928" s="19"/>
      <c r="H2928" s="19"/>
    </row>
    <row r="2929" spans="6:8" x14ac:dyDescent="0.35">
      <c r="F2929" s="19"/>
      <c r="G2929" s="19"/>
      <c r="H2929" s="19"/>
    </row>
    <row r="2930" spans="6:8" x14ac:dyDescent="0.35">
      <c r="F2930" s="19"/>
      <c r="G2930" s="19"/>
      <c r="H2930" s="19"/>
    </row>
    <row r="2931" spans="6:8" x14ac:dyDescent="0.35">
      <c r="F2931" s="19"/>
      <c r="G2931" s="19"/>
      <c r="H2931" s="19"/>
    </row>
    <row r="2932" spans="6:8" x14ac:dyDescent="0.35">
      <c r="F2932" s="19"/>
      <c r="G2932" s="19"/>
      <c r="H2932" s="19"/>
    </row>
    <row r="2933" spans="6:8" x14ac:dyDescent="0.35">
      <c r="F2933" s="19"/>
      <c r="G2933" s="19"/>
      <c r="H2933" s="19"/>
    </row>
    <row r="2934" spans="6:8" x14ac:dyDescent="0.35">
      <c r="F2934" s="19"/>
      <c r="G2934" s="19"/>
      <c r="H2934" s="19"/>
    </row>
    <row r="2935" spans="6:8" x14ac:dyDescent="0.35">
      <c r="F2935" s="19"/>
      <c r="G2935" s="19"/>
      <c r="H2935" s="19"/>
    </row>
    <row r="2936" spans="6:8" x14ac:dyDescent="0.35">
      <c r="F2936" s="19"/>
      <c r="G2936" s="19"/>
      <c r="H2936" s="19"/>
    </row>
    <row r="2937" spans="6:8" x14ac:dyDescent="0.35">
      <c r="F2937" s="19"/>
      <c r="G2937" s="19"/>
      <c r="H2937" s="19"/>
    </row>
    <row r="2938" spans="6:8" x14ac:dyDescent="0.35">
      <c r="F2938" s="19"/>
      <c r="G2938" s="19"/>
      <c r="H2938" s="19"/>
    </row>
    <row r="2939" spans="6:8" x14ac:dyDescent="0.35">
      <c r="F2939" s="19"/>
      <c r="G2939" s="19"/>
      <c r="H2939" s="19"/>
    </row>
    <row r="2940" spans="6:8" x14ac:dyDescent="0.35">
      <c r="F2940" s="19"/>
      <c r="G2940" s="19"/>
      <c r="H2940" s="19"/>
    </row>
    <row r="2941" spans="6:8" x14ac:dyDescent="0.35">
      <c r="F2941" s="19"/>
      <c r="G2941" s="19"/>
      <c r="H2941" s="19"/>
    </row>
    <row r="2942" spans="6:8" x14ac:dyDescent="0.35">
      <c r="F2942" s="19"/>
      <c r="G2942" s="19"/>
      <c r="H2942" s="19"/>
    </row>
    <row r="2943" spans="6:8" x14ac:dyDescent="0.35">
      <c r="F2943" s="19"/>
      <c r="G2943" s="19"/>
      <c r="H2943" s="19"/>
    </row>
    <row r="2944" spans="6:8" x14ac:dyDescent="0.35">
      <c r="F2944" s="19"/>
      <c r="G2944" s="19"/>
      <c r="H2944" s="19"/>
    </row>
    <row r="2945" spans="6:8" x14ac:dyDescent="0.35">
      <c r="F2945" s="19"/>
      <c r="G2945" s="19"/>
      <c r="H2945" s="19"/>
    </row>
    <row r="2946" spans="6:8" x14ac:dyDescent="0.35">
      <c r="F2946" s="19"/>
      <c r="G2946" s="19"/>
      <c r="H2946" s="19"/>
    </row>
    <row r="2947" spans="6:8" x14ac:dyDescent="0.35">
      <c r="F2947" s="19"/>
      <c r="G2947" s="19"/>
      <c r="H2947" s="19"/>
    </row>
    <row r="2948" spans="6:8" x14ac:dyDescent="0.35">
      <c r="F2948" s="19"/>
      <c r="G2948" s="19"/>
      <c r="H2948" s="19"/>
    </row>
    <row r="2949" spans="6:8" x14ac:dyDescent="0.35">
      <c r="F2949" s="19"/>
      <c r="G2949" s="19"/>
      <c r="H2949" s="19"/>
    </row>
    <row r="2950" spans="6:8" x14ac:dyDescent="0.35">
      <c r="F2950" s="19"/>
      <c r="G2950" s="19"/>
      <c r="H2950" s="19"/>
    </row>
    <row r="2951" spans="6:8" x14ac:dyDescent="0.35">
      <c r="F2951" s="19"/>
      <c r="G2951" s="19"/>
      <c r="H2951" s="19"/>
    </row>
    <row r="2952" spans="6:8" x14ac:dyDescent="0.35">
      <c r="F2952" s="19"/>
      <c r="G2952" s="19"/>
      <c r="H2952" s="19"/>
    </row>
    <row r="2953" spans="6:8" x14ac:dyDescent="0.35">
      <c r="F2953" s="19"/>
      <c r="G2953" s="19"/>
      <c r="H2953" s="19"/>
    </row>
    <row r="2954" spans="6:8" x14ac:dyDescent="0.35">
      <c r="F2954" s="19"/>
      <c r="G2954" s="19"/>
      <c r="H2954" s="19"/>
    </row>
    <row r="2955" spans="6:8" x14ac:dyDescent="0.35">
      <c r="F2955" s="19"/>
      <c r="G2955" s="19"/>
      <c r="H2955" s="19"/>
    </row>
    <row r="2956" spans="6:8" x14ac:dyDescent="0.35">
      <c r="F2956" s="19"/>
      <c r="G2956" s="19"/>
      <c r="H2956" s="19"/>
    </row>
    <row r="2957" spans="6:8" x14ac:dyDescent="0.35">
      <c r="F2957" s="19"/>
      <c r="G2957" s="19"/>
      <c r="H2957" s="19"/>
    </row>
    <row r="2958" spans="6:8" x14ac:dyDescent="0.35">
      <c r="F2958" s="19"/>
      <c r="G2958" s="19"/>
      <c r="H2958" s="19"/>
    </row>
    <row r="2959" spans="6:8" x14ac:dyDescent="0.35">
      <c r="F2959" s="19"/>
      <c r="G2959" s="19"/>
      <c r="H2959" s="19"/>
    </row>
    <row r="2960" spans="6:8" x14ac:dyDescent="0.35">
      <c r="F2960" s="19"/>
      <c r="G2960" s="19"/>
      <c r="H2960" s="19"/>
    </row>
    <row r="2961" spans="6:8" x14ac:dyDescent="0.35">
      <c r="F2961" s="19"/>
      <c r="G2961" s="19"/>
      <c r="H2961" s="19"/>
    </row>
    <row r="2962" spans="6:8" x14ac:dyDescent="0.35">
      <c r="F2962" s="19"/>
      <c r="G2962" s="19"/>
      <c r="H2962" s="19"/>
    </row>
    <row r="2963" spans="6:8" x14ac:dyDescent="0.35">
      <c r="F2963" s="19"/>
      <c r="G2963" s="19"/>
      <c r="H2963" s="19"/>
    </row>
    <row r="2964" spans="6:8" x14ac:dyDescent="0.35">
      <c r="F2964" s="19"/>
      <c r="G2964" s="19"/>
      <c r="H2964" s="19"/>
    </row>
    <row r="2965" spans="6:8" x14ac:dyDescent="0.35">
      <c r="F2965" s="19"/>
      <c r="G2965" s="19"/>
      <c r="H2965" s="19"/>
    </row>
    <row r="2966" spans="6:8" x14ac:dyDescent="0.35">
      <c r="F2966" s="19"/>
      <c r="G2966" s="19"/>
      <c r="H2966" s="19"/>
    </row>
    <row r="2967" spans="6:8" x14ac:dyDescent="0.35">
      <c r="F2967" s="19"/>
      <c r="G2967" s="19"/>
      <c r="H2967" s="19"/>
    </row>
    <row r="2968" spans="6:8" x14ac:dyDescent="0.35">
      <c r="F2968" s="19"/>
      <c r="G2968" s="19"/>
      <c r="H2968" s="19"/>
    </row>
    <row r="2969" spans="6:8" x14ac:dyDescent="0.35">
      <c r="F2969" s="19"/>
      <c r="G2969" s="19"/>
      <c r="H2969" s="19"/>
    </row>
    <row r="2970" spans="6:8" x14ac:dyDescent="0.35">
      <c r="F2970" s="19"/>
      <c r="G2970" s="19"/>
      <c r="H2970" s="19"/>
    </row>
    <row r="2971" spans="6:8" x14ac:dyDescent="0.35">
      <c r="F2971" s="19"/>
      <c r="G2971" s="19"/>
      <c r="H2971" s="19"/>
    </row>
    <row r="2972" spans="6:8" x14ac:dyDescent="0.35">
      <c r="F2972" s="19"/>
      <c r="G2972" s="19"/>
      <c r="H2972" s="19"/>
    </row>
    <row r="2973" spans="6:8" x14ac:dyDescent="0.35">
      <c r="F2973" s="19"/>
      <c r="G2973" s="19"/>
      <c r="H2973" s="19"/>
    </row>
    <row r="2974" spans="6:8" x14ac:dyDescent="0.35">
      <c r="F2974" s="19"/>
      <c r="G2974" s="19"/>
      <c r="H2974" s="19"/>
    </row>
    <row r="2975" spans="6:8" x14ac:dyDescent="0.35">
      <c r="F2975" s="19"/>
      <c r="G2975" s="19"/>
      <c r="H2975" s="19"/>
    </row>
    <row r="2976" spans="6:8" x14ac:dyDescent="0.35">
      <c r="F2976" s="19"/>
      <c r="G2976" s="19"/>
      <c r="H2976" s="19"/>
    </row>
    <row r="2977" spans="6:8" x14ac:dyDescent="0.35">
      <c r="F2977" s="19"/>
      <c r="G2977" s="19"/>
      <c r="H2977" s="19"/>
    </row>
    <row r="2978" spans="6:8" x14ac:dyDescent="0.35">
      <c r="F2978" s="19"/>
      <c r="G2978" s="19"/>
      <c r="H2978" s="19"/>
    </row>
    <row r="2979" spans="6:8" x14ac:dyDescent="0.35">
      <c r="F2979" s="19"/>
      <c r="G2979" s="19"/>
      <c r="H2979" s="19"/>
    </row>
    <row r="2980" spans="6:8" x14ac:dyDescent="0.35">
      <c r="F2980" s="19"/>
      <c r="G2980" s="19"/>
      <c r="H2980" s="19"/>
    </row>
    <row r="2981" spans="6:8" x14ac:dyDescent="0.35">
      <c r="F2981" s="19"/>
      <c r="G2981" s="19"/>
      <c r="H2981" s="19"/>
    </row>
    <row r="2982" spans="6:8" x14ac:dyDescent="0.35">
      <c r="F2982" s="19"/>
      <c r="G2982" s="19"/>
      <c r="H2982" s="19"/>
    </row>
    <row r="2983" spans="6:8" x14ac:dyDescent="0.35">
      <c r="F2983" s="19"/>
      <c r="G2983" s="19"/>
      <c r="H2983" s="19"/>
    </row>
    <row r="2984" spans="6:8" x14ac:dyDescent="0.35">
      <c r="F2984" s="19"/>
      <c r="G2984" s="19"/>
      <c r="H2984" s="19"/>
    </row>
    <row r="2985" spans="6:8" x14ac:dyDescent="0.35">
      <c r="F2985" s="19"/>
      <c r="G2985" s="19"/>
      <c r="H2985" s="19"/>
    </row>
    <row r="2986" spans="6:8" x14ac:dyDescent="0.35">
      <c r="F2986" s="19"/>
      <c r="G2986" s="19"/>
      <c r="H2986" s="19"/>
    </row>
    <row r="2987" spans="6:8" x14ac:dyDescent="0.35">
      <c r="F2987" s="19"/>
      <c r="G2987" s="19"/>
      <c r="H2987" s="19"/>
    </row>
    <row r="2988" spans="6:8" x14ac:dyDescent="0.35">
      <c r="F2988" s="19"/>
      <c r="G2988" s="19"/>
      <c r="H2988" s="19"/>
    </row>
    <row r="2989" spans="6:8" x14ac:dyDescent="0.35">
      <c r="F2989" s="19"/>
      <c r="G2989" s="19"/>
      <c r="H2989" s="19"/>
    </row>
    <row r="2990" spans="6:8" x14ac:dyDescent="0.35">
      <c r="F2990" s="19"/>
      <c r="G2990" s="19"/>
      <c r="H2990" s="19"/>
    </row>
    <row r="2991" spans="6:8" x14ac:dyDescent="0.35">
      <c r="F2991" s="19"/>
      <c r="G2991" s="19"/>
      <c r="H2991" s="19"/>
    </row>
    <row r="2992" spans="6:8" x14ac:dyDescent="0.35">
      <c r="F2992" s="19"/>
      <c r="G2992" s="19"/>
      <c r="H2992" s="19"/>
    </row>
    <row r="2993" spans="6:8" x14ac:dyDescent="0.35">
      <c r="F2993" s="19"/>
      <c r="G2993" s="19"/>
      <c r="H2993" s="19"/>
    </row>
    <row r="2994" spans="6:8" x14ac:dyDescent="0.35">
      <c r="F2994" s="19"/>
      <c r="G2994" s="19"/>
      <c r="H2994" s="19"/>
    </row>
    <row r="2995" spans="6:8" x14ac:dyDescent="0.35">
      <c r="F2995" s="19"/>
      <c r="G2995" s="19"/>
      <c r="H2995" s="19"/>
    </row>
    <row r="2996" spans="6:8" x14ac:dyDescent="0.35">
      <c r="F2996" s="19"/>
      <c r="G2996" s="19"/>
      <c r="H2996" s="19"/>
    </row>
    <row r="2997" spans="6:8" x14ac:dyDescent="0.35">
      <c r="F2997" s="19"/>
      <c r="G2997" s="19"/>
      <c r="H2997" s="19"/>
    </row>
    <row r="2998" spans="6:8" x14ac:dyDescent="0.35">
      <c r="F2998" s="19"/>
      <c r="G2998" s="19"/>
      <c r="H2998" s="19"/>
    </row>
    <row r="2999" spans="6:8" x14ac:dyDescent="0.35">
      <c r="F2999" s="19"/>
      <c r="G2999" s="19"/>
      <c r="H2999" s="19"/>
    </row>
    <row r="3000" spans="6:8" x14ac:dyDescent="0.35">
      <c r="F3000" s="19"/>
      <c r="G3000" s="19"/>
      <c r="H3000" s="19"/>
    </row>
    <row r="3001" spans="6:8" x14ac:dyDescent="0.35">
      <c r="F3001" s="19"/>
      <c r="G3001" s="19"/>
      <c r="H3001" s="19"/>
    </row>
    <row r="3002" spans="6:8" x14ac:dyDescent="0.35">
      <c r="F3002" s="19"/>
      <c r="G3002" s="19"/>
      <c r="H3002" s="19"/>
    </row>
    <row r="3003" spans="6:8" x14ac:dyDescent="0.35">
      <c r="F3003" s="19"/>
      <c r="G3003" s="19"/>
      <c r="H3003" s="19"/>
    </row>
    <row r="3004" spans="6:8" x14ac:dyDescent="0.35">
      <c r="F3004" s="19"/>
      <c r="G3004" s="19"/>
      <c r="H3004" s="19"/>
    </row>
    <row r="3005" spans="6:8" x14ac:dyDescent="0.35">
      <c r="F3005" s="19"/>
      <c r="G3005" s="19"/>
      <c r="H3005" s="19"/>
    </row>
    <row r="3006" spans="6:8" x14ac:dyDescent="0.35">
      <c r="F3006" s="19"/>
      <c r="G3006" s="19"/>
      <c r="H3006" s="19"/>
    </row>
    <row r="3007" spans="6:8" x14ac:dyDescent="0.35">
      <c r="F3007" s="19"/>
      <c r="G3007" s="19"/>
      <c r="H3007" s="19"/>
    </row>
    <row r="3008" spans="6:8" x14ac:dyDescent="0.35">
      <c r="F3008" s="19"/>
      <c r="G3008" s="19"/>
      <c r="H3008" s="19"/>
    </row>
    <row r="3009" spans="6:8" x14ac:dyDescent="0.35">
      <c r="F3009" s="19"/>
      <c r="G3009" s="19"/>
      <c r="H3009" s="19"/>
    </row>
    <row r="3010" spans="6:8" x14ac:dyDescent="0.35">
      <c r="F3010" s="19"/>
      <c r="G3010" s="19"/>
      <c r="H3010" s="19"/>
    </row>
    <row r="3011" spans="6:8" x14ac:dyDescent="0.35">
      <c r="F3011" s="19"/>
      <c r="G3011" s="19"/>
      <c r="H3011" s="19"/>
    </row>
    <row r="3012" spans="6:8" x14ac:dyDescent="0.35">
      <c r="F3012" s="19"/>
      <c r="G3012" s="19"/>
      <c r="H3012" s="19"/>
    </row>
    <row r="3013" spans="6:8" x14ac:dyDescent="0.35">
      <c r="F3013" s="19"/>
      <c r="G3013" s="19"/>
      <c r="H3013" s="19"/>
    </row>
    <row r="3014" spans="6:8" x14ac:dyDescent="0.35">
      <c r="F3014" s="19"/>
      <c r="G3014" s="19"/>
      <c r="H3014" s="19"/>
    </row>
    <row r="3015" spans="6:8" x14ac:dyDescent="0.35">
      <c r="F3015" s="19"/>
      <c r="G3015" s="19"/>
      <c r="H3015" s="19"/>
    </row>
    <row r="3016" spans="6:8" x14ac:dyDescent="0.35">
      <c r="F3016" s="19"/>
      <c r="G3016" s="19"/>
      <c r="H3016" s="19"/>
    </row>
    <row r="3017" spans="6:8" x14ac:dyDescent="0.35">
      <c r="F3017" s="19"/>
      <c r="G3017" s="19"/>
      <c r="H3017" s="19"/>
    </row>
    <row r="3018" spans="6:8" x14ac:dyDescent="0.35">
      <c r="F3018" s="19"/>
      <c r="G3018" s="19"/>
      <c r="H3018" s="19"/>
    </row>
    <row r="3019" spans="6:8" x14ac:dyDescent="0.35">
      <c r="F3019" s="19"/>
      <c r="G3019" s="19"/>
      <c r="H3019" s="19"/>
    </row>
    <row r="3020" spans="6:8" x14ac:dyDescent="0.35">
      <c r="F3020" s="19"/>
      <c r="G3020" s="19"/>
      <c r="H3020" s="19"/>
    </row>
    <row r="3021" spans="6:8" x14ac:dyDescent="0.35">
      <c r="F3021" s="19"/>
      <c r="G3021" s="19"/>
      <c r="H3021" s="19"/>
    </row>
    <row r="3022" spans="6:8" x14ac:dyDescent="0.35">
      <c r="F3022" s="19"/>
      <c r="G3022" s="19"/>
      <c r="H3022" s="19"/>
    </row>
    <row r="3023" spans="6:8" x14ac:dyDescent="0.35">
      <c r="F3023" s="19"/>
      <c r="G3023" s="19"/>
      <c r="H3023" s="19"/>
    </row>
    <row r="3024" spans="6:8" x14ac:dyDescent="0.35">
      <c r="F3024" s="19"/>
      <c r="G3024" s="19"/>
      <c r="H3024" s="19"/>
    </row>
    <row r="3025" spans="6:8" x14ac:dyDescent="0.35">
      <c r="F3025" s="19"/>
      <c r="G3025" s="19"/>
      <c r="H3025" s="19"/>
    </row>
    <row r="3026" spans="6:8" x14ac:dyDescent="0.35">
      <c r="F3026" s="19"/>
      <c r="G3026" s="19"/>
      <c r="H3026" s="19"/>
    </row>
    <row r="3027" spans="6:8" x14ac:dyDescent="0.35">
      <c r="F3027" s="19"/>
      <c r="G3027" s="19"/>
      <c r="H3027" s="19"/>
    </row>
    <row r="3028" spans="6:8" x14ac:dyDescent="0.35">
      <c r="F3028" s="19"/>
      <c r="G3028" s="19"/>
      <c r="H3028" s="19"/>
    </row>
    <row r="3029" spans="6:8" x14ac:dyDescent="0.35">
      <c r="F3029" s="19"/>
      <c r="G3029" s="19"/>
      <c r="H3029" s="19"/>
    </row>
    <row r="3030" spans="6:8" x14ac:dyDescent="0.35">
      <c r="F3030" s="19"/>
      <c r="G3030" s="19"/>
      <c r="H3030" s="19"/>
    </row>
    <row r="3031" spans="6:8" x14ac:dyDescent="0.35">
      <c r="F3031" s="19"/>
      <c r="G3031" s="19"/>
      <c r="H3031" s="19"/>
    </row>
    <row r="3032" spans="6:8" x14ac:dyDescent="0.35">
      <c r="F3032" s="19"/>
      <c r="G3032" s="19"/>
      <c r="H3032" s="19"/>
    </row>
    <row r="3033" spans="6:8" x14ac:dyDescent="0.35">
      <c r="F3033" s="19"/>
      <c r="G3033" s="19"/>
      <c r="H3033" s="19"/>
    </row>
    <row r="3034" spans="6:8" x14ac:dyDescent="0.35">
      <c r="F3034" s="19"/>
      <c r="G3034" s="19"/>
      <c r="H3034" s="19"/>
    </row>
    <row r="3035" spans="6:8" x14ac:dyDescent="0.35">
      <c r="F3035" s="19"/>
      <c r="G3035" s="19"/>
      <c r="H3035" s="19"/>
    </row>
    <row r="3036" spans="6:8" x14ac:dyDescent="0.35">
      <c r="F3036" s="19"/>
      <c r="G3036" s="19"/>
      <c r="H3036" s="19"/>
    </row>
    <row r="3037" spans="6:8" x14ac:dyDescent="0.35">
      <c r="F3037" s="19"/>
      <c r="G3037" s="19"/>
      <c r="H3037" s="19"/>
    </row>
    <row r="3038" spans="6:8" x14ac:dyDescent="0.35">
      <c r="F3038" s="19"/>
      <c r="G3038" s="19"/>
      <c r="H3038" s="19"/>
    </row>
    <row r="3039" spans="6:8" x14ac:dyDescent="0.35">
      <c r="F3039" s="19"/>
      <c r="G3039" s="19"/>
      <c r="H3039" s="19"/>
    </row>
    <row r="3040" spans="6:8" x14ac:dyDescent="0.35">
      <c r="F3040" s="19"/>
      <c r="G3040" s="19"/>
      <c r="H3040" s="19"/>
    </row>
    <row r="3041" spans="6:8" x14ac:dyDescent="0.35">
      <c r="F3041" s="19"/>
      <c r="G3041" s="19"/>
      <c r="H3041" s="19"/>
    </row>
    <row r="3042" spans="6:8" x14ac:dyDescent="0.35">
      <c r="F3042" s="19"/>
      <c r="G3042" s="19"/>
      <c r="H3042" s="19"/>
    </row>
    <row r="3043" spans="6:8" x14ac:dyDescent="0.35">
      <c r="F3043" s="19"/>
      <c r="G3043" s="19"/>
      <c r="H3043" s="19"/>
    </row>
    <row r="3044" spans="6:8" x14ac:dyDescent="0.35">
      <c r="F3044" s="19"/>
      <c r="G3044" s="19"/>
      <c r="H3044" s="19"/>
    </row>
    <row r="3045" spans="6:8" x14ac:dyDescent="0.35">
      <c r="F3045" s="19"/>
      <c r="G3045" s="19"/>
      <c r="H3045" s="19"/>
    </row>
    <row r="3046" spans="6:8" x14ac:dyDescent="0.35">
      <c r="F3046" s="19"/>
      <c r="G3046" s="19"/>
      <c r="H3046" s="19"/>
    </row>
    <row r="3047" spans="6:8" x14ac:dyDescent="0.35">
      <c r="F3047" s="19"/>
      <c r="G3047" s="19"/>
      <c r="H3047" s="19"/>
    </row>
    <row r="3048" spans="6:8" x14ac:dyDescent="0.35">
      <c r="F3048" s="19"/>
      <c r="G3048" s="19"/>
      <c r="H3048" s="19"/>
    </row>
    <row r="3049" spans="6:8" x14ac:dyDescent="0.35">
      <c r="F3049" s="19"/>
      <c r="G3049" s="19"/>
      <c r="H3049" s="19"/>
    </row>
    <row r="3050" spans="6:8" x14ac:dyDescent="0.35">
      <c r="F3050" s="19"/>
      <c r="G3050" s="19"/>
      <c r="H3050" s="19"/>
    </row>
    <row r="3051" spans="6:8" x14ac:dyDescent="0.35">
      <c r="F3051" s="19"/>
      <c r="G3051" s="19"/>
      <c r="H3051" s="19"/>
    </row>
    <row r="3052" spans="6:8" x14ac:dyDescent="0.35">
      <c r="F3052" s="19"/>
      <c r="G3052" s="19"/>
      <c r="H3052" s="19"/>
    </row>
    <row r="3053" spans="6:8" x14ac:dyDescent="0.35">
      <c r="F3053" s="19"/>
      <c r="G3053" s="19"/>
      <c r="H3053" s="19"/>
    </row>
    <row r="3054" spans="6:8" x14ac:dyDescent="0.35">
      <c r="F3054" s="19"/>
      <c r="G3054" s="19"/>
      <c r="H3054" s="19"/>
    </row>
    <row r="3055" spans="6:8" x14ac:dyDescent="0.35">
      <c r="F3055" s="19"/>
      <c r="G3055" s="19"/>
      <c r="H3055" s="19"/>
    </row>
    <row r="3056" spans="6:8" x14ac:dyDescent="0.35">
      <c r="F3056" s="19"/>
      <c r="G3056" s="19"/>
      <c r="H3056" s="19"/>
    </row>
    <row r="3057" spans="6:8" x14ac:dyDescent="0.35">
      <c r="F3057" s="19"/>
      <c r="G3057" s="19"/>
      <c r="H3057" s="19"/>
    </row>
    <row r="3058" spans="6:8" x14ac:dyDescent="0.35">
      <c r="F3058" s="19"/>
      <c r="G3058" s="19"/>
      <c r="H3058" s="19"/>
    </row>
    <row r="3059" spans="6:8" x14ac:dyDescent="0.35">
      <c r="F3059" s="19"/>
      <c r="G3059" s="19"/>
      <c r="H3059" s="19"/>
    </row>
    <row r="3060" spans="6:8" x14ac:dyDescent="0.35">
      <c r="F3060" s="19"/>
      <c r="G3060" s="19"/>
      <c r="H3060" s="19"/>
    </row>
    <row r="3061" spans="6:8" x14ac:dyDescent="0.35">
      <c r="F3061" s="19"/>
      <c r="G3061" s="19"/>
      <c r="H3061" s="19"/>
    </row>
    <row r="3062" spans="6:8" x14ac:dyDescent="0.35">
      <c r="F3062" s="19"/>
      <c r="G3062" s="19"/>
      <c r="H3062" s="19"/>
    </row>
    <row r="3063" spans="6:8" x14ac:dyDescent="0.35">
      <c r="F3063" s="19"/>
      <c r="G3063" s="19"/>
      <c r="H3063" s="19"/>
    </row>
    <row r="3064" spans="6:8" x14ac:dyDescent="0.35">
      <c r="F3064" s="19"/>
      <c r="G3064" s="19"/>
      <c r="H3064" s="19"/>
    </row>
    <row r="3065" spans="6:8" x14ac:dyDescent="0.35">
      <c r="F3065" s="19"/>
      <c r="G3065" s="19"/>
      <c r="H3065" s="19"/>
    </row>
    <row r="3066" spans="6:8" x14ac:dyDescent="0.35">
      <c r="F3066" s="19"/>
      <c r="G3066" s="19"/>
      <c r="H3066" s="19"/>
    </row>
    <row r="3067" spans="6:8" x14ac:dyDescent="0.35">
      <c r="F3067" s="19"/>
      <c r="G3067" s="19"/>
      <c r="H3067" s="19"/>
    </row>
    <row r="3068" spans="6:8" x14ac:dyDescent="0.35">
      <c r="F3068" s="19"/>
      <c r="G3068" s="19"/>
      <c r="H3068" s="19"/>
    </row>
    <row r="3069" spans="6:8" x14ac:dyDescent="0.35">
      <c r="F3069" s="19"/>
      <c r="G3069" s="19"/>
      <c r="H3069" s="19"/>
    </row>
    <row r="3070" spans="6:8" x14ac:dyDescent="0.35">
      <c r="F3070" s="19"/>
      <c r="G3070" s="19"/>
      <c r="H3070" s="19"/>
    </row>
    <row r="3071" spans="6:8" x14ac:dyDescent="0.35">
      <c r="F3071" s="19"/>
      <c r="G3071" s="19"/>
      <c r="H3071" s="19"/>
    </row>
    <row r="3072" spans="6:8" x14ac:dyDescent="0.35">
      <c r="F3072" s="19"/>
      <c r="G3072" s="19"/>
      <c r="H3072" s="19"/>
    </row>
    <row r="3073" spans="6:8" x14ac:dyDescent="0.35">
      <c r="F3073" s="19"/>
      <c r="G3073" s="19"/>
      <c r="H3073" s="19"/>
    </row>
    <row r="3074" spans="6:8" x14ac:dyDescent="0.35">
      <c r="F3074" s="19"/>
      <c r="G3074" s="19"/>
      <c r="H3074" s="19"/>
    </row>
    <row r="3075" spans="6:8" x14ac:dyDescent="0.35">
      <c r="F3075" s="19"/>
      <c r="G3075" s="19"/>
      <c r="H3075" s="19"/>
    </row>
    <row r="3076" spans="6:8" x14ac:dyDescent="0.35">
      <c r="F3076" s="19"/>
      <c r="G3076" s="19"/>
      <c r="H3076" s="19"/>
    </row>
    <row r="3077" spans="6:8" x14ac:dyDescent="0.35">
      <c r="F3077" s="19"/>
      <c r="G3077" s="19"/>
      <c r="H3077" s="19"/>
    </row>
    <row r="3078" spans="6:8" x14ac:dyDescent="0.35">
      <c r="F3078" s="19"/>
      <c r="G3078" s="19"/>
      <c r="H3078" s="19"/>
    </row>
    <row r="3079" spans="6:8" x14ac:dyDescent="0.35">
      <c r="F3079" s="19"/>
      <c r="G3079" s="19"/>
      <c r="H3079" s="19"/>
    </row>
    <row r="3080" spans="6:8" x14ac:dyDescent="0.35">
      <c r="F3080" s="19"/>
      <c r="G3080" s="19"/>
      <c r="H3080" s="19"/>
    </row>
    <row r="3081" spans="6:8" x14ac:dyDescent="0.35">
      <c r="F3081" s="19"/>
      <c r="G3081" s="19"/>
      <c r="H3081" s="19"/>
    </row>
    <row r="3082" spans="6:8" x14ac:dyDescent="0.35">
      <c r="F3082" s="19"/>
      <c r="G3082" s="19"/>
      <c r="H3082" s="19"/>
    </row>
    <row r="3083" spans="6:8" x14ac:dyDescent="0.35">
      <c r="F3083" s="19"/>
      <c r="G3083" s="19"/>
      <c r="H3083" s="19"/>
    </row>
    <row r="3084" spans="6:8" x14ac:dyDescent="0.35">
      <c r="F3084" s="19"/>
      <c r="G3084" s="19"/>
      <c r="H3084" s="19"/>
    </row>
    <row r="3085" spans="6:8" x14ac:dyDescent="0.35">
      <c r="F3085" s="19"/>
      <c r="G3085" s="19"/>
      <c r="H3085" s="19"/>
    </row>
    <row r="3086" spans="6:8" x14ac:dyDescent="0.35">
      <c r="F3086" s="19"/>
      <c r="G3086" s="19"/>
      <c r="H3086" s="19"/>
    </row>
    <row r="3087" spans="6:8" x14ac:dyDescent="0.35">
      <c r="F3087" s="19"/>
      <c r="G3087" s="19"/>
      <c r="H3087" s="19"/>
    </row>
    <row r="3088" spans="6:8" x14ac:dyDescent="0.35">
      <c r="F3088" s="19"/>
      <c r="G3088" s="19"/>
      <c r="H3088" s="19"/>
    </row>
    <row r="3089" spans="6:8" x14ac:dyDescent="0.35">
      <c r="F3089" s="19"/>
      <c r="G3089" s="19"/>
      <c r="H3089" s="19"/>
    </row>
    <row r="3090" spans="6:8" x14ac:dyDescent="0.35">
      <c r="F3090" s="19"/>
      <c r="G3090" s="19"/>
      <c r="H3090" s="19"/>
    </row>
    <row r="3091" spans="6:8" x14ac:dyDescent="0.35">
      <c r="F3091" s="19"/>
      <c r="G3091" s="19"/>
      <c r="H3091" s="19"/>
    </row>
    <row r="3092" spans="6:8" x14ac:dyDescent="0.35">
      <c r="F3092" s="19"/>
      <c r="G3092" s="19"/>
      <c r="H3092" s="19"/>
    </row>
    <row r="3093" spans="6:8" x14ac:dyDescent="0.35">
      <c r="F3093" s="19"/>
      <c r="G3093" s="19"/>
      <c r="H3093" s="19"/>
    </row>
    <row r="3094" spans="6:8" x14ac:dyDescent="0.35">
      <c r="F3094" s="19"/>
      <c r="G3094" s="19"/>
      <c r="H3094" s="19"/>
    </row>
    <row r="3095" spans="6:8" x14ac:dyDescent="0.35">
      <c r="F3095" s="19"/>
      <c r="G3095" s="19"/>
      <c r="H3095" s="19"/>
    </row>
    <row r="3096" spans="6:8" x14ac:dyDescent="0.35">
      <c r="F3096" s="19"/>
      <c r="G3096" s="19"/>
      <c r="H3096" s="19"/>
    </row>
    <row r="3097" spans="6:8" x14ac:dyDescent="0.35">
      <c r="F3097" s="19"/>
      <c r="G3097" s="19"/>
      <c r="H3097" s="19"/>
    </row>
    <row r="3098" spans="6:8" x14ac:dyDescent="0.35">
      <c r="F3098" s="19"/>
      <c r="G3098" s="19"/>
      <c r="H3098" s="19"/>
    </row>
    <row r="3099" spans="6:8" x14ac:dyDescent="0.35">
      <c r="F3099" s="19"/>
      <c r="G3099" s="19"/>
      <c r="H3099" s="19"/>
    </row>
    <row r="3100" spans="6:8" x14ac:dyDescent="0.35">
      <c r="F3100" s="19"/>
      <c r="G3100" s="19"/>
      <c r="H3100" s="19"/>
    </row>
    <row r="3101" spans="6:8" x14ac:dyDescent="0.35">
      <c r="F3101" s="19"/>
      <c r="G3101" s="19"/>
      <c r="H3101" s="19"/>
    </row>
    <row r="3102" spans="6:8" x14ac:dyDescent="0.35">
      <c r="F3102" s="19"/>
      <c r="G3102" s="19"/>
      <c r="H3102" s="19"/>
    </row>
    <row r="3103" spans="6:8" x14ac:dyDescent="0.35">
      <c r="F3103" s="19"/>
      <c r="G3103" s="19"/>
      <c r="H3103" s="19"/>
    </row>
    <row r="3104" spans="6:8" x14ac:dyDescent="0.35">
      <c r="F3104" s="19"/>
      <c r="G3104" s="19"/>
      <c r="H3104" s="19"/>
    </row>
    <row r="3105" spans="6:8" x14ac:dyDescent="0.35">
      <c r="F3105" s="19"/>
      <c r="G3105" s="19"/>
      <c r="H3105" s="19"/>
    </row>
    <row r="3106" spans="6:8" x14ac:dyDescent="0.35">
      <c r="F3106" s="19"/>
      <c r="G3106" s="19"/>
      <c r="H3106" s="19"/>
    </row>
    <row r="3107" spans="6:8" x14ac:dyDescent="0.35">
      <c r="F3107" s="19"/>
      <c r="G3107" s="19"/>
      <c r="H3107" s="19"/>
    </row>
    <row r="3108" spans="6:8" x14ac:dyDescent="0.35">
      <c r="F3108" s="19"/>
      <c r="G3108" s="19"/>
      <c r="H3108" s="19"/>
    </row>
    <row r="3109" spans="6:8" x14ac:dyDescent="0.35">
      <c r="F3109" s="19"/>
      <c r="G3109" s="19"/>
      <c r="H3109" s="19"/>
    </row>
    <row r="3110" spans="6:8" x14ac:dyDescent="0.35">
      <c r="F3110" s="19"/>
      <c r="G3110" s="19"/>
      <c r="H3110" s="19"/>
    </row>
    <row r="3111" spans="6:8" x14ac:dyDescent="0.35">
      <c r="F3111" s="19"/>
      <c r="G3111" s="19"/>
      <c r="H3111" s="19"/>
    </row>
    <row r="3112" spans="6:8" x14ac:dyDescent="0.35">
      <c r="F3112" s="19"/>
      <c r="G3112" s="19"/>
      <c r="H3112" s="19"/>
    </row>
    <row r="3113" spans="6:8" x14ac:dyDescent="0.35">
      <c r="F3113" s="19"/>
      <c r="G3113" s="19"/>
      <c r="H3113" s="19"/>
    </row>
    <row r="3114" spans="6:8" x14ac:dyDescent="0.35">
      <c r="F3114" s="19"/>
      <c r="G3114" s="19"/>
      <c r="H3114" s="19"/>
    </row>
    <row r="3115" spans="6:8" x14ac:dyDescent="0.35">
      <c r="F3115" s="19"/>
      <c r="G3115" s="19"/>
      <c r="H3115" s="19"/>
    </row>
    <row r="3116" spans="6:8" x14ac:dyDescent="0.35">
      <c r="F3116" s="19"/>
      <c r="G3116" s="19"/>
      <c r="H3116" s="19"/>
    </row>
    <row r="3117" spans="6:8" x14ac:dyDescent="0.35">
      <c r="F3117" s="19"/>
      <c r="G3117" s="19"/>
      <c r="H3117" s="19"/>
    </row>
    <row r="3118" spans="6:8" x14ac:dyDescent="0.35">
      <c r="F3118" s="19"/>
      <c r="G3118" s="19"/>
      <c r="H3118" s="19"/>
    </row>
    <row r="3119" spans="6:8" x14ac:dyDescent="0.35">
      <c r="F3119" s="19"/>
      <c r="G3119" s="19"/>
      <c r="H3119" s="19"/>
    </row>
    <row r="3120" spans="6:8" x14ac:dyDescent="0.35">
      <c r="F3120" s="19"/>
      <c r="G3120" s="19"/>
      <c r="H3120" s="19"/>
    </row>
    <row r="3121" spans="6:8" x14ac:dyDescent="0.35">
      <c r="F3121" s="19"/>
      <c r="G3121" s="19"/>
      <c r="H3121" s="19"/>
    </row>
    <row r="3122" spans="6:8" x14ac:dyDescent="0.35">
      <c r="F3122" s="19"/>
      <c r="G3122" s="19"/>
      <c r="H3122" s="19"/>
    </row>
    <row r="3123" spans="6:8" x14ac:dyDescent="0.35">
      <c r="F3123" s="19"/>
      <c r="G3123" s="19"/>
      <c r="H3123" s="19"/>
    </row>
    <row r="3124" spans="6:8" x14ac:dyDescent="0.35">
      <c r="F3124" s="19"/>
      <c r="G3124" s="19"/>
      <c r="H3124" s="19"/>
    </row>
    <row r="3125" spans="6:8" x14ac:dyDescent="0.35">
      <c r="F3125" s="19"/>
      <c r="G3125" s="19"/>
      <c r="H3125" s="19"/>
    </row>
    <row r="3126" spans="6:8" x14ac:dyDescent="0.35">
      <c r="F3126" s="19"/>
      <c r="G3126" s="19"/>
      <c r="H3126" s="19"/>
    </row>
    <row r="3127" spans="6:8" x14ac:dyDescent="0.35">
      <c r="F3127" s="19"/>
      <c r="G3127" s="19"/>
      <c r="H3127" s="19"/>
    </row>
    <row r="3128" spans="6:8" x14ac:dyDescent="0.35">
      <c r="F3128" s="19"/>
      <c r="G3128" s="19"/>
      <c r="H3128" s="19"/>
    </row>
    <row r="3129" spans="6:8" x14ac:dyDescent="0.35">
      <c r="F3129" s="19"/>
      <c r="G3129" s="19"/>
      <c r="H3129" s="19"/>
    </row>
    <row r="3130" spans="6:8" x14ac:dyDescent="0.35">
      <c r="F3130" s="19"/>
      <c r="G3130" s="19"/>
      <c r="H3130" s="19"/>
    </row>
    <row r="3131" spans="6:8" x14ac:dyDescent="0.35">
      <c r="F3131" s="19"/>
      <c r="G3131" s="19"/>
      <c r="H3131" s="19"/>
    </row>
    <row r="3132" spans="6:8" x14ac:dyDescent="0.35">
      <c r="F3132" s="19"/>
      <c r="G3132" s="19"/>
      <c r="H3132" s="19"/>
    </row>
    <row r="3133" spans="6:8" x14ac:dyDescent="0.35">
      <c r="F3133" s="19"/>
      <c r="G3133" s="19"/>
      <c r="H3133" s="19"/>
    </row>
    <row r="3134" spans="6:8" x14ac:dyDescent="0.35">
      <c r="F3134" s="19"/>
      <c r="G3134" s="19"/>
      <c r="H3134" s="19"/>
    </row>
    <row r="3135" spans="6:8" x14ac:dyDescent="0.35">
      <c r="F3135" s="19"/>
      <c r="G3135" s="19"/>
      <c r="H3135" s="19"/>
    </row>
    <row r="3136" spans="6:8" x14ac:dyDescent="0.35">
      <c r="F3136" s="19"/>
      <c r="G3136" s="19"/>
      <c r="H3136" s="19"/>
    </row>
    <row r="3137" spans="6:8" x14ac:dyDescent="0.35">
      <c r="F3137" s="19"/>
      <c r="G3137" s="19"/>
      <c r="H3137" s="19"/>
    </row>
    <row r="3138" spans="6:8" x14ac:dyDescent="0.35">
      <c r="F3138" s="19"/>
      <c r="G3138" s="19"/>
      <c r="H3138" s="19"/>
    </row>
    <row r="3139" spans="6:8" x14ac:dyDescent="0.35">
      <c r="F3139" s="19"/>
      <c r="G3139" s="19"/>
      <c r="H3139" s="19"/>
    </row>
    <row r="3140" spans="6:8" x14ac:dyDescent="0.35">
      <c r="F3140" s="19"/>
      <c r="G3140" s="19"/>
      <c r="H3140" s="19"/>
    </row>
    <row r="3141" spans="6:8" x14ac:dyDescent="0.35">
      <c r="F3141" s="19"/>
      <c r="G3141" s="19"/>
      <c r="H3141" s="19"/>
    </row>
    <row r="3142" spans="6:8" x14ac:dyDescent="0.35">
      <c r="F3142" s="19"/>
      <c r="G3142" s="19"/>
      <c r="H3142" s="19"/>
    </row>
    <row r="3143" spans="6:8" x14ac:dyDescent="0.35">
      <c r="F3143" s="19"/>
      <c r="G3143" s="19"/>
      <c r="H3143" s="19"/>
    </row>
    <row r="3144" spans="6:8" x14ac:dyDescent="0.35">
      <c r="F3144" s="19"/>
      <c r="G3144" s="19"/>
      <c r="H3144" s="19"/>
    </row>
    <row r="3145" spans="6:8" x14ac:dyDescent="0.35">
      <c r="F3145" s="19"/>
      <c r="G3145" s="19"/>
      <c r="H3145" s="19"/>
    </row>
    <row r="3146" spans="6:8" x14ac:dyDescent="0.35">
      <c r="F3146" s="19"/>
      <c r="G3146" s="19"/>
      <c r="H3146" s="19"/>
    </row>
    <row r="3147" spans="6:8" x14ac:dyDescent="0.35">
      <c r="F3147" s="19"/>
      <c r="G3147" s="19"/>
      <c r="H3147" s="19"/>
    </row>
    <row r="3148" spans="6:8" x14ac:dyDescent="0.35">
      <c r="F3148" s="19"/>
      <c r="G3148" s="19"/>
      <c r="H3148" s="19"/>
    </row>
    <row r="3149" spans="6:8" x14ac:dyDescent="0.35">
      <c r="F3149" s="19"/>
      <c r="G3149" s="19"/>
      <c r="H3149" s="19"/>
    </row>
    <row r="3150" spans="6:8" x14ac:dyDescent="0.35">
      <c r="F3150" s="19"/>
      <c r="G3150" s="19"/>
      <c r="H3150" s="19"/>
    </row>
    <row r="3151" spans="6:8" x14ac:dyDescent="0.35">
      <c r="F3151" s="19"/>
      <c r="G3151" s="19"/>
      <c r="H3151" s="19"/>
    </row>
    <row r="3152" spans="6:8" x14ac:dyDescent="0.35">
      <c r="F3152" s="19"/>
      <c r="G3152" s="19"/>
      <c r="H3152" s="19"/>
    </row>
    <row r="3153" spans="6:8" x14ac:dyDescent="0.35">
      <c r="F3153" s="19"/>
      <c r="G3153" s="19"/>
      <c r="H3153" s="19"/>
    </row>
    <row r="3154" spans="6:8" x14ac:dyDescent="0.35">
      <c r="F3154" s="19"/>
      <c r="G3154" s="19"/>
      <c r="H3154" s="19"/>
    </row>
    <row r="3155" spans="6:8" x14ac:dyDescent="0.35">
      <c r="F3155" s="19"/>
      <c r="G3155" s="19"/>
      <c r="H3155" s="19"/>
    </row>
    <row r="3156" spans="6:8" x14ac:dyDescent="0.35">
      <c r="F3156" s="19"/>
      <c r="G3156" s="19"/>
      <c r="H3156" s="19"/>
    </row>
    <row r="3157" spans="6:8" x14ac:dyDescent="0.35">
      <c r="F3157" s="19"/>
      <c r="G3157" s="19"/>
      <c r="H3157" s="19"/>
    </row>
    <row r="3158" spans="6:8" x14ac:dyDescent="0.35">
      <c r="F3158" s="19"/>
      <c r="G3158" s="19"/>
      <c r="H3158" s="19"/>
    </row>
    <row r="3159" spans="6:8" x14ac:dyDescent="0.35">
      <c r="F3159" s="19"/>
      <c r="G3159" s="19"/>
      <c r="H3159" s="19"/>
    </row>
    <row r="3160" spans="6:8" x14ac:dyDescent="0.35">
      <c r="F3160" s="19"/>
      <c r="G3160" s="19"/>
      <c r="H3160" s="19"/>
    </row>
    <row r="3161" spans="6:8" x14ac:dyDescent="0.35">
      <c r="F3161" s="19"/>
      <c r="G3161" s="19"/>
      <c r="H3161" s="19"/>
    </row>
    <row r="3162" spans="6:8" x14ac:dyDescent="0.35">
      <c r="F3162" s="19"/>
      <c r="G3162" s="19"/>
      <c r="H3162" s="19"/>
    </row>
    <row r="3163" spans="6:8" x14ac:dyDescent="0.35">
      <c r="F3163" s="19"/>
      <c r="G3163" s="19"/>
      <c r="H3163" s="19"/>
    </row>
    <row r="3164" spans="6:8" x14ac:dyDescent="0.35">
      <c r="F3164" s="19"/>
      <c r="G3164" s="19"/>
      <c r="H3164" s="19"/>
    </row>
    <row r="3165" spans="6:8" x14ac:dyDescent="0.35">
      <c r="F3165" s="19"/>
      <c r="G3165" s="19"/>
      <c r="H3165" s="19"/>
    </row>
    <row r="3166" spans="6:8" x14ac:dyDescent="0.35">
      <c r="F3166" s="19"/>
      <c r="G3166" s="19"/>
      <c r="H3166" s="19"/>
    </row>
    <row r="3167" spans="6:8" x14ac:dyDescent="0.35">
      <c r="F3167" s="19"/>
      <c r="G3167" s="19"/>
      <c r="H3167" s="19"/>
    </row>
    <row r="3168" spans="6:8" x14ac:dyDescent="0.35">
      <c r="F3168" s="19"/>
      <c r="G3168" s="19"/>
      <c r="H3168" s="19"/>
    </row>
    <row r="3169" spans="6:8" x14ac:dyDescent="0.35">
      <c r="F3169" s="19"/>
      <c r="G3169" s="19"/>
      <c r="H3169" s="19"/>
    </row>
    <row r="3170" spans="6:8" x14ac:dyDescent="0.35">
      <c r="F3170" s="19"/>
      <c r="G3170" s="19"/>
      <c r="H3170" s="19"/>
    </row>
    <row r="3171" spans="6:8" x14ac:dyDescent="0.35">
      <c r="F3171" s="19"/>
      <c r="G3171" s="19"/>
      <c r="H3171" s="19"/>
    </row>
    <row r="3172" spans="6:8" x14ac:dyDescent="0.35">
      <c r="F3172" s="19"/>
      <c r="G3172" s="19"/>
      <c r="H3172" s="19"/>
    </row>
    <row r="3173" spans="6:8" x14ac:dyDescent="0.35">
      <c r="F3173" s="19"/>
      <c r="G3173" s="19"/>
      <c r="H3173" s="19"/>
    </row>
    <row r="3174" spans="6:8" x14ac:dyDescent="0.35">
      <c r="F3174" s="19"/>
      <c r="G3174" s="19"/>
      <c r="H3174" s="19"/>
    </row>
    <row r="3175" spans="6:8" x14ac:dyDescent="0.35">
      <c r="F3175" s="19"/>
      <c r="G3175" s="19"/>
      <c r="H3175" s="19"/>
    </row>
    <row r="3176" spans="6:8" x14ac:dyDescent="0.35">
      <c r="F3176" s="19"/>
      <c r="G3176" s="19"/>
      <c r="H3176" s="19"/>
    </row>
    <row r="3177" spans="6:8" x14ac:dyDescent="0.35">
      <c r="F3177" s="19"/>
      <c r="G3177" s="19"/>
      <c r="H3177" s="19"/>
    </row>
    <row r="3178" spans="6:8" x14ac:dyDescent="0.35">
      <c r="F3178" s="19"/>
      <c r="G3178" s="19"/>
      <c r="H3178" s="19"/>
    </row>
    <row r="3179" spans="6:8" x14ac:dyDescent="0.35">
      <c r="F3179" s="19"/>
      <c r="G3179" s="19"/>
      <c r="H3179" s="19"/>
    </row>
    <row r="3180" spans="6:8" x14ac:dyDescent="0.35">
      <c r="F3180" s="19"/>
      <c r="G3180" s="19"/>
      <c r="H3180" s="19"/>
    </row>
    <row r="3181" spans="6:8" x14ac:dyDescent="0.35">
      <c r="F3181" s="19"/>
      <c r="G3181" s="19"/>
      <c r="H3181" s="19"/>
    </row>
    <row r="3182" spans="6:8" x14ac:dyDescent="0.35">
      <c r="F3182" s="19"/>
      <c r="G3182" s="19"/>
      <c r="H3182" s="19"/>
    </row>
    <row r="3183" spans="6:8" x14ac:dyDescent="0.35">
      <c r="F3183" s="19"/>
      <c r="G3183" s="19"/>
      <c r="H3183" s="19"/>
    </row>
    <row r="3184" spans="6:8" x14ac:dyDescent="0.35">
      <c r="F3184" s="19"/>
      <c r="G3184" s="19"/>
      <c r="H3184" s="19"/>
    </row>
    <row r="3185" spans="6:8" x14ac:dyDescent="0.35">
      <c r="F3185" s="19"/>
      <c r="G3185" s="19"/>
      <c r="H3185" s="19"/>
    </row>
    <row r="3186" spans="6:8" x14ac:dyDescent="0.35">
      <c r="F3186" s="19"/>
      <c r="G3186" s="19"/>
      <c r="H3186" s="19"/>
    </row>
    <row r="3187" spans="6:8" x14ac:dyDescent="0.35">
      <c r="F3187" s="19"/>
      <c r="G3187" s="19"/>
      <c r="H3187" s="19"/>
    </row>
    <row r="3188" spans="6:8" x14ac:dyDescent="0.35">
      <c r="F3188" s="19"/>
      <c r="G3188" s="19"/>
      <c r="H3188" s="19"/>
    </row>
    <row r="3189" spans="6:8" x14ac:dyDescent="0.35">
      <c r="F3189" s="19"/>
      <c r="G3189" s="19"/>
      <c r="H3189" s="19"/>
    </row>
    <row r="3190" spans="6:8" x14ac:dyDescent="0.35">
      <c r="F3190" s="19"/>
      <c r="G3190" s="19"/>
      <c r="H3190" s="19"/>
    </row>
    <row r="3191" spans="6:8" x14ac:dyDescent="0.35">
      <c r="F3191" s="19"/>
      <c r="G3191" s="19"/>
      <c r="H3191" s="19"/>
    </row>
    <row r="3192" spans="6:8" x14ac:dyDescent="0.35">
      <c r="F3192" s="19"/>
      <c r="G3192" s="19"/>
      <c r="H3192" s="19"/>
    </row>
    <row r="3193" spans="6:8" x14ac:dyDescent="0.35">
      <c r="F3193" s="19"/>
      <c r="G3193" s="19"/>
      <c r="H3193" s="19"/>
    </row>
    <row r="3194" spans="6:8" x14ac:dyDescent="0.35">
      <c r="F3194" s="19"/>
      <c r="G3194" s="19"/>
      <c r="H3194" s="19"/>
    </row>
    <row r="3195" spans="6:8" x14ac:dyDescent="0.35">
      <c r="F3195" s="19"/>
      <c r="G3195" s="19"/>
      <c r="H3195" s="19"/>
    </row>
    <row r="3196" spans="6:8" x14ac:dyDescent="0.35">
      <c r="F3196" s="19"/>
      <c r="G3196" s="19"/>
      <c r="H3196" s="19"/>
    </row>
    <row r="3197" spans="6:8" x14ac:dyDescent="0.35">
      <c r="F3197" s="19"/>
      <c r="G3197" s="19"/>
      <c r="H3197" s="19"/>
    </row>
    <row r="3198" spans="6:8" x14ac:dyDescent="0.35">
      <c r="F3198" s="19"/>
      <c r="G3198" s="19"/>
      <c r="H3198" s="19"/>
    </row>
    <row r="3199" spans="6:8" x14ac:dyDescent="0.35">
      <c r="F3199" s="19"/>
      <c r="G3199" s="19"/>
      <c r="H3199" s="19"/>
    </row>
    <row r="3200" spans="6:8" x14ac:dyDescent="0.35">
      <c r="F3200" s="19"/>
      <c r="G3200" s="19"/>
      <c r="H3200" s="19"/>
    </row>
    <row r="3201" spans="6:8" x14ac:dyDescent="0.35">
      <c r="F3201" s="19"/>
      <c r="G3201" s="19"/>
      <c r="H3201" s="19"/>
    </row>
    <row r="3202" spans="6:8" x14ac:dyDescent="0.35">
      <c r="F3202" s="19"/>
      <c r="G3202" s="19"/>
      <c r="H3202" s="19"/>
    </row>
    <row r="3203" spans="6:8" x14ac:dyDescent="0.35">
      <c r="F3203" s="19"/>
      <c r="G3203" s="19"/>
      <c r="H3203" s="19"/>
    </row>
    <row r="3204" spans="6:8" x14ac:dyDescent="0.35">
      <c r="F3204" s="19"/>
      <c r="G3204" s="19"/>
      <c r="H3204" s="19"/>
    </row>
    <row r="3205" spans="6:8" x14ac:dyDescent="0.35">
      <c r="F3205" s="19"/>
      <c r="G3205" s="19"/>
      <c r="H3205" s="19"/>
    </row>
    <row r="3206" spans="6:8" x14ac:dyDescent="0.35">
      <c r="F3206" s="19"/>
      <c r="G3206" s="19"/>
      <c r="H3206" s="19"/>
    </row>
    <row r="3207" spans="6:8" x14ac:dyDescent="0.35">
      <c r="F3207" s="19"/>
      <c r="G3207" s="19"/>
      <c r="H3207" s="19"/>
    </row>
    <row r="3208" spans="6:8" x14ac:dyDescent="0.35">
      <c r="F3208" s="19"/>
      <c r="G3208" s="19"/>
      <c r="H3208" s="19"/>
    </row>
    <row r="3209" spans="6:8" x14ac:dyDescent="0.35">
      <c r="F3209" s="19"/>
      <c r="G3209" s="19"/>
      <c r="H3209" s="19"/>
    </row>
    <row r="3210" spans="6:8" x14ac:dyDescent="0.35">
      <c r="F3210" s="19"/>
      <c r="G3210" s="19"/>
      <c r="H3210" s="19"/>
    </row>
    <row r="3211" spans="6:8" x14ac:dyDescent="0.35">
      <c r="F3211" s="19"/>
      <c r="G3211" s="19"/>
      <c r="H3211" s="19"/>
    </row>
    <row r="3212" spans="6:8" x14ac:dyDescent="0.35">
      <c r="F3212" s="19"/>
      <c r="G3212" s="19"/>
      <c r="H3212" s="19"/>
    </row>
    <row r="3213" spans="6:8" x14ac:dyDescent="0.35">
      <c r="F3213" s="19"/>
      <c r="G3213" s="19"/>
      <c r="H3213" s="19"/>
    </row>
    <row r="3214" spans="6:8" x14ac:dyDescent="0.35">
      <c r="F3214" s="19"/>
      <c r="G3214" s="19"/>
      <c r="H3214" s="19"/>
    </row>
    <row r="3215" spans="6:8" x14ac:dyDescent="0.35">
      <c r="F3215" s="19"/>
      <c r="G3215" s="19"/>
      <c r="H3215" s="19"/>
    </row>
    <row r="3216" spans="6:8" x14ac:dyDescent="0.35">
      <c r="F3216" s="19"/>
      <c r="G3216" s="19"/>
      <c r="H3216" s="19"/>
    </row>
    <row r="3217" spans="6:8" x14ac:dyDescent="0.35">
      <c r="F3217" s="19"/>
      <c r="G3217" s="19"/>
      <c r="H3217" s="19"/>
    </row>
    <row r="3218" spans="6:8" x14ac:dyDescent="0.35">
      <c r="F3218" s="19"/>
      <c r="G3218" s="19"/>
      <c r="H3218" s="19"/>
    </row>
    <row r="3219" spans="6:8" x14ac:dyDescent="0.35">
      <c r="F3219" s="19"/>
      <c r="G3219" s="19"/>
      <c r="H3219" s="19"/>
    </row>
    <row r="3220" spans="6:8" x14ac:dyDescent="0.35">
      <c r="F3220" s="19"/>
      <c r="G3220" s="19"/>
      <c r="H3220" s="19"/>
    </row>
    <row r="3221" spans="6:8" x14ac:dyDescent="0.35">
      <c r="F3221" s="19"/>
      <c r="G3221" s="19"/>
      <c r="H3221" s="19"/>
    </row>
    <row r="3222" spans="6:8" x14ac:dyDescent="0.35">
      <c r="F3222" s="19"/>
      <c r="G3222" s="19"/>
      <c r="H3222" s="19"/>
    </row>
    <row r="3223" spans="6:8" x14ac:dyDescent="0.35">
      <c r="F3223" s="19"/>
      <c r="G3223" s="19"/>
      <c r="H3223" s="19"/>
    </row>
    <row r="3224" spans="6:8" x14ac:dyDescent="0.35">
      <c r="F3224" s="19"/>
      <c r="G3224" s="19"/>
      <c r="H3224" s="19"/>
    </row>
    <row r="3225" spans="6:8" x14ac:dyDescent="0.35">
      <c r="F3225" s="19"/>
      <c r="G3225" s="19"/>
      <c r="H3225" s="19"/>
    </row>
    <row r="3226" spans="6:8" x14ac:dyDescent="0.35">
      <c r="F3226" s="19"/>
      <c r="G3226" s="19"/>
      <c r="H3226" s="19"/>
    </row>
    <row r="3227" spans="6:8" x14ac:dyDescent="0.35">
      <c r="F3227" s="19"/>
      <c r="G3227" s="19"/>
      <c r="H3227" s="19"/>
    </row>
    <row r="3228" spans="6:8" x14ac:dyDescent="0.35">
      <c r="F3228" s="19"/>
      <c r="G3228" s="19"/>
      <c r="H3228" s="19"/>
    </row>
    <row r="3229" spans="6:8" x14ac:dyDescent="0.35">
      <c r="F3229" s="19"/>
      <c r="G3229" s="19"/>
      <c r="H3229" s="19"/>
    </row>
    <row r="3230" spans="6:8" x14ac:dyDescent="0.35">
      <c r="F3230" s="19"/>
      <c r="G3230" s="19"/>
      <c r="H3230" s="19"/>
    </row>
    <row r="3231" spans="6:8" x14ac:dyDescent="0.35">
      <c r="F3231" s="19"/>
      <c r="G3231" s="19"/>
      <c r="H3231" s="19"/>
    </row>
    <row r="3232" spans="6:8" x14ac:dyDescent="0.35">
      <c r="F3232" s="19"/>
      <c r="G3232" s="19"/>
      <c r="H3232" s="19"/>
    </row>
    <row r="3233" spans="6:8" x14ac:dyDescent="0.35">
      <c r="F3233" s="19"/>
      <c r="G3233" s="19"/>
      <c r="H3233" s="19"/>
    </row>
    <row r="3234" spans="6:8" x14ac:dyDescent="0.35">
      <c r="F3234" s="19"/>
      <c r="G3234" s="19"/>
      <c r="H3234" s="19"/>
    </row>
    <row r="3235" spans="6:8" x14ac:dyDescent="0.35">
      <c r="F3235" s="19"/>
      <c r="G3235" s="19"/>
      <c r="H3235" s="19"/>
    </row>
    <row r="3236" spans="6:8" x14ac:dyDescent="0.35">
      <c r="F3236" s="19"/>
      <c r="G3236" s="19"/>
      <c r="H3236" s="19"/>
    </row>
    <row r="3237" spans="6:8" x14ac:dyDescent="0.35">
      <c r="F3237" s="19"/>
      <c r="G3237" s="19"/>
      <c r="H3237" s="19"/>
    </row>
    <row r="3238" spans="6:8" x14ac:dyDescent="0.35">
      <c r="F3238" s="19"/>
      <c r="G3238" s="19"/>
      <c r="H3238" s="19"/>
    </row>
    <row r="3239" spans="6:8" x14ac:dyDescent="0.35">
      <c r="F3239" s="19"/>
      <c r="G3239" s="19"/>
      <c r="H3239" s="19"/>
    </row>
    <row r="3240" spans="6:8" x14ac:dyDescent="0.35">
      <c r="F3240" s="19"/>
      <c r="G3240" s="19"/>
      <c r="H3240" s="19"/>
    </row>
    <row r="3241" spans="6:8" x14ac:dyDescent="0.35">
      <c r="F3241" s="19"/>
      <c r="G3241" s="19"/>
      <c r="H3241" s="19"/>
    </row>
    <row r="3242" spans="6:8" x14ac:dyDescent="0.35">
      <c r="F3242" s="19"/>
      <c r="G3242" s="19"/>
      <c r="H3242" s="19"/>
    </row>
    <row r="3243" spans="6:8" x14ac:dyDescent="0.35">
      <c r="F3243" s="19"/>
      <c r="G3243" s="19"/>
      <c r="H3243" s="19"/>
    </row>
    <row r="3244" spans="6:8" x14ac:dyDescent="0.35">
      <c r="F3244" s="19"/>
      <c r="G3244" s="19"/>
      <c r="H3244" s="19"/>
    </row>
    <row r="3245" spans="6:8" x14ac:dyDescent="0.35">
      <c r="F3245" s="19"/>
      <c r="G3245" s="19"/>
      <c r="H3245" s="19"/>
    </row>
    <row r="3246" spans="6:8" x14ac:dyDescent="0.35">
      <c r="F3246" s="19"/>
      <c r="G3246" s="19"/>
      <c r="H3246" s="19"/>
    </row>
    <row r="3247" spans="6:8" x14ac:dyDescent="0.35">
      <c r="F3247" s="19"/>
      <c r="G3247" s="19"/>
      <c r="H3247" s="19"/>
    </row>
    <row r="3248" spans="6:8" x14ac:dyDescent="0.35">
      <c r="F3248" s="19"/>
      <c r="G3248" s="19"/>
      <c r="H3248" s="19"/>
    </row>
    <row r="3249" spans="6:8" x14ac:dyDescent="0.35">
      <c r="F3249" s="19"/>
      <c r="G3249" s="19"/>
      <c r="H3249" s="19"/>
    </row>
    <row r="3250" spans="6:8" x14ac:dyDescent="0.35">
      <c r="F3250" s="19"/>
      <c r="G3250" s="19"/>
      <c r="H3250" s="19"/>
    </row>
    <row r="3251" spans="6:8" x14ac:dyDescent="0.35">
      <c r="F3251" s="19"/>
      <c r="G3251" s="19"/>
      <c r="H3251" s="19"/>
    </row>
    <row r="3252" spans="6:8" x14ac:dyDescent="0.35">
      <c r="F3252" s="19"/>
      <c r="G3252" s="19"/>
      <c r="H3252" s="19"/>
    </row>
    <row r="3253" spans="6:8" x14ac:dyDescent="0.35">
      <c r="F3253" s="19"/>
      <c r="G3253" s="19"/>
      <c r="H3253" s="19"/>
    </row>
    <row r="3254" spans="6:8" x14ac:dyDescent="0.35">
      <c r="F3254" s="19"/>
      <c r="G3254" s="19"/>
      <c r="H3254" s="19"/>
    </row>
    <row r="3255" spans="6:8" x14ac:dyDescent="0.35">
      <c r="F3255" s="19"/>
      <c r="G3255" s="19"/>
      <c r="H3255" s="19"/>
    </row>
    <row r="3256" spans="6:8" x14ac:dyDescent="0.35">
      <c r="F3256" s="19"/>
      <c r="G3256" s="19"/>
      <c r="H3256" s="19"/>
    </row>
    <row r="3257" spans="6:8" x14ac:dyDescent="0.35">
      <c r="F3257" s="19"/>
      <c r="G3257" s="19"/>
      <c r="H3257" s="19"/>
    </row>
    <row r="3258" spans="6:8" x14ac:dyDescent="0.35">
      <c r="F3258" s="19"/>
      <c r="G3258" s="19"/>
      <c r="H3258" s="19"/>
    </row>
    <row r="3259" spans="6:8" x14ac:dyDescent="0.35">
      <c r="F3259" s="19"/>
      <c r="G3259" s="19"/>
      <c r="H3259" s="19"/>
    </row>
    <row r="3260" spans="6:8" x14ac:dyDescent="0.35">
      <c r="F3260" s="19"/>
      <c r="G3260" s="19"/>
      <c r="H3260" s="19"/>
    </row>
    <row r="3261" spans="6:8" x14ac:dyDescent="0.35">
      <c r="F3261" s="19"/>
      <c r="G3261" s="19"/>
      <c r="H3261" s="19"/>
    </row>
    <row r="3262" spans="6:8" x14ac:dyDescent="0.35">
      <c r="F3262" s="19"/>
      <c r="G3262" s="19"/>
      <c r="H3262" s="19"/>
    </row>
    <row r="3263" spans="6:8" x14ac:dyDescent="0.35">
      <c r="F3263" s="19"/>
      <c r="G3263" s="19"/>
      <c r="H3263" s="19"/>
    </row>
    <row r="3264" spans="6:8" x14ac:dyDescent="0.35">
      <c r="F3264" s="19"/>
      <c r="G3264" s="19"/>
      <c r="H3264" s="19"/>
    </row>
    <row r="3265" spans="6:8" x14ac:dyDescent="0.35">
      <c r="F3265" s="19"/>
      <c r="G3265" s="19"/>
      <c r="H3265" s="19"/>
    </row>
    <row r="3266" spans="6:8" x14ac:dyDescent="0.35">
      <c r="F3266" s="19"/>
      <c r="G3266" s="19"/>
      <c r="H3266" s="19"/>
    </row>
    <row r="3267" spans="6:8" x14ac:dyDescent="0.35">
      <c r="F3267" s="19"/>
      <c r="G3267" s="19"/>
      <c r="H3267" s="19"/>
    </row>
    <row r="3268" spans="6:8" x14ac:dyDescent="0.35">
      <c r="F3268" s="19"/>
      <c r="G3268" s="19"/>
      <c r="H3268" s="19"/>
    </row>
    <row r="3269" spans="6:8" x14ac:dyDescent="0.35">
      <c r="F3269" s="19"/>
      <c r="G3269" s="19"/>
      <c r="H3269" s="19"/>
    </row>
    <row r="3270" spans="6:8" x14ac:dyDescent="0.35">
      <c r="F3270" s="19"/>
      <c r="G3270" s="19"/>
      <c r="H3270" s="19"/>
    </row>
    <row r="3271" spans="6:8" x14ac:dyDescent="0.35">
      <c r="F3271" s="19"/>
      <c r="G3271" s="19"/>
      <c r="H3271" s="19"/>
    </row>
    <row r="3272" spans="6:8" x14ac:dyDescent="0.35">
      <c r="F3272" s="19"/>
      <c r="G3272" s="19"/>
      <c r="H3272" s="19"/>
    </row>
    <row r="3273" spans="6:8" x14ac:dyDescent="0.35">
      <c r="F3273" s="19"/>
      <c r="G3273" s="19"/>
      <c r="H3273" s="19"/>
    </row>
    <row r="3274" spans="6:8" x14ac:dyDescent="0.35">
      <c r="F3274" s="19"/>
      <c r="G3274" s="19"/>
      <c r="H3274" s="19"/>
    </row>
    <row r="3275" spans="6:8" x14ac:dyDescent="0.35">
      <c r="F3275" s="19"/>
      <c r="G3275" s="19"/>
      <c r="H3275" s="19"/>
    </row>
    <row r="3276" spans="6:8" x14ac:dyDescent="0.35">
      <c r="F3276" s="19"/>
      <c r="G3276" s="19"/>
      <c r="H3276" s="19"/>
    </row>
    <row r="3277" spans="6:8" x14ac:dyDescent="0.35">
      <c r="F3277" s="19"/>
      <c r="G3277" s="19"/>
      <c r="H3277" s="19"/>
    </row>
    <row r="3278" spans="6:8" x14ac:dyDescent="0.35">
      <c r="F3278" s="19"/>
      <c r="G3278" s="19"/>
      <c r="H3278" s="19"/>
    </row>
    <row r="3279" spans="6:8" x14ac:dyDescent="0.35">
      <c r="F3279" s="19"/>
      <c r="G3279" s="19"/>
      <c r="H3279" s="19"/>
    </row>
    <row r="3280" spans="6:8" x14ac:dyDescent="0.35">
      <c r="F3280" s="19"/>
      <c r="G3280" s="19"/>
      <c r="H3280" s="19"/>
    </row>
    <row r="3281" spans="6:8" x14ac:dyDescent="0.35">
      <c r="F3281" s="19"/>
      <c r="G3281" s="19"/>
      <c r="H3281" s="19"/>
    </row>
    <row r="3282" spans="6:8" x14ac:dyDescent="0.35">
      <c r="F3282" s="19"/>
      <c r="G3282" s="19"/>
      <c r="H3282" s="19"/>
    </row>
    <row r="3283" spans="6:8" x14ac:dyDescent="0.35">
      <c r="F3283" s="19"/>
      <c r="G3283" s="19"/>
      <c r="H3283" s="19"/>
    </row>
    <row r="3284" spans="6:8" x14ac:dyDescent="0.35">
      <c r="F3284" s="19"/>
      <c r="G3284" s="19"/>
      <c r="H3284" s="19"/>
    </row>
    <row r="3285" spans="6:8" x14ac:dyDescent="0.35">
      <c r="F3285" s="19"/>
      <c r="G3285" s="19"/>
      <c r="H3285" s="19"/>
    </row>
    <row r="3286" spans="6:8" x14ac:dyDescent="0.35">
      <c r="F3286" s="19"/>
      <c r="G3286" s="19"/>
      <c r="H3286" s="19"/>
    </row>
    <row r="3287" spans="6:8" x14ac:dyDescent="0.35">
      <c r="F3287" s="19"/>
      <c r="G3287" s="19"/>
      <c r="H3287" s="19"/>
    </row>
    <row r="3288" spans="6:8" x14ac:dyDescent="0.35">
      <c r="F3288" s="19"/>
      <c r="G3288" s="19"/>
      <c r="H3288" s="19"/>
    </row>
    <row r="3289" spans="6:8" x14ac:dyDescent="0.35">
      <c r="F3289" s="19"/>
      <c r="G3289" s="19"/>
      <c r="H3289" s="19"/>
    </row>
    <row r="3290" spans="6:8" x14ac:dyDescent="0.35">
      <c r="F3290" s="19"/>
      <c r="G3290" s="19"/>
      <c r="H3290" s="19"/>
    </row>
    <row r="3291" spans="6:8" x14ac:dyDescent="0.35">
      <c r="F3291" s="19"/>
      <c r="G3291" s="19"/>
      <c r="H3291" s="19"/>
    </row>
    <row r="3292" spans="6:8" x14ac:dyDescent="0.35">
      <c r="F3292" s="19"/>
      <c r="G3292" s="19"/>
      <c r="H3292" s="19"/>
    </row>
    <row r="3293" spans="6:8" x14ac:dyDescent="0.35">
      <c r="F3293" s="19"/>
      <c r="G3293" s="19"/>
      <c r="H3293" s="19"/>
    </row>
    <row r="3294" spans="6:8" x14ac:dyDescent="0.35">
      <c r="F3294" s="19"/>
      <c r="G3294" s="19"/>
      <c r="H3294" s="19"/>
    </row>
    <row r="3295" spans="6:8" x14ac:dyDescent="0.35">
      <c r="F3295" s="19"/>
      <c r="G3295" s="19"/>
      <c r="H3295" s="19"/>
    </row>
    <row r="3296" spans="6:8" x14ac:dyDescent="0.35">
      <c r="F3296" s="19"/>
      <c r="G3296" s="19"/>
      <c r="H3296" s="19"/>
    </row>
    <row r="3297" spans="6:8" x14ac:dyDescent="0.35">
      <c r="F3297" s="19"/>
      <c r="G3297" s="19"/>
      <c r="H3297" s="19"/>
    </row>
    <row r="3298" spans="6:8" x14ac:dyDescent="0.35">
      <c r="F3298" s="19"/>
      <c r="G3298" s="19"/>
      <c r="H3298" s="19"/>
    </row>
    <row r="3299" spans="6:8" x14ac:dyDescent="0.35">
      <c r="F3299" s="19"/>
      <c r="G3299" s="19"/>
      <c r="H3299" s="19"/>
    </row>
    <row r="3300" spans="6:8" x14ac:dyDescent="0.35">
      <c r="F3300" s="19"/>
      <c r="G3300" s="19"/>
      <c r="H3300" s="19"/>
    </row>
    <row r="3301" spans="6:8" x14ac:dyDescent="0.35">
      <c r="F3301" s="19"/>
      <c r="G3301" s="19"/>
      <c r="H3301" s="19"/>
    </row>
    <row r="3302" spans="6:8" x14ac:dyDescent="0.35">
      <c r="F3302" s="19"/>
      <c r="G3302" s="19"/>
      <c r="H3302" s="19"/>
    </row>
    <row r="3303" spans="6:8" x14ac:dyDescent="0.35">
      <c r="F3303" s="19"/>
      <c r="G3303" s="19"/>
      <c r="H3303" s="19"/>
    </row>
    <row r="3304" spans="6:8" x14ac:dyDescent="0.35">
      <c r="F3304" s="19"/>
      <c r="G3304" s="19"/>
      <c r="H3304" s="19"/>
    </row>
    <row r="3305" spans="6:8" x14ac:dyDescent="0.35">
      <c r="F3305" s="19"/>
      <c r="G3305" s="19"/>
      <c r="H3305" s="19"/>
    </row>
    <row r="3306" spans="6:8" x14ac:dyDescent="0.35">
      <c r="F3306" s="19"/>
      <c r="G3306" s="19"/>
      <c r="H3306" s="19"/>
    </row>
    <row r="3307" spans="6:8" x14ac:dyDescent="0.35">
      <c r="F3307" s="19"/>
      <c r="G3307" s="19"/>
      <c r="H3307" s="19"/>
    </row>
    <row r="3308" spans="6:8" x14ac:dyDescent="0.35">
      <c r="F3308" s="19"/>
      <c r="G3308" s="19"/>
      <c r="H3308" s="19"/>
    </row>
    <row r="3309" spans="6:8" x14ac:dyDescent="0.35">
      <c r="F3309" s="19"/>
      <c r="G3309" s="19"/>
      <c r="H3309" s="19"/>
    </row>
    <row r="3310" spans="6:8" x14ac:dyDescent="0.35">
      <c r="F3310" s="19"/>
      <c r="G3310" s="19"/>
      <c r="H3310" s="19"/>
    </row>
    <row r="3311" spans="6:8" x14ac:dyDescent="0.35">
      <c r="F3311" s="19"/>
      <c r="G3311" s="19"/>
      <c r="H3311" s="19"/>
    </row>
    <row r="3312" spans="6:8" x14ac:dyDescent="0.35">
      <c r="F3312" s="19"/>
      <c r="G3312" s="19"/>
      <c r="H3312" s="19"/>
    </row>
    <row r="3313" spans="6:8" x14ac:dyDescent="0.35">
      <c r="F3313" s="19"/>
      <c r="G3313" s="19"/>
      <c r="H3313" s="19"/>
    </row>
    <row r="3314" spans="6:8" x14ac:dyDescent="0.35">
      <c r="F3314" s="19"/>
      <c r="G3314" s="19"/>
      <c r="H3314" s="19"/>
    </row>
    <row r="3315" spans="6:8" x14ac:dyDescent="0.35">
      <c r="F3315" s="19"/>
      <c r="G3315" s="19"/>
      <c r="H3315" s="19"/>
    </row>
    <row r="3316" spans="6:8" x14ac:dyDescent="0.35">
      <c r="F3316" s="19"/>
      <c r="G3316" s="19"/>
      <c r="H3316" s="19"/>
    </row>
    <row r="3317" spans="6:8" x14ac:dyDescent="0.35">
      <c r="F3317" s="19"/>
      <c r="G3317" s="19"/>
      <c r="H3317" s="19"/>
    </row>
    <row r="3318" spans="6:8" x14ac:dyDescent="0.35">
      <c r="F3318" s="19"/>
      <c r="G3318" s="19"/>
      <c r="H3318" s="19"/>
    </row>
    <row r="3319" spans="6:8" x14ac:dyDescent="0.35">
      <c r="F3319" s="19"/>
      <c r="G3319" s="19"/>
      <c r="H3319" s="19"/>
    </row>
    <row r="3320" spans="6:8" x14ac:dyDescent="0.35">
      <c r="F3320" s="19"/>
      <c r="G3320" s="19"/>
      <c r="H3320" s="19"/>
    </row>
    <row r="3321" spans="6:8" x14ac:dyDescent="0.35">
      <c r="F3321" s="19"/>
      <c r="G3321" s="19"/>
      <c r="H3321" s="19"/>
    </row>
    <row r="3322" spans="6:8" x14ac:dyDescent="0.35">
      <c r="F3322" s="19"/>
      <c r="G3322" s="19"/>
      <c r="H3322" s="19"/>
    </row>
    <row r="3323" spans="6:8" x14ac:dyDescent="0.35">
      <c r="F3323" s="19"/>
      <c r="G3323" s="19"/>
      <c r="H3323" s="19"/>
    </row>
    <row r="3324" spans="6:8" x14ac:dyDescent="0.35">
      <c r="F3324" s="19"/>
      <c r="G3324" s="19"/>
      <c r="H3324" s="19"/>
    </row>
    <row r="3325" spans="6:8" x14ac:dyDescent="0.35">
      <c r="F3325" s="19"/>
      <c r="G3325" s="19"/>
      <c r="H3325" s="19"/>
    </row>
    <row r="3326" spans="6:8" x14ac:dyDescent="0.35">
      <c r="F3326" s="19"/>
      <c r="G3326" s="19"/>
      <c r="H3326" s="19"/>
    </row>
    <row r="3327" spans="6:8" x14ac:dyDescent="0.35">
      <c r="F3327" s="19"/>
      <c r="G3327" s="19"/>
      <c r="H3327" s="19"/>
    </row>
    <row r="3328" spans="6:8" x14ac:dyDescent="0.35">
      <c r="F3328" s="19"/>
      <c r="G3328" s="19"/>
      <c r="H3328" s="19"/>
    </row>
    <row r="3329" spans="6:8" x14ac:dyDescent="0.35">
      <c r="F3329" s="19"/>
      <c r="G3329" s="19"/>
      <c r="H3329" s="19"/>
    </row>
    <row r="3330" spans="6:8" x14ac:dyDescent="0.35">
      <c r="F3330" s="19"/>
      <c r="G3330" s="19"/>
      <c r="H3330" s="19"/>
    </row>
    <row r="3331" spans="6:8" x14ac:dyDescent="0.35">
      <c r="F3331" s="19"/>
      <c r="G3331" s="19"/>
      <c r="H3331" s="19"/>
    </row>
    <row r="3332" spans="6:8" x14ac:dyDescent="0.35">
      <c r="F3332" s="19"/>
      <c r="G3332" s="19"/>
      <c r="H3332" s="19"/>
    </row>
    <row r="3333" spans="6:8" x14ac:dyDescent="0.35">
      <c r="F3333" s="19"/>
      <c r="G3333" s="19"/>
      <c r="H3333" s="19"/>
    </row>
    <row r="3334" spans="6:8" x14ac:dyDescent="0.35">
      <c r="F3334" s="19"/>
      <c r="G3334" s="19"/>
      <c r="H3334" s="19"/>
    </row>
    <row r="3335" spans="6:8" x14ac:dyDescent="0.35">
      <c r="F3335" s="19"/>
      <c r="G3335" s="19"/>
      <c r="H3335" s="19"/>
    </row>
    <row r="3336" spans="6:8" x14ac:dyDescent="0.35">
      <c r="F3336" s="19"/>
      <c r="G3336" s="19"/>
      <c r="H3336" s="19"/>
    </row>
    <row r="3337" spans="6:8" x14ac:dyDescent="0.35">
      <c r="F3337" s="19"/>
      <c r="G3337" s="19"/>
      <c r="H3337" s="19"/>
    </row>
    <row r="3338" spans="6:8" x14ac:dyDescent="0.35">
      <c r="F3338" s="19"/>
      <c r="G3338" s="19"/>
      <c r="H3338" s="19"/>
    </row>
    <row r="3339" spans="6:8" x14ac:dyDescent="0.35">
      <c r="F3339" s="19"/>
      <c r="G3339" s="19"/>
      <c r="H3339" s="19"/>
    </row>
    <row r="3340" spans="6:8" x14ac:dyDescent="0.35">
      <c r="F3340" s="19"/>
      <c r="G3340" s="19"/>
      <c r="H3340" s="19"/>
    </row>
    <row r="3341" spans="6:8" x14ac:dyDescent="0.35">
      <c r="F3341" s="19"/>
      <c r="G3341" s="19"/>
      <c r="H3341" s="19"/>
    </row>
    <row r="3342" spans="6:8" x14ac:dyDescent="0.35">
      <c r="F3342" s="19"/>
      <c r="G3342" s="19"/>
      <c r="H3342" s="19"/>
    </row>
    <row r="3343" spans="6:8" x14ac:dyDescent="0.35">
      <c r="F3343" s="19"/>
      <c r="G3343" s="19"/>
      <c r="H3343" s="19"/>
    </row>
    <row r="3344" spans="6:8" x14ac:dyDescent="0.35">
      <c r="F3344" s="19"/>
      <c r="G3344" s="19"/>
      <c r="H3344" s="19"/>
    </row>
    <row r="3345" spans="6:8" x14ac:dyDescent="0.35">
      <c r="F3345" s="19"/>
      <c r="G3345" s="19"/>
      <c r="H3345" s="19"/>
    </row>
    <row r="3346" spans="6:8" x14ac:dyDescent="0.35">
      <c r="F3346" s="19"/>
      <c r="G3346" s="19"/>
      <c r="H3346" s="19"/>
    </row>
    <row r="3347" spans="6:8" x14ac:dyDescent="0.35">
      <c r="F3347" s="19"/>
      <c r="G3347" s="19"/>
      <c r="H3347" s="19"/>
    </row>
    <row r="3348" spans="6:8" x14ac:dyDescent="0.35">
      <c r="F3348" s="19"/>
      <c r="G3348" s="19"/>
      <c r="H3348" s="19"/>
    </row>
    <row r="3349" spans="6:8" x14ac:dyDescent="0.35">
      <c r="F3349" s="19"/>
      <c r="G3349" s="19"/>
      <c r="H3349" s="19"/>
    </row>
    <row r="3350" spans="6:8" x14ac:dyDescent="0.35">
      <c r="F3350" s="19"/>
      <c r="G3350" s="19"/>
      <c r="H3350" s="19"/>
    </row>
    <row r="3351" spans="6:8" x14ac:dyDescent="0.35">
      <c r="F3351" s="19"/>
      <c r="G3351" s="19"/>
      <c r="H3351" s="19"/>
    </row>
    <row r="3352" spans="6:8" x14ac:dyDescent="0.35">
      <c r="F3352" s="19"/>
      <c r="G3352" s="19"/>
      <c r="H3352" s="19"/>
    </row>
    <row r="3353" spans="6:8" x14ac:dyDescent="0.35">
      <c r="F3353" s="19"/>
      <c r="G3353" s="19"/>
      <c r="H3353" s="19"/>
    </row>
    <row r="3354" spans="6:8" x14ac:dyDescent="0.35">
      <c r="F3354" s="19"/>
      <c r="G3354" s="19"/>
      <c r="H3354" s="19"/>
    </row>
    <row r="3355" spans="6:8" x14ac:dyDescent="0.35">
      <c r="F3355" s="19"/>
      <c r="G3355" s="19"/>
      <c r="H3355" s="19"/>
    </row>
    <row r="3356" spans="6:8" x14ac:dyDescent="0.35">
      <c r="F3356" s="19"/>
      <c r="G3356" s="19"/>
      <c r="H3356" s="19"/>
    </row>
    <row r="3357" spans="6:8" x14ac:dyDescent="0.35">
      <c r="F3357" s="19"/>
      <c r="G3357" s="19"/>
      <c r="H3357" s="19"/>
    </row>
    <row r="3358" spans="6:8" x14ac:dyDescent="0.35">
      <c r="F3358" s="19"/>
      <c r="G3358" s="19"/>
      <c r="H3358" s="19"/>
    </row>
    <row r="3359" spans="6:8" x14ac:dyDescent="0.35">
      <c r="F3359" s="19"/>
      <c r="G3359" s="19"/>
      <c r="H3359" s="19"/>
    </row>
    <row r="3360" spans="6:8" x14ac:dyDescent="0.35">
      <c r="F3360" s="19"/>
      <c r="G3360" s="19"/>
      <c r="H3360" s="19"/>
    </row>
    <row r="3361" spans="6:8" x14ac:dyDescent="0.35">
      <c r="F3361" s="19"/>
      <c r="G3361" s="19"/>
      <c r="H3361" s="19"/>
    </row>
    <row r="3362" spans="6:8" x14ac:dyDescent="0.35">
      <c r="F3362" s="19"/>
      <c r="G3362" s="19"/>
      <c r="H3362" s="19"/>
    </row>
    <row r="3363" spans="6:8" x14ac:dyDescent="0.35">
      <c r="F3363" s="19"/>
      <c r="G3363" s="19"/>
      <c r="H3363" s="19"/>
    </row>
    <row r="3364" spans="6:8" x14ac:dyDescent="0.35">
      <c r="F3364" s="19"/>
      <c r="G3364" s="19"/>
      <c r="H3364" s="19"/>
    </row>
    <row r="3365" spans="6:8" x14ac:dyDescent="0.35">
      <c r="F3365" s="19"/>
      <c r="G3365" s="19"/>
      <c r="H3365" s="19"/>
    </row>
    <row r="3366" spans="6:8" x14ac:dyDescent="0.35">
      <c r="F3366" s="19"/>
      <c r="G3366" s="19"/>
      <c r="H3366" s="19"/>
    </row>
    <row r="3367" spans="6:8" x14ac:dyDescent="0.35">
      <c r="F3367" s="19"/>
      <c r="G3367" s="19"/>
      <c r="H3367" s="19"/>
    </row>
    <row r="3368" spans="6:8" x14ac:dyDescent="0.35">
      <c r="F3368" s="19"/>
      <c r="G3368" s="19"/>
      <c r="H3368" s="19"/>
    </row>
    <row r="3369" spans="6:8" x14ac:dyDescent="0.35">
      <c r="F3369" s="19"/>
      <c r="G3369" s="19"/>
      <c r="H3369" s="19"/>
    </row>
    <row r="3370" spans="6:8" x14ac:dyDescent="0.35">
      <c r="F3370" s="19"/>
      <c r="G3370" s="19"/>
      <c r="H3370" s="19"/>
    </row>
    <row r="3371" spans="6:8" x14ac:dyDescent="0.35">
      <c r="F3371" s="19"/>
      <c r="G3371" s="19"/>
      <c r="H3371" s="19"/>
    </row>
    <row r="3372" spans="6:8" x14ac:dyDescent="0.35">
      <c r="F3372" s="19"/>
      <c r="G3372" s="19"/>
      <c r="H3372" s="19"/>
    </row>
    <row r="3373" spans="6:8" x14ac:dyDescent="0.35">
      <c r="F3373" s="19"/>
      <c r="G3373" s="19"/>
      <c r="H3373" s="19"/>
    </row>
    <row r="3374" spans="6:8" x14ac:dyDescent="0.35">
      <c r="F3374" s="19"/>
      <c r="G3374" s="19"/>
      <c r="H3374" s="19"/>
    </row>
    <row r="3375" spans="6:8" x14ac:dyDescent="0.35">
      <c r="F3375" s="19"/>
      <c r="G3375" s="19"/>
      <c r="H3375" s="19"/>
    </row>
    <row r="3376" spans="6:8" x14ac:dyDescent="0.35">
      <c r="F3376" s="19"/>
      <c r="G3376" s="19"/>
      <c r="H3376" s="19"/>
    </row>
    <row r="3377" spans="6:8" x14ac:dyDescent="0.35">
      <c r="F3377" s="19"/>
      <c r="G3377" s="19"/>
      <c r="H3377" s="19"/>
    </row>
    <row r="3378" spans="6:8" x14ac:dyDescent="0.35">
      <c r="F3378" s="19"/>
      <c r="G3378" s="19"/>
      <c r="H3378" s="19"/>
    </row>
    <row r="3379" spans="6:8" x14ac:dyDescent="0.35">
      <c r="F3379" s="19"/>
      <c r="G3379" s="19"/>
      <c r="H3379" s="19"/>
    </row>
    <row r="3380" spans="6:8" x14ac:dyDescent="0.35">
      <c r="F3380" s="19"/>
      <c r="G3380" s="19"/>
      <c r="H3380" s="19"/>
    </row>
    <row r="3381" spans="6:8" x14ac:dyDescent="0.35">
      <c r="F3381" s="19"/>
      <c r="G3381" s="19"/>
      <c r="H3381" s="19"/>
    </row>
    <row r="3382" spans="6:8" x14ac:dyDescent="0.35">
      <c r="F3382" s="19"/>
      <c r="G3382" s="19"/>
      <c r="H3382" s="19"/>
    </row>
    <row r="3383" spans="6:8" x14ac:dyDescent="0.35">
      <c r="F3383" s="19"/>
      <c r="G3383" s="19"/>
      <c r="H3383" s="19"/>
    </row>
    <row r="3384" spans="6:8" x14ac:dyDescent="0.35">
      <c r="F3384" s="19"/>
      <c r="G3384" s="19"/>
      <c r="H3384" s="19"/>
    </row>
    <row r="3385" spans="6:8" x14ac:dyDescent="0.35">
      <c r="F3385" s="19"/>
      <c r="G3385" s="19"/>
      <c r="H3385" s="19"/>
    </row>
    <row r="3386" spans="6:8" x14ac:dyDescent="0.35">
      <c r="F3386" s="19"/>
      <c r="G3386" s="19"/>
      <c r="H3386" s="19"/>
    </row>
    <row r="3387" spans="6:8" x14ac:dyDescent="0.35">
      <c r="F3387" s="19"/>
      <c r="G3387" s="19"/>
      <c r="H3387" s="19"/>
    </row>
    <row r="3388" spans="6:8" x14ac:dyDescent="0.35">
      <c r="F3388" s="19"/>
      <c r="G3388" s="19"/>
      <c r="H3388" s="19"/>
    </row>
    <row r="3389" spans="6:8" x14ac:dyDescent="0.35">
      <c r="F3389" s="19"/>
      <c r="G3389" s="19"/>
      <c r="H3389" s="19"/>
    </row>
    <row r="3390" spans="6:8" x14ac:dyDescent="0.35">
      <c r="F3390" s="19"/>
      <c r="G3390" s="19"/>
      <c r="H3390" s="19"/>
    </row>
    <row r="3391" spans="6:8" x14ac:dyDescent="0.35">
      <c r="F3391" s="19"/>
      <c r="G3391" s="19"/>
      <c r="H3391" s="19"/>
    </row>
    <row r="3392" spans="6:8" x14ac:dyDescent="0.35">
      <c r="F3392" s="19"/>
      <c r="G3392" s="19"/>
      <c r="H3392" s="19"/>
    </row>
    <row r="3393" spans="6:8" x14ac:dyDescent="0.35">
      <c r="F3393" s="19"/>
      <c r="G3393" s="19"/>
      <c r="H3393" s="19"/>
    </row>
    <row r="3394" spans="6:8" x14ac:dyDescent="0.35">
      <c r="F3394" s="19"/>
      <c r="G3394" s="19"/>
      <c r="H3394" s="19"/>
    </row>
    <row r="3395" spans="6:8" x14ac:dyDescent="0.35">
      <c r="F3395" s="19"/>
      <c r="G3395" s="19"/>
      <c r="H3395" s="19"/>
    </row>
    <row r="3396" spans="6:8" x14ac:dyDescent="0.35">
      <c r="F3396" s="19"/>
      <c r="G3396" s="19"/>
      <c r="H3396" s="19"/>
    </row>
    <row r="3397" spans="6:8" x14ac:dyDescent="0.35">
      <c r="F3397" s="19"/>
      <c r="G3397" s="19"/>
      <c r="H3397" s="19"/>
    </row>
    <row r="3398" spans="6:8" x14ac:dyDescent="0.35">
      <c r="F3398" s="19"/>
      <c r="G3398" s="19"/>
      <c r="H3398" s="19"/>
    </row>
    <row r="3399" spans="6:8" x14ac:dyDescent="0.35">
      <c r="F3399" s="19"/>
      <c r="G3399" s="19"/>
      <c r="H3399" s="19"/>
    </row>
    <row r="3400" spans="6:8" x14ac:dyDescent="0.35">
      <c r="F3400" s="19"/>
      <c r="G3400" s="19"/>
      <c r="H3400" s="19"/>
    </row>
    <row r="3401" spans="6:8" x14ac:dyDescent="0.35">
      <c r="F3401" s="19"/>
      <c r="G3401" s="19"/>
      <c r="H3401" s="19"/>
    </row>
    <row r="3402" spans="6:8" x14ac:dyDescent="0.35">
      <c r="F3402" s="19"/>
      <c r="G3402" s="19"/>
      <c r="H3402" s="19"/>
    </row>
    <row r="3403" spans="6:8" x14ac:dyDescent="0.35">
      <c r="F3403" s="19"/>
      <c r="G3403" s="19"/>
      <c r="H3403" s="19"/>
    </row>
    <row r="3404" spans="6:8" x14ac:dyDescent="0.35">
      <c r="F3404" s="19"/>
      <c r="G3404" s="19"/>
      <c r="H3404" s="19"/>
    </row>
    <row r="3405" spans="6:8" x14ac:dyDescent="0.35">
      <c r="F3405" s="19"/>
      <c r="G3405" s="19"/>
      <c r="H3405" s="19"/>
    </row>
    <row r="3406" spans="6:8" x14ac:dyDescent="0.35">
      <c r="F3406" s="19"/>
      <c r="G3406" s="19"/>
      <c r="H3406" s="19"/>
    </row>
    <row r="3407" spans="6:8" x14ac:dyDescent="0.35">
      <c r="F3407" s="19"/>
      <c r="G3407" s="19"/>
      <c r="H3407" s="19"/>
    </row>
    <row r="3408" spans="6:8" x14ac:dyDescent="0.35">
      <c r="F3408" s="19"/>
      <c r="G3408" s="19"/>
      <c r="H3408" s="19"/>
    </row>
    <row r="3409" spans="6:8" x14ac:dyDescent="0.35">
      <c r="F3409" s="19"/>
      <c r="G3409" s="19"/>
      <c r="H3409" s="19"/>
    </row>
    <row r="3410" spans="6:8" x14ac:dyDescent="0.35">
      <c r="F3410" s="19"/>
      <c r="G3410" s="19"/>
      <c r="H3410" s="19"/>
    </row>
    <row r="3411" spans="6:8" x14ac:dyDescent="0.35">
      <c r="F3411" s="19"/>
      <c r="G3411" s="19"/>
      <c r="H3411" s="19"/>
    </row>
    <row r="3412" spans="6:8" x14ac:dyDescent="0.35">
      <c r="F3412" s="19"/>
      <c r="G3412" s="19"/>
      <c r="H3412" s="19"/>
    </row>
    <row r="3413" spans="6:8" x14ac:dyDescent="0.35">
      <c r="F3413" s="19"/>
      <c r="G3413" s="19"/>
      <c r="H3413" s="19"/>
    </row>
    <row r="3414" spans="6:8" x14ac:dyDescent="0.35">
      <c r="F3414" s="19"/>
      <c r="G3414" s="19"/>
      <c r="H3414" s="19"/>
    </row>
    <row r="3415" spans="6:8" x14ac:dyDescent="0.35">
      <c r="F3415" s="19"/>
      <c r="G3415" s="19"/>
      <c r="H3415" s="19"/>
    </row>
    <row r="3416" spans="6:8" x14ac:dyDescent="0.35">
      <c r="F3416" s="19"/>
      <c r="G3416" s="19"/>
      <c r="H3416" s="19"/>
    </row>
    <row r="3417" spans="6:8" x14ac:dyDescent="0.35">
      <c r="F3417" s="19"/>
      <c r="G3417" s="19"/>
      <c r="H3417" s="19"/>
    </row>
    <row r="3418" spans="6:8" x14ac:dyDescent="0.35">
      <c r="F3418" s="19"/>
      <c r="G3418" s="19"/>
      <c r="H3418" s="19"/>
    </row>
    <row r="3419" spans="6:8" x14ac:dyDescent="0.35">
      <c r="F3419" s="19"/>
      <c r="G3419" s="19"/>
      <c r="H3419" s="19"/>
    </row>
    <row r="3420" spans="6:8" x14ac:dyDescent="0.35">
      <c r="F3420" s="19"/>
      <c r="G3420" s="19"/>
      <c r="H3420" s="19"/>
    </row>
    <row r="3421" spans="6:8" x14ac:dyDescent="0.35">
      <c r="F3421" s="19"/>
      <c r="G3421" s="19"/>
      <c r="H3421" s="19"/>
    </row>
    <row r="3422" spans="6:8" x14ac:dyDescent="0.35">
      <c r="F3422" s="19"/>
      <c r="G3422" s="19"/>
      <c r="H3422" s="19"/>
    </row>
    <row r="3423" spans="6:8" x14ac:dyDescent="0.35">
      <c r="F3423" s="19"/>
      <c r="G3423" s="19"/>
      <c r="H3423" s="19"/>
    </row>
    <row r="3424" spans="6:8" x14ac:dyDescent="0.35">
      <c r="F3424" s="19"/>
      <c r="G3424" s="19"/>
      <c r="H3424" s="19"/>
    </row>
    <row r="3425" spans="6:8" x14ac:dyDescent="0.35">
      <c r="F3425" s="19"/>
      <c r="G3425" s="19"/>
      <c r="H3425" s="19"/>
    </row>
    <row r="3426" spans="6:8" x14ac:dyDescent="0.35">
      <c r="F3426" s="19"/>
      <c r="G3426" s="19"/>
      <c r="H3426" s="19"/>
    </row>
    <row r="3427" spans="6:8" x14ac:dyDescent="0.35">
      <c r="F3427" s="19"/>
      <c r="G3427" s="19"/>
      <c r="H3427" s="19"/>
    </row>
    <row r="3428" spans="6:8" x14ac:dyDescent="0.35">
      <c r="F3428" s="19"/>
      <c r="G3428" s="19"/>
      <c r="H3428" s="19"/>
    </row>
    <row r="3429" spans="6:8" x14ac:dyDescent="0.35">
      <c r="F3429" s="19"/>
      <c r="G3429" s="19"/>
      <c r="H3429" s="19"/>
    </row>
    <row r="3430" spans="6:8" x14ac:dyDescent="0.35">
      <c r="F3430" s="19"/>
      <c r="G3430" s="19"/>
      <c r="H3430" s="19"/>
    </row>
    <row r="3431" spans="6:8" x14ac:dyDescent="0.35">
      <c r="F3431" s="19"/>
      <c r="G3431" s="19"/>
      <c r="H3431" s="19"/>
    </row>
    <row r="3432" spans="6:8" x14ac:dyDescent="0.35">
      <c r="F3432" s="19"/>
      <c r="G3432" s="19"/>
      <c r="H3432" s="19"/>
    </row>
    <row r="3433" spans="6:8" x14ac:dyDescent="0.35">
      <c r="F3433" s="19"/>
      <c r="G3433" s="19"/>
      <c r="H3433" s="19"/>
    </row>
    <row r="3434" spans="6:8" x14ac:dyDescent="0.35">
      <c r="F3434" s="19"/>
      <c r="G3434" s="19"/>
      <c r="H3434" s="19"/>
    </row>
    <row r="3435" spans="6:8" x14ac:dyDescent="0.35">
      <c r="F3435" s="19"/>
      <c r="G3435" s="19"/>
      <c r="H3435" s="19"/>
    </row>
    <row r="3436" spans="6:8" x14ac:dyDescent="0.35">
      <c r="F3436" s="19"/>
      <c r="G3436" s="19"/>
      <c r="H3436" s="19"/>
    </row>
    <row r="3437" spans="6:8" x14ac:dyDescent="0.35">
      <c r="F3437" s="19"/>
      <c r="G3437" s="19"/>
      <c r="H3437" s="19"/>
    </row>
    <row r="3438" spans="6:8" x14ac:dyDescent="0.35">
      <c r="F3438" s="19"/>
      <c r="G3438" s="19"/>
      <c r="H3438" s="19"/>
    </row>
    <row r="3439" spans="6:8" x14ac:dyDescent="0.35">
      <c r="F3439" s="19"/>
      <c r="G3439" s="19"/>
      <c r="H3439" s="19"/>
    </row>
    <row r="3440" spans="6:8" x14ac:dyDescent="0.35">
      <c r="F3440" s="19"/>
      <c r="G3440" s="19"/>
      <c r="H3440" s="19"/>
    </row>
    <row r="3441" spans="6:8" x14ac:dyDescent="0.35">
      <c r="F3441" s="19"/>
      <c r="G3441" s="19"/>
      <c r="H3441" s="19"/>
    </row>
    <row r="3442" spans="6:8" x14ac:dyDescent="0.35">
      <c r="F3442" s="19"/>
      <c r="G3442" s="19"/>
      <c r="H3442" s="19"/>
    </row>
    <row r="3443" spans="6:8" x14ac:dyDescent="0.35">
      <c r="F3443" s="19"/>
      <c r="G3443" s="19"/>
      <c r="H3443" s="19"/>
    </row>
    <row r="3444" spans="6:8" x14ac:dyDescent="0.35">
      <c r="F3444" s="19"/>
      <c r="G3444" s="19"/>
      <c r="H3444" s="19"/>
    </row>
    <row r="3445" spans="6:8" x14ac:dyDescent="0.35">
      <c r="F3445" s="19"/>
      <c r="G3445" s="19"/>
      <c r="H3445" s="19"/>
    </row>
    <row r="3446" spans="6:8" x14ac:dyDescent="0.35">
      <c r="F3446" s="19"/>
      <c r="G3446" s="19"/>
      <c r="H3446" s="19"/>
    </row>
    <row r="3447" spans="6:8" x14ac:dyDescent="0.35">
      <c r="F3447" s="19"/>
      <c r="G3447" s="19"/>
      <c r="H3447" s="19"/>
    </row>
    <row r="3448" spans="6:8" x14ac:dyDescent="0.35">
      <c r="F3448" s="19"/>
      <c r="G3448" s="19"/>
      <c r="H3448" s="19"/>
    </row>
    <row r="3449" spans="6:8" x14ac:dyDescent="0.35">
      <c r="F3449" s="19"/>
      <c r="G3449" s="19"/>
      <c r="H3449" s="19"/>
    </row>
    <row r="3450" spans="6:8" x14ac:dyDescent="0.35">
      <c r="F3450" s="19"/>
      <c r="G3450" s="19"/>
      <c r="H3450" s="19"/>
    </row>
    <row r="3451" spans="6:8" x14ac:dyDescent="0.35">
      <c r="F3451" s="19"/>
      <c r="G3451" s="19"/>
      <c r="H3451" s="19"/>
    </row>
    <row r="3452" spans="6:8" x14ac:dyDescent="0.35">
      <c r="F3452" s="19"/>
      <c r="G3452" s="19"/>
      <c r="H3452" s="19"/>
    </row>
    <row r="3453" spans="6:8" x14ac:dyDescent="0.35">
      <c r="F3453" s="19"/>
      <c r="G3453" s="19"/>
      <c r="H3453" s="19"/>
    </row>
    <row r="3454" spans="6:8" x14ac:dyDescent="0.35">
      <c r="F3454" s="19"/>
      <c r="G3454" s="19"/>
      <c r="H3454" s="19"/>
    </row>
    <row r="3455" spans="6:8" x14ac:dyDescent="0.35">
      <c r="F3455" s="19"/>
      <c r="G3455" s="19"/>
      <c r="H3455" s="19"/>
    </row>
    <row r="3456" spans="6:8" x14ac:dyDescent="0.35">
      <c r="F3456" s="19"/>
      <c r="G3456" s="19"/>
      <c r="H3456" s="19"/>
    </row>
    <row r="3457" spans="6:8" x14ac:dyDescent="0.35">
      <c r="F3457" s="19"/>
      <c r="G3457" s="19"/>
      <c r="H3457" s="19"/>
    </row>
    <row r="3458" spans="6:8" x14ac:dyDescent="0.35">
      <c r="F3458" s="19"/>
      <c r="G3458" s="19"/>
      <c r="H3458" s="19"/>
    </row>
    <row r="3459" spans="6:8" x14ac:dyDescent="0.35">
      <c r="F3459" s="19"/>
      <c r="G3459" s="19"/>
      <c r="H3459" s="19"/>
    </row>
    <row r="3460" spans="6:8" x14ac:dyDescent="0.35">
      <c r="F3460" s="19"/>
      <c r="G3460" s="19"/>
      <c r="H3460" s="19"/>
    </row>
    <row r="3461" spans="6:8" x14ac:dyDescent="0.35">
      <c r="F3461" s="19"/>
      <c r="G3461" s="19"/>
      <c r="H3461" s="19"/>
    </row>
    <row r="3462" spans="6:8" x14ac:dyDescent="0.35">
      <c r="F3462" s="19"/>
      <c r="G3462" s="19"/>
      <c r="H3462" s="19"/>
    </row>
    <row r="3463" spans="6:8" x14ac:dyDescent="0.35">
      <c r="F3463" s="19"/>
      <c r="G3463" s="19"/>
      <c r="H3463" s="19"/>
    </row>
    <row r="3464" spans="6:8" x14ac:dyDescent="0.35">
      <c r="F3464" s="19"/>
      <c r="G3464" s="19"/>
      <c r="H3464" s="19"/>
    </row>
    <row r="3465" spans="6:8" x14ac:dyDescent="0.35">
      <c r="F3465" s="19"/>
      <c r="G3465" s="19"/>
      <c r="H3465" s="19"/>
    </row>
    <row r="3466" spans="6:8" x14ac:dyDescent="0.35">
      <c r="F3466" s="19"/>
      <c r="G3466" s="19"/>
      <c r="H3466" s="19"/>
    </row>
    <row r="3467" spans="6:8" x14ac:dyDescent="0.35">
      <c r="F3467" s="19"/>
      <c r="G3467" s="19"/>
      <c r="H3467" s="19"/>
    </row>
    <row r="3468" spans="6:8" x14ac:dyDescent="0.35">
      <c r="F3468" s="19"/>
      <c r="G3468" s="19"/>
      <c r="H3468" s="19"/>
    </row>
    <row r="3469" spans="6:8" x14ac:dyDescent="0.35">
      <c r="F3469" s="19"/>
      <c r="G3469" s="19"/>
      <c r="H3469" s="19"/>
    </row>
    <row r="3470" spans="6:8" x14ac:dyDescent="0.35">
      <c r="F3470" s="19"/>
      <c r="G3470" s="19"/>
      <c r="H3470" s="19"/>
    </row>
    <row r="3471" spans="6:8" x14ac:dyDescent="0.35">
      <c r="F3471" s="19"/>
      <c r="G3471" s="19"/>
      <c r="H3471" s="19"/>
    </row>
    <row r="3472" spans="6:8" x14ac:dyDescent="0.35">
      <c r="F3472" s="19"/>
      <c r="G3472" s="19"/>
      <c r="H3472" s="19"/>
    </row>
    <row r="3473" spans="6:8" x14ac:dyDescent="0.35">
      <c r="F3473" s="19"/>
      <c r="G3473" s="19"/>
      <c r="H3473" s="19"/>
    </row>
    <row r="3474" spans="6:8" x14ac:dyDescent="0.35">
      <c r="F3474" s="19"/>
      <c r="G3474" s="19"/>
      <c r="H3474" s="19"/>
    </row>
    <row r="3475" spans="6:8" x14ac:dyDescent="0.35">
      <c r="F3475" s="19"/>
      <c r="G3475" s="19"/>
      <c r="H3475" s="19"/>
    </row>
    <row r="3476" spans="6:8" x14ac:dyDescent="0.35">
      <c r="F3476" s="19"/>
      <c r="G3476" s="19"/>
      <c r="H3476" s="19"/>
    </row>
    <row r="3477" spans="6:8" x14ac:dyDescent="0.35">
      <c r="F3477" s="19"/>
      <c r="G3477" s="19"/>
      <c r="H3477" s="19"/>
    </row>
    <row r="3478" spans="6:8" x14ac:dyDescent="0.35">
      <c r="F3478" s="19"/>
      <c r="G3478" s="19"/>
      <c r="H3478" s="19"/>
    </row>
    <row r="3479" spans="6:8" x14ac:dyDescent="0.35">
      <c r="F3479" s="19"/>
      <c r="G3479" s="19"/>
      <c r="H3479" s="19"/>
    </row>
    <row r="3480" spans="6:8" x14ac:dyDescent="0.35">
      <c r="F3480" s="19"/>
      <c r="G3480" s="19"/>
      <c r="H3480" s="19"/>
    </row>
    <row r="3481" spans="6:8" x14ac:dyDescent="0.35">
      <c r="F3481" s="19"/>
      <c r="G3481" s="19"/>
      <c r="H3481" s="19"/>
    </row>
    <row r="3482" spans="6:8" x14ac:dyDescent="0.35">
      <c r="F3482" s="19"/>
      <c r="G3482" s="19"/>
      <c r="H3482" s="19"/>
    </row>
    <row r="3483" spans="6:8" x14ac:dyDescent="0.35">
      <c r="F3483" s="19"/>
      <c r="G3483" s="19"/>
      <c r="H3483" s="19"/>
    </row>
    <row r="3484" spans="6:8" x14ac:dyDescent="0.35">
      <c r="F3484" s="19"/>
      <c r="G3484" s="19"/>
      <c r="H3484" s="19"/>
    </row>
    <row r="3485" spans="6:8" x14ac:dyDescent="0.35">
      <c r="F3485" s="19"/>
      <c r="G3485" s="19"/>
      <c r="H3485" s="19"/>
    </row>
    <row r="3486" spans="6:8" x14ac:dyDescent="0.35">
      <c r="F3486" s="19"/>
      <c r="G3486" s="19"/>
      <c r="H3486" s="19"/>
    </row>
    <row r="3487" spans="6:8" x14ac:dyDescent="0.35">
      <c r="F3487" s="19"/>
      <c r="G3487" s="19"/>
      <c r="H3487" s="19"/>
    </row>
    <row r="3488" spans="6:8" x14ac:dyDescent="0.35">
      <c r="F3488" s="19"/>
      <c r="G3488" s="19"/>
      <c r="H3488" s="19"/>
    </row>
    <row r="3489" spans="6:8" x14ac:dyDescent="0.35">
      <c r="F3489" s="19"/>
      <c r="G3489" s="19"/>
      <c r="H3489" s="19"/>
    </row>
    <row r="3490" spans="6:8" x14ac:dyDescent="0.35">
      <c r="F3490" s="19"/>
      <c r="G3490" s="19"/>
      <c r="H3490" s="19"/>
    </row>
    <row r="3491" spans="6:8" x14ac:dyDescent="0.35">
      <c r="F3491" s="19"/>
      <c r="G3491" s="19"/>
      <c r="H3491" s="19"/>
    </row>
    <row r="3492" spans="6:8" x14ac:dyDescent="0.35">
      <c r="F3492" s="19"/>
      <c r="G3492" s="19"/>
      <c r="H3492" s="19"/>
    </row>
    <row r="3493" spans="6:8" x14ac:dyDescent="0.35">
      <c r="F3493" s="19"/>
      <c r="G3493" s="19"/>
      <c r="H3493" s="19"/>
    </row>
    <row r="3494" spans="6:8" x14ac:dyDescent="0.35">
      <c r="F3494" s="19"/>
      <c r="G3494" s="19"/>
      <c r="H3494" s="19"/>
    </row>
    <row r="3495" spans="6:8" x14ac:dyDescent="0.35">
      <c r="F3495" s="19"/>
      <c r="G3495" s="19"/>
      <c r="H3495" s="19"/>
    </row>
    <row r="3496" spans="6:8" x14ac:dyDescent="0.35">
      <c r="F3496" s="19"/>
      <c r="G3496" s="19"/>
      <c r="H3496" s="19"/>
    </row>
    <row r="3497" spans="6:8" x14ac:dyDescent="0.35">
      <c r="F3497" s="19"/>
      <c r="G3497" s="19"/>
      <c r="H3497" s="19"/>
    </row>
    <row r="3498" spans="6:8" x14ac:dyDescent="0.35">
      <c r="F3498" s="19"/>
      <c r="G3498" s="19"/>
      <c r="H3498" s="19"/>
    </row>
    <row r="3499" spans="6:8" x14ac:dyDescent="0.35">
      <c r="F3499" s="19"/>
      <c r="G3499" s="19"/>
      <c r="H3499" s="19"/>
    </row>
    <row r="3500" spans="6:8" x14ac:dyDescent="0.35">
      <c r="F3500" s="19"/>
      <c r="G3500" s="19"/>
      <c r="H3500" s="19"/>
    </row>
    <row r="3501" spans="6:8" x14ac:dyDescent="0.35">
      <c r="F3501" s="19"/>
      <c r="G3501" s="19"/>
      <c r="H3501" s="19"/>
    </row>
    <row r="3502" spans="6:8" x14ac:dyDescent="0.35">
      <c r="F3502" s="19"/>
      <c r="G3502" s="19"/>
      <c r="H3502" s="19"/>
    </row>
    <row r="3503" spans="6:8" x14ac:dyDescent="0.35">
      <c r="F3503" s="19"/>
      <c r="G3503" s="19"/>
      <c r="H3503" s="19"/>
    </row>
    <row r="3504" spans="6:8" x14ac:dyDescent="0.35">
      <c r="F3504" s="19"/>
      <c r="G3504" s="19"/>
      <c r="H3504" s="19"/>
    </row>
    <row r="3505" spans="6:8" x14ac:dyDescent="0.35">
      <c r="F3505" s="19"/>
      <c r="G3505" s="19"/>
      <c r="H3505" s="19"/>
    </row>
    <row r="3506" spans="6:8" x14ac:dyDescent="0.35">
      <c r="F3506" s="19"/>
      <c r="G3506" s="19"/>
      <c r="H3506" s="19"/>
    </row>
    <row r="3507" spans="6:8" x14ac:dyDescent="0.35">
      <c r="F3507" s="19"/>
      <c r="G3507" s="19"/>
      <c r="H3507" s="19"/>
    </row>
    <row r="3508" spans="6:8" x14ac:dyDescent="0.35">
      <c r="F3508" s="19"/>
      <c r="G3508" s="19"/>
      <c r="H3508" s="19"/>
    </row>
    <row r="3509" spans="6:8" x14ac:dyDescent="0.35">
      <c r="F3509" s="19"/>
      <c r="G3509" s="19"/>
      <c r="H3509" s="19"/>
    </row>
    <row r="3510" spans="6:8" x14ac:dyDescent="0.35">
      <c r="F3510" s="19"/>
      <c r="G3510" s="19"/>
      <c r="H3510" s="19"/>
    </row>
    <row r="3511" spans="6:8" x14ac:dyDescent="0.35">
      <c r="F3511" s="19"/>
      <c r="G3511" s="19"/>
      <c r="H3511" s="19"/>
    </row>
    <row r="3512" spans="6:8" x14ac:dyDescent="0.35">
      <c r="F3512" s="19"/>
      <c r="G3512" s="19"/>
      <c r="H3512" s="19"/>
    </row>
    <row r="3513" spans="6:8" x14ac:dyDescent="0.35">
      <c r="F3513" s="19"/>
      <c r="G3513" s="19"/>
      <c r="H3513" s="19"/>
    </row>
    <row r="3514" spans="6:8" x14ac:dyDescent="0.35">
      <c r="F3514" s="19"/>
      <c r="G3514" s="19"/>
      <c r="H3514" s="19"/>
    </row>
    <row r="3515" spans="6:8" x14ac:dyDescent="0.35">
      <c r="F3515" s="19"/>
      <c r="G3515" s="19"/>
      <c r="H3515" s="19"/>
    </row>
    <row r="3516" spans="6:8" x14ac:dyDescent="0.35">
      <c r="F3516" s="19"/>
      <c r="G3516" s="19"/>
      <c r="H3516" s="19"/>
    </row>
    <row r="3517" spans="6:8" x14ac:dyDescent="0.35">
      <c r="F3517" s="19"/>
      <c r="G3517" s="19"/>
      <c r="H3517" s="19"/>
    </row>
    <row r="3518" spans="6:8" x14ac:dyDescent="0.35">
      <c r="F3518" s="19"/>
      <c r="G3518" s="19"/>
      <c r="H3518" s="19"/>
    </row>
    <row r="3519" spans="6:8" x14ac:dyDescent="0.35">
      <c r="F3519" s="19"/>
      <c r="G3519" s="19"/>
      <c r="H3519" s="19"/>
    </row>
    <row r="3520" spans="6:8" x14ac:dyDescent="0.35">
      <c r="F3520" s="19"/>
      <c r="G3520" s="19"/>
      <c r="H3520" s="19"/>
    </row>
    <row r="3521" spans="6:8" x14ac:dyDescent="0.35">
      <c r="F3521" s="19"/>
      <c r="G3521" s="19"/>
      <c r="H3521" s="19"/>
    </row>
    <row r="3522" spans="6:8" x14ac:dyDescent="0.35">
      <c r="F3522" s="19"/>
      <c r="G3522" s="19"/>
      <c r="H3522" s="19"/>
    </row>
    <row r="3523" spans="6:8" x14ac:dyDescent="0.35">
      <c r="F3523" s="19"/>
      <c r="G3523" s="19"/>
      <c r="H3523" s="19"/>
    </row>
    <row r="3524" spans="6:8" x14ac:dyDescent="0.35">
      <c r="F3524" s="19"/>
      <c r="G3524" s="19"/>
      <c r="H3524" s="19"/>
    </row>
    <row r="3525" spans="6:8" x14ac:dyDescent="0.35">
      <c r="F3525" s="19"/>
      <c r="G3525" s="19"/>
      <c r="H3525" s="19"/>
    </row>
    <row r="3526" spans="6:8" x14ac:dyDescent="0.35">
      <c r="F3526" s="19"/>
      <c r="G3526" s="19"/>
      <c r="H3526" s="19"/>
    </row>
    <row r="3527" spans="6:8" x14ac:dyDescent="0.35">
      <c r="F3527" s="19"/>
      <c r="G3527" s="19"/>
      <c r="H3527" s="19"/>
    </row>
    <row r="3528" spans="6:8" x14ac:dyDescent="0.35">
      <c r="F3528" s="19"/>
      <c r="G3528" s="19"/>
      <c r="H3528" s="19"/>
    </row>
    <row r="3529" spans="6:8" x14ac:dyDescent="0.35">
      <c r="F3529" s="19"/>
      <c r="G3529" s="19"/>
      <c r="H3529" s="19"/>
    </row>
    <row r="3530" spans="6:8" x14ac:dyDescent="0.35">
      <c r="F3530" s="19"/>
      <c r="G3530" s="19"/>
      <c r="H3530" s="19"/>
    </row>
    <row r="3531" spans="6:8" x14ac:dyDescent="0.35">
      <c r="F3531" s="19"/>
      <c r="G3531" s="19"/>
      <c r="H3531" s="19"/>
    </row>
    <row r="3532" spans="6:8" x14ac:dyDescent="0.35">
      <c r="F3532" s="19"/>
      <c r="G3532" s="19"/>
      <c r="H3532" s="19"/>
    </row>
    <row r="3533" spans="6:8" x14ac:dyDescent="0.35">
      <c r="F3533" s="19"/>
      <c r="G3533" s="19"/>
      <c r="H3533" s="19"/>
    </row>
    <row r="3534" spans="6:8" x14ac:dyDescent="0.35">
      <c r="F3534" s="19"/>
      <c r="G3534" s="19"/>
      <c r="H3534" s="19"/>
    </row>
    <row r="3535" spans="6:8" x14ac:dyDescent="0.35">
      <c r="F3535" s="19"/>
      <c r="G3535" s="19"/>
      <c r="H3535" s="19"/>
    </row>
    <row r="3536" spans="6:8" x14ac:dyDescent="0.35">
      <c r="F3536" s="19"/>
      <c r="G3536" s="19"/>
      <c r="H3536" s="19"/>
    </row>
    <row r="3537" spans="6:8" x14ac:dyDescent="0.35">
      <c r="F3537" s="19"/>
      <c r="G3537" s="19"/>
      <c r="H3537" s="19"/>
    </row>
    <row r="3538" spans="6:8" x14ac:dyDescent="0.35">
      <c r="F3538" s="19"/>
      <c r="G3538" s="19"/>
      <c r="H3538" s="19"/>
    </row>
    <row r="3539" spans="6:8" x14ac:dyDescent="0.35">
      <c r="F3539" s="19"/>
      <c r="G3539" s="19"/>
      <c r="H3539" s="19"/>
    </row>
    <row r="3540" spans="6:8" x14ac:dyDescent="0.35">
      <c r="F3540" s="19"/>
      <c r="G3540" s="19"/>
      <c r="H3540" s="19"/>
    </row>
    <row r="3541" spans="6:8" x14ac:dyDescent="0.35">
      <c r="F3541" s="19"/>
      <c r="G3541" s="19"/>
      <c r="H3541" s="19"/>
    </row>
    <row r="3542" spans="6:8" x14ac:dyDescent="0.35">
      <c r="F3542" s="19"/>
      <c r="G3542" s="19"/>
      <c r="H3542" s="19"/>
    </row>
    <row r="3543" spans="6:8" x14ac:dyDescent="0.35">
      <c r="F3543" s="19"/>
      <c r="G3543" s="19"/>
      <c r="H3543" s="19"/>
    </row>
    <row r="3544" spans="6:8" x14ac:dyDescent="0.35">
      <c r="F3544" s="19"/>
      <c r="G3544" s="19"/>
      <c r="H3544" s="19"/>
    </row>
    <row r="3545" spans="6:8" x14ac:dyDescent="0.35">
      <c r="F3545" s="19"/>
      <c r="G3545" s="19"/>
      <c r="H3545" s="19"/>
    </row>
    <row r="3546" spans="6:8" x14ac:dyDescent="0.35">
      <c r="F3546" s="19"/>
      <c r="G3546" s="19"/>
      <c r="H3546" s="19"/>
    </row>
    <row r="3547" spans="6:8" x14ac:dyDescent="0.35">
      <c r="F3547" s="19"/>
      <c r="G3547" s="19"/>
      <c r="H3547" s="19"/>
    </row>
    <row r="3548" spans="6:8" x14ac:dyDescent="0.35">
      <c r="F3548" s="19"/>
      <c r="G3548" s="19"/>
      <c r="H3548" s="19"/>
    </row>
    <row r="3549" spans="6:8" x14ac:dyDescent="0.35">
      <c r="F3549" s="19"/>
      <c r="G3549" s="19"/>
      <c r="H3549" s="19"/>
    </row>
    <row r="3550" spans="6:8" x14ac:dyDescent="0.35">
      <c r="F3550" s="19"/>
      <c r="G3550" s="19"/>
      <c r="H3550" s="19"/>
    </row>
    <row r="3551" spans="6:8" x14ac:dyDescent="0.35">
      <c r="F3551" s="19"/>
      <c r="G3551" s="19"/>
      <c r="H3551" s="19"/>
    </row>
    <row r="3552" spans="6:8" x14ac:dyDescent="0.35">
      <c r="F3552" s="19"/>
      <c r="G3552" s="19"/>
      <c r="H3552" s="19"/>
    </row>
    <row r="3553" spans="6:8" x14ac:dyDescent="0.35">
      <c r="F3553" s="19"/>
      <c r="G3553" s="19"/>
      <c r="H3553" s="19"/>
    </row>
    <row r="3554" spans="6:8" x14ac:dyDescent="0.35">
      <c r="F3554" s="19"/>
      <c r="G3554" s="19"/>
      <c r="H3554" s="19"/>
    </row>
    <row r="3555" spans="6:8" x14ac:dyDescent="0.35">
      <c r="F3555" s="19"/>
      <c r="G3555" s="19"/>
      <c r="H3555" s="19"/>
    </row>
    <row r="3556" spans="6:8" x14ac:dyDescent="0.35">
      <c r="F3556" s="19"/>
      <c r="G3556" s="19"/>
      <c r="H3556" s="19"/>
    </row>
    <row r="3557" spans="6:8" x14ac:dyDescent="0.35">
      <c r="F3557" s="19"/>
      <c r="G3557" s="19"/>
      <c r="H3557" s="19"/>
    </row>
    <row r="3558" spans="6:8" x14ac:dyDescent="0.35">
      <c r="F3558" s="19"/>
      <c r="G3558" s="19"/>
      <c r="H3558" s="19"/>
    </row>
    <row r="3559" spans="6:8" x14ac:dyDescent="0.35">
      <c r="F3559" s="19"/>
      <c r="G3559" s="19"/>
      <c r="H3559" s="19"/>
    </row>
    <row r="3560" spans="6:8" x14ac:dyDescent="0.35">
      <c r="F3560" s="19"/>
      <c r="G3560" s="19"/>
      <c r="H3560" s="19"/>
    </row>
    <row r="3561" spans="6:8" x14ac:dyDescent="0.35">
      <c r="F3561" s="19"/>
      <c r="G3561" s="19"/>
      <c r="H3561" s="19"/>
    </row>
    <row r="3562" spans="6:8" x14ac:dyDescent="0.35">
      <c r="F3562" s="19"/>
      <c r="G3562" s="19"/>
      <c r="H3562" s="19"/>
    </row>
    <row r="3563" spans="6:8" x14ac:dyDescent="0.35">
      <c r="F3563" s="19"/>
      <c r="G3563" s="19"/>
      <c r="H3563" s="19"/>
    </row>
    <row r="3564" spans="6:8" x14ac:dyDescent="0.35">
      <c r="F3564" s="19"/>
      <c r="G3564" s="19"/>
      <c r="H3564" s="19"/>
    </row>
    <row r="3565" spans="6:8" x14ac:dyDescent="0.35">
      <c r="F3565" s="19"/>
      <c r="G3565" s="19"/>
      <c r="H3565" s="19"/>
    </row>
    <row r="3566" spans="6:8" x14ac:dyDescent="0.35">
      <c r="F3566" s="19"/>
      <c r="G3566" s="19"/>
      <c r="H3566" s="19"/>
    </row>
    <row r="3567" spans="6:8" x14ac:dyDescent="0.35">
      <c r="F3567" s="19"/>
      <c r="G3567" s="19"/>
      <c r="H3567" s="19"/>
    </row>
    <row r="3568" spans="6:8" x14ac:dyDescent="0.35">
      <c r="F3568" s="19"/>
      <c r="G3568" s="19"/>
      <c r="H3568" s="19"/>
    </row>
    <row r="3569" spans="6:8" x14ac:dyDescent="0.35">
      <c r="F3569" s="19"/>
      <c r="G3569" s="19"/>
      <c r="H3569" s="19"/>
    </row>
    <row r="3570" spans="6:8" x14ac:dyDescent="0.35">
      <c r="F3570" s="19"/>
      <c r="G3570" s="19"/>
      <c r="H3570" s="19"/>
    </row>
    <row r="3571" spans="6:8" x14ac:dyDescent="0.35">
      <c r="F3571" s="19"/>
      <c r="G3571" s="19"/>
      <c r="H3571" s="19"/>
    </row>
    <row r="3572" spans="6:8" x14ac:dyDescent="0.35">
      <c r="F3572" s="19"/>
      <c r="G3572" s="19"/>
      <c r="H3572" s="19"/>
    </row>
    <row r="3573" spans="6:8" x14ac:dyDescent="0.35">
      <c r="F3573" s="19"/>
      <c r="G3573" s="19"/>
      <c r="H3573" s="19"/>
    </row>
    <row r="3574" spans="6:8" x14ac:dyDescent="0.35">
      <c r="F3574" s="19"/>
      <c r="G3574" s="19"/>
      <c r="H3574" s="19"/>
    </row>
    <row r="3575" spans="6:8" x14ac:dyDescent="0.35">
      <c r="F3575" s="19"/>
      <c r="G3575" s="19"/>
      <c r="H3575" s="19"/>
    </row>
    <row r="3576" spans="6:8" x14ac:dyDescent="0.35">
      <c r="F3576" s="19"/>
      <c r="G3576" s="19"/>
      <c r="H3576" s="19"/>
    </row>
    <row r="3577" spans="6:8" x14ac:dyDescent="0.35">
      <c r="F3577" s="19"/>
      <c r="G3577" s="19"/>
      <c r="H3577" s="19"/>
    </row>
    <row r="3578" spans="6:8" x14ac:dyDescent="0.35">
      <c r="F3578" s="19"/>
      <c r="G3578" s="19"/>
      <c r="H3578" s="19"/>
    </row>
    <row r="3579" spans="6:8" x14ac:dyDescent="0.35">
      <c r="F3579" s="19"/>
      <c r="G3579" s="19"/>
      <c r="H3579" s="19"/>
    </row>
    <row r="3580" spans="6:8" x14ac:dyDescent="0.35">
      <c r="F3580" s="19"/>
      <c r="G3580" s="19"/>
      <c r="H3580" s="19"/>
    </row>
    <row r="3581" spans="6:8" x14ac:dyDescent="0.35">
      <c r="F3581" s="19"/>
      <c r="G3581" s="19"/>
      <c r="H3581" s="19"/>
    </row>
    <row r="3582" spans="6:8" x14ac:dyDescent="0.35">
      <c r="F3582" s="19"/>
      <c r="G3582" s="19"/>
      <c r="H3582" s="19"/>
    </row>
    <row r="3583" spans="6:8" x14ac:dyDescent="0.35">
      <c r="F3583" s="19"/>
      <c r="G3583" s="19"/>
      <c r="H3583" s="19"/>
    </row>
    <row r="3584" spans="6:8" x14ac:dyDescent="0.35">
      <c r="F3584" s="19"/>
      <c r="G3584" s="19"/>
      <c r="H3584" s="19"/>
    </row>
    <row r="3585" spans="6:8" x14ac:dyDescent="0.35">
      <c r="F3585" s="19"/>
      <c r="G3585" s="19"/>
      <c r="H3585" s="19"/>
    </row>
    <row r="3586" spans="6:8" x14ac:dyDescent="0.35">
      <c r="F3586" s="19"/>
      <c r="G3586" s="19"/>
      <c r="H3586" s="19"/>
    </row>
    <row r="3587" spans="6:8" x14ac:dyDescent="0.35">
      <c r="F3587" s="19"/>
      <c r="G3587" s="19"/>
      <c r="H3587" s="19"/>
    </row>
    <row r="3588" spans="6:8" x14ac:dyDescent="0.35">
      <c r="F3588" s="19"/>
      <c r="G3588" s="19"/>
      <c r="H3588" s="19"/>
    </row>
    <row r="3589" spans="6:8" x14ac:dyDescent="0.35">
      <c r="F3589" s="19"/>
      <c r="G3589" s="19"/>
      <c r="H3589" s="19"/>
    </row>
    <row r="3590" spans="6:8" x14ac:dyDescent="0.35">
      <c r="F3590" s="19"/>
      <c r="G3590" s="19"/>
      <c r="H3590" s="19"/>
    </row>
    <row r="3591" spans="6:8" x14ac:dyDescent="0.35">
      <c r="F3591" s="19"/>
      <c r="G3591" s="19"/>
      <c r="H3591" s="19"/>
    </row>
    <row r="3592" spans="6:8" x14ac:dyDescent="0.35">
      <c r="F3592" s="19"/>
      <c r="G3592" s="19"/>
      <c r="H3592" s="19"/>
    </row>
    <row r="3593" spans="6:8" x14ac:dyDescent="0.35">
      <c r="F3593" s="19"/>
      <c r="G3593" s="19"/>
      <c r="H3593" s="19"/>
    </row>
    <row r="3594" spans="6:8" x14ac:dyDescent="0.35">
      <c r="F3594" s="19"/>
      <c r="G3594" s="19"/>
      <c r="H3594" s="19"/>
    </row>
    <row r="3595" spans="6:8" x14ac:dyDescent="0.35">
      <c r="F3595" s="19"/>
      <c r="G3595" s="19"/>
      <c r="H3595" s="19"/>
    </row>
    <row r="3596" spans="6:8" x14ac:dyDescent="0.35">
      <c r="F3596" s="19"/>
      <c r="G3596" s="19"/>
      <c r="H3596" s="19"/>
    </row>
    <row r="3597" spans="6:8" x14ac:dyDescent="0.35">
      <c r="F3597" s="19"/>
      <c r="G3597" s="19"/>
      <c r="H3597" s="19"/>
    </row>
    <row r="3598" spans="6:8" x14ac:dyDescent="0.35">
      <c r="F3598" s="19"/>
      <c r="G3598" s="19"/>
      <c r="H3598" s="19"/>
    </row>
    <row r="3599" spans="6:8" x14ac:dyDescent="0.35">
      <c r="F3599" s="19"/>
      <c r="G3599" s="19"/>
      <c r="H3599" s="19"/>
    </row>
    <row r="3600" spans="6:8" x14ac:dyDescent="0.35">
      <c r="F3600" s="19"/>
      <c r="G3600" s="19"/>
      <c r="H3600" s="19"/>
    </row>
    <row r="3601" spans="6:8" x14ac:dyDescent="0.35">
      <c r="F3601" s="19"/>
      <c r="G3601" s="19"/>
      <c r="H3601" s="19"/>
    </row>
    <row r="3602" spans="6:8" x14ac:dyDescent="0.35">
      <c r="F3602" s="19"/>
      <c r="G3602" s="19"/>
      <c r="H3602" s="19"/>
    </row>
    <row r="3603" spans="6:8" x14ac:dyDescent="0.35">
      <c r="F3603" s="19"/>
      <c r="G3603" s="19"/>
      <c r="H3603" s="19"/>
    </row>
    <row r="3604" spans="6:8" x14ac:dyDescent="0.35">
      <c r="F3604" s="19"/>
      <c r="G3604" s="19"/>
      <c r="H3604" s="19"/>
    </row>
    <row r="3605" spans="6:8" x14ac:dyDescent="0.35">
      <c r="F3605" s="19"/>
      <c r="G3605" s="19"/>
      <c r="H3605" s="19"/>
    </row>
    <row r="3606" spans="6:8" x14ac:dyDescent="0.35">
      <c r="F3606" s="19"/>
      <c r="G3606" s="19"/>
      <c r="H3606" s="19"/>
    </row>
    <row r="3607" spans="6:8" x14ac:dyDescent="0.35">
      <c r="F3607" s="19"/>
      <c r="G3607" s="19"/>
      <c r="H3607" s="19"/>
    </row>
    <row r="3608" spans="6:8" x14ac:dyDescent="0.35">
      <c r="F3608" s="19"/>
      <c r="G3608" s="19"/>
      <c r="H3608" s="19"/>
    </row>
    <row r="3609" spans="6:8" x14ac:dyDescent="0.35">
      <c r="F3609" s="19"/>
      <c r="G3609" s="19"/>
      <c r="H3609" s="19"/>
    </row>
    <row r="3610" spans="6:8" x14ac:dyDescent="0.35">
      <c r="F3610" s="19"/>
      <c r="G3610" s="19"/>
      <c r="H3610" s="19"/>
    </row>
    <row r="3611" spans="6:8" x14ac:dyDescent="0.35">
      <c r="F3611" s="19"/>
      <c r="G3611" s="19"/>
      <c r="H3611" s="19"/>
    </row>
    <row r="3612" spans="6:8" x14ac:dyDescent="0.35">
      <c r="F3612" s="19"/>
      <c r="G3612" s="19"/>
      <c r="H3612" s="19"/>
    </row>
    <row r="3613" spans="6:8" x14ac:dyDescent="0.35">
      <c r="F3613" s="19"/>
      <c r="G3613" s="19"/>
      <c r="H3613" s="19"/>
    </row>
    <row r="3614" spans="6:8" x14ac:dyDescent="0.35">
      <c r="F3614" s="19"/>
      <c r="G3614" s="19"/>
      <c r="H3614" s="19"/>
    </row>
    <row r="3615" spans="6:8" x14ac:dyDescent="0.35">
      <c r="F3615" s="19"/>
      <c r="G3615" s="19"/>
      <c r="H3615" s="19"/>
    </row>
    <row r="3616" spans="6:8" x14ac:dyDescent="0.35">
      <c r="F3616" s="19"/>
      <c r="G3616" s="19"/>
      <c r="H3616" s="19"/>
    </row>
    <row r="3617" spans="6:8" x14ac:dyDescent="0.35">
      <c r="F3617" s="19"/>
      <c r="G3617" s="19"/>
      <c r="H3617" s="19"/>
    </row>
    <row r="3618" spans="6:8" x14ac:dyDescent="0.35">
      <c r="F3618" s="19"/>
      <c r="G3618" s="19"/>
      <c r="H3618" s="19"/>
    </row>
    <row r="3619" spans="6:8" x14ac:dyDescent="0.35">
      <c r="F3619" s="19"/>
      <c r="G3619" s="19"/>
      <c r="H3619" s="19"/>
    </row>
    <row r="3620" spans="6:8" x14ac:dyDescent="0.35">
      <c r="F3620" s="19"/>
      <c r="G3620" s="19"/>
      <c r="H3620" s="19"/>
    </row>
    <row r="3621" spans="6:8" x14ac:dyDescent="0.35">
      <c r="F3621" s="19"/>
      <c r="G3621" s="19"/>
      <c r="H3621" s="19"/>
    </row>
    <row r="3622" spans="6:8" x14ac:dyDescent="0.35">
      <c r="F3622" s="19"/>
      <c r="G3622" s="19"/>
      <c r="H3622" s="19"/>
    </row>
    <row r="3623" spans="6:8" x14ac:dyDescent="0.35">
      <c r="F3623" s="19"/>
      <c r="G3623" s="19"/>
      <c r="H3623" s="19"/>
    </row>
    <row r="3624" spans="6:8" x14ac:dyDescent="0.35">
      <c r="F3624" s="19"/>
      <c r="G3624" s="19"/>
      <c r="H3624" s="19"/>
    </row>
    <row r="3625" spans="6:8" x14ac:dyDescent="0.35">
      <c r="F3625" s="19"/>
      <c r="G3625" s="19"/>
      <c r="H3625" s="19"/>
    </row>
    <row r="3626" spans="6:8" x14ac:dyDescent="0.35">
      <c r="F3626" s="19"/>
      <c r="G3626" s="19"/>
      <c r="H3626" s="19"/>
    </row>
    <row r="3627" spans="6:8" x14ac:dyDescent="0.35">
      <c r="F3627" s="19"/>
      <c r="G3627" s="19"/>
      <c r="H3627" s="19"/>
    </row>
    <row r="3628" spans="6:8" x14ac:dyDescent="0.35">
      <c r="F3628" s="19"/>
      <c r="G3628" s="19"/>
      <c r="H3628" s="19"/>
    </row>
    <row r="3629" spans="6:8" x14ac:dyDescent="0.35">
      <c r="F3629" s="19"/>
      <c r="G3629" s="19"/>
      <c r="H3629" s="19"/>
    </row>
    <row r="3630" spans="6:8" x14ac:dyDescent="0.35">
      <c r="F3630" s="19"/>
      <c r="G3630" s="19"/>
      <c r="H3630" s="19"/>
    </row>
    <row r="3631" spans="6:8" x14ac:dyDescent="0.35">
      <c r="F3631" s="19"/>
      <c r="G3631" s="19"/>
      <c r="H3631" s="19"/>
    </row>
    <row r="3632" spans="6:8" x14ac:dyDescent="0.35">
      <c r="F3632" s="19"/>
      <c r="G3632" s="19"/>
      <c r="H3632" s="19"/>
    </row>
    <row r="3633" spans="6:8" x14ac:dyDescent="0.35">
      <c r="F3633" s="19"/>
      <c r="G3633" s="19"/>
      <c r="H3633" s="19"/>
    </row>
    <row r="3634" spans="6:8" x14ac:dyDescent="0.35">
      <c r="F3634" s="19"/>
      <c r="G3634" s="19"/>
      <c r="H3634" s="19"/>
    </row>
    <row r="3635" spans="6:8" x14ac:dyDescent="0.35">
      <c r="F3635" s="19"/>
      <c r="G3635" s="19"/>
      <c r="H3635" s="19"/>
    </row>
    <row r="3636" spans="6:8" x14ac:dyDescent="0.35">
      <c r="F3636" s="19"/>
      <c r="G3636" s="19"/>
      <c r="H3636" s="19"/>
    </row>
    <row r="3637" spans="6:8" x14ac:dyDescent="0.35">
      <c r="F3637" s="19"/>
      <c r="G3637" s="19"/>
      <c r="H3637" s="19"/>
    </row>
    <row r="3638" spans="6:8" x14ac:dyDescent="0.35">
      <c r="F3638" s="19"/>
      <c r="G3638" s="19"/>
      <c r="H3638" s="19"/>
    </row>
    <row r="3639" spans="6:8" x14ac:dyDescent="0.35">
      <c r="F3639" s="19"/>
      <c r="G3639" s="19"/>
      <c r="H3639" s="19"/>
    </row>
    <row r="3640" spans="6:8" x14ac:dyDescent="0.35">
      <c r="F3640" s="19"/>
      <c r="G3640" s="19"/>
      <c r="H3640" s="19"/>
    </row>
    <row r="3641" spans="6:8" x14ac:dyDescent="0.35">
      <c r="F3641" s="19"/>
      <c r="G3641" s="19"/>
      <c r="H3641" s="19"/>
    </row>
    <row r="3642" spans="6:8" x14ac:dyDescent="0.35">
      <c r="F3642" s="19"/>
      <c r="G3642" s="19"/>
      <c r="H3642" s="19"/>
    </row>
    <row r="3643" spans="6:8" x14ac:dyDescent="0.35">
      <c r="F3643" s="19"/>
      <c r="G3643" s="19"/>
      <c r="H3643" s="19"/>
    </row>
    <row r="3644" spans="6:8" x14ac:dyDescent="0.35">
      <c r="F3644" s="19"/>
      <c r="G3644" s="19"/>
      <c r="H3644" s="19"/>
    </row>
    <row r="3645" spans="6:8" x14ac:dyDescent="0.35">
      <c r="F3645" s="19"/>
      <c r="G3645" s="19"/>
      <c r="H3645" s="19"/>
    </row>
    <row r="3646" spans="6:8" x14ac:dyDescent="0.35">
      <c r="F3646" s="19"/>
      <c r="G3646" s="19"/>
      <c r="H3646" s="19"/>
    </row>
    <row r="3647" spans="6:8" x14ac:dyDescent="0.35">
      <c r="F3647" s="19"/>
      <c r="G3647" s="19"/>
      <c r="H3647" s="19"/>
    </row>
    <row r="3648" spans="6:8" x14ac:dyDescent="0.35">
      <c r="F3648" s="19"/>
      <c r="G3648" s="19"/>
      <c r="H3648" s="19"/>
    </row>
    <row r="3649" spans="6:8" x14ac:dyDescent="0.35">
      <c r="F3649" s="19"/>
      <c r="G3649" s="19"/>
      <c r="H3649" s="19"/>
    </row>
    <row r="3650" spans="6:8" x14ac:dyDescent="0.35">
      <c r="F3650" s="19"/>
      <c r="G3650" s="19"/>
      <c r="H3650" s="19"/>
    </row>
    <row r="3651" spans="6:8" x14ac:dyDescent="0.35">
      <c r="F3651" s="19"/>
      <c r="G3651" s="19"/>
      <c r="H3651" s="19"/>
    </row>
    <row r="3652" spans="6:8" x14ac:dyDescent="0.35">
      <c r="F3652" s="19"/>
      <c r="G3652" s="19"/>
      <c r="H3652" s="19"/>
    </row>
    <row r="3653" spans="6:8" x14ac:dyDescent="0.35">
      <c r="F3653" s="19"/>
      <c r="G3653" s="19"/>
      <c r="H3653" s="19"/>
    </row>
    <row r="3654" spans="6:8" x14ac:dyDescent="0.35">
      <c r="F3654" s="19"/>
      <c r="G3654" s="19"/>
      <c r="H3654" s="19"/>
    </row>
    <row r="3655" spans="6:8" x14ac:dyDescent="0.35">
      <c r="F3655" s="19"/>
      <c r="G3655" s="19"/>
      <c r="H3655" s="19"/>
    </row>
    <row r="3656" spans="6:8" x14ac:dyDescent="0.35">
      <c r="F3656" s="19"/>
      <c r="G3656" s="19"/>
      <c r="H3656" s="19"/>
    </row>
    <row r="3657" spans="6:8" x14ac:dyDescent="0.35">
      <c r="F3657" s="19"/>
      <c r="G3657" s="19"/>
      <c r="H3657" s="19"/>
    </row>
    <row r="3658" spans="6:8" x14ac:dyDescent="0.35">
      <c r="F3658" s="19"/>
      <c r="G3658" s="19"/>
      <c r="H3658" s="19"/>
    </row>
    <row r="3659" spans="6:8" x14ac:dyDescent="0.35">
      <c r="F3659" s="19"/>
      <c r="G3659" s="19"/>
      <c r="H3659" s="19"/>
    </row>
    <row r="3660" spans="6:8" x14ac:dyDescent="0.35">
      <c r="F3660" s="19"/>
      <c r="G3660" s="19"/>
      <c r="H3660" s="19"/>
    </row>
    <row r="3661" spans="6:8" x14ac:dyDescent="0.35">
      <c r="F3661" s="19"/>
      <c r="G3661" s="19"/>
      <c r="H3661" s="19"/>
    </row>
    <row r="3662" spans="6:8" x14ac:dyDescent="0.35">
      <c r="F3662" s="19"/>
      <c r="G3662" s="19"/>
      <c r="H3662" s="19"/>
    </row>
    <row r="3663" spans="6:8" x14ac:dyDescent="0.35">
      <c r="F3663" s="19"/>
      <c r="G3663" s="19"/>
      <c r="H3663" s="19"/>
    </row>
    <row r="3664" spans="6:8" x14ac:dyDescent="0.35">
      <c r="F3664" s="19"/>
      <c r="G3664" s="19"/>
      <c r="H3664" s="19"/>
    </row>
    <row r="3665" spans="6:8" x14ac:dyDescent="0.35">
      <c r="F3665" s="19"/>
      <c r="G3665" s="19"/>
      <c r="H3665" s="19"/>
    </row>
    <row r="3666" spans="6:8" x14ac:dyDescent="0.35">
      <c r="F3666" s="19"/>
      <c r="G3666" s="19"/>
      <c r="H3666" s="19"/>
    </row>
    <row r="3667" spans="6:8" x14ac:dyDescent="0.35">
      <c r="F3667" s="19"/>
      <c r="G3667" s="19"/>
      <c r="H3667" s="19"/>
    </row>
    <row r="3668" spans="6:8" x14ac:dyDescent="0.35">
      <c r="F3668" s="19"/>
      <c r="G3668" s="19"/>
      <c r="H3668" s="19"/>
    </row>
    <row r="3669" spans="6:8" x14ac:dyDescent="0.35">
      <c r="F3669" s="19"/>
      <c r="G3669" s="19"/>
      <c r="H3669" s="19"/>
    </row>
    <row r="3670" spans="6:8" x14ac:dyDescent="0.35">
      <c r="F3670" s="19"/>
      <c r="G3670" s="19"/>
      <c r="H3670" s="19"/>
    </row>
    <row r="3671" spans="6:8" x14ac:dyDescent="0.35">
      <c r="F3671" s="19"/>
      <c r="G3671" s="19"/>
      <c r="H3671" s="19"/>
    </row>
    <row r="3672" spans="6:8" x14ac:dyDescent="0.35">
      <c r="F3672" s="19"/>
      <c r="G3672" s="19"/>
      <c r="H3672" s="19"/>
    </row>
    <row r="3673" spans="6:8" x14ac:dyDescent="0.35">
      <c r="F3673" s="19"/>
      <c r="G3673" s="19"/>
      <c r="H3673" s="19"/>
    </row>
    <row r="3674" spans="6:8" x14ac:dyDescent="0.35">
      <c r="F3674" s="19"/>
      <c r="G3674" s="19"/>
      <c r="H3674" s="19"/>
    </row>
    <row r="3675" spans="6:8" x14ac:dyDescent="0.35">
      <c r="F3675" s="19"/>
      <c r="G3675" s="19"/>
      <c r="H3675" s="19"/>
    </row>
    <row r="3676" spans="6:8" x14ac:dyDescent="0.35">
      <c r="F3676" s="19"/>
      <c r="G3676" s="19"/>
      <c r="H3676" s="19"/>
    </row>
    <row r="3677" spans="6:8" x14ac:dyDescent="0.35">
      <c r="F3677" s="19"/>
      <c r="G3677" s="19"/>
      <c r="H3677" s="19"/>
    </row>
    <row r="3678" spans="6:8" x14ac:dyDescent="0.35">
      <c r="F3678" s="19"/>
      <c r="G3678" s="19"/>
      <c r="H3678" s="19"/>
    </row>
    <row r="3679" spans="6:8" x14ac:dyDescent="0.35">
      <c r="F3679" s="19"/>
      <c r="G3679" s="19"/>
      <c r="H3679" s="19"/>
    </row>
    <row r="3680" spans="6:8" x14ac:dyDescent="0.35">
      <c r="F3680" s="19"/>
      <c r="G3680" s="19"/>
      <c r="H3680" s="19"/>
    </row>
    <row r="3681" spans="6:8" x14ac:dyDescent="0.35">
      <c r="F3681" s="19"/>
      <c r="G3681" s="19"/>
      <c r="H3681" s="19"/>
    </row>
    <row r="3682" spans="6:8" x14ac:dyDescent="0.35">
      <c r="F3682" s="19"/>
      <c r="G3682" s="19"/>
      <c r="H3682" s="19"/>
    </row>
    <row r="3683" spans="6:8" x14ac:dyDescent="0.35">
      <c r="F3683" s="19"/>
      <c r="G3683" s="19"/>
      <c r="H3683" s="19"/>
    </row>
    <row r="3684" spans="6:8" x14ac:dyDescent="0.35">
      <c r="F3684" s="19"/>
      <c r="G3684" s="19"/>
      <c r="H3684" s="19"/>
    </row>
    <row r="3685" spans="6:8" x14ac:dyDescent="0.35">
      <c r="F3685" s="19"/>
      <c r="G3685" s="19"/>
      <c r="H3685" s="19"/>
    </row>
    <row r="3686" spans="6:8" x14ac:dyDescent="0.35">
      <c r="F3686" s="19"/>
      <c r="G3686" s="19"/>
      <c r="H3686" s="19"/>
    </row>
    <row r="3687" spans="6:8" x14ac:dyDescent="0.35">
      <c r="F3687" s="19"/>
      <c r="G3687" s="19"/>
      <c r="H3687" s="19"/>
    </row>
    <row r="3688" spans="6:8" x14ac:dyDescent="0.35">
      <c r="F3688" s="19"/>
      <c r="G3688" s="19"/>
      <c r="H3688" s="19"/>
    </row>
    <row r="3689" spans="6:8" x14ac:dyDescent="0.35">
      <c r="F3689" s="19"/>
      <c r="G3689" s="19"/>
      <c r="H3689" s="19"/>
    </row>
    <row r="3690" spans="6:8" x14ac:dyDescent="0.35">
      <c r="F3690" s="19"/>
      <c r="G3690" s="19"/>
      <c r="H3690" s="19"/>
    </row>
    <row r="3691" spans="6:8" x14ac:dyDescent="0.35">
      <c r="F3691" s="19"/>
      <c r="G3691" s="19"/>
      <c r="H3691" s="19"/>
    </row>
    <row r="3692" spans="6:8" x14ac:dyDescent="0.35">
      <c r="F3692" s="19"/>
      <c r="G3692" s="19"/>
      <c r="H3692" s="19"/>
    </row>
    <row r="3693" spans="6:8" x14ac:dyDescent="0.35">
      <c r="F3693" s="19"/>
      <c r="G3693" s="19"/>
      <c r="H3693" s="19"/>
    </row>
    <row r="3694" spans="6:8" x14ac:dyDescent="0.35">
      <c r="F3694" s="19"/>
      <c r="G3694" s="19"/>
      <c r="H3694" s="19"/>
    </row>
    <row r="3695" spans="6:8" x14ac:dyDescent="0.35">
      <c r="F3695" s="19"/>
      <c r="G3695" s="19"/>
      <c r="H3695" s="19"/>
    </row>
    <row r="3696" spans="6:8" x14ac:dyDescent="0.35">
      <c r="F3696" s="19"/>
      <c r="G3696" s="19"/>
      <c r="H3696" s="19"/>
    </row>
    <row r="3697" spans="6:8" x14ac:dyDescent="0.35">
      <c r="F3697" s="19"/>
      <c r="G3697" s="19"/>
      <c r="H3697" s="19"/>
    </row>
    <row r="3698" spans="6:8" x14ac:dyDescent="0.35">
      <c r="F3698" s="19"/>
      <c r="G3698" s="19"/>
      <c r="H3698" s="19"/>
    </row>
    <row r="3699" spans="6:8" x14ac:dyDescent="0.35">
      <c r="F3699" s="19"/>
      <c r="G3699" s="19"/>
      <c r="H3699" s="19"/>
    </row>
    <row r="3700" spans="6:8" x14ac:dyDescent="0.35">
      <c r="F3700" s="19"/>
      <c r="G3700" s="19"/>
      <c r="H3700" s="19"/>
    </row>
    <row r="3701" spans="6:8" x14ac:dyDescent="0.35">
      <c r="F3701" s="19"/>
      <c r="G3701" s="19"/>
      <c r="H3701" s="19"/>
    </row>
    <row r="3702" spans="6:8" x14ac:dyDescent="0.35">
      <c r="F3702" s="19"/>
      <c r="G3702" s="19"/>
      <c r="H3702" s="19"/>
    </row>
    <row r="3703" spans="6:8" x14ac:dyDescent="0.35">
      <c r="F3703" s="19"/>
      <c r="G3703" s="19"/>
      <c r="H3703" s="19"/>
    </row>
    <row r="3704" spans="6:8" x14ac:dyDescent="0.35">
      <c r="F3704" s="19"/>
      <c r="G3704" s="19"/>
      <c r="H3704" s="19"/>
    </row>
    <row r="3705" spans="6:8" x14ac:dyDescent="0.35">
      <c r="F3705" s="19"/>
      <c r="G3705" s="19"/>
      <c r="H3705" s="19"/>
    </row>
    <row r="3706" spans="6:8" x14ac:dyDescent="0.35">
      <c r="F3706" s="19"/>
      <c r="G3706" s="19"/>
      <c r="H3706" s="19"/>
    </row>
    <row r="3707" spans="6:8" x14ac:dyDescent="0.35">
      <c r="F3707" s="19"/>
      <c r="G3707" s="19"/>
      <c r="H3707" s="19"/>
    </row>
    <row r="3708" spans="6:8" x14ac:dyDescent="0.35">
      <c r="F3708" s="19"/>
      <c r="G3708" s="19"/>
      <c r="H3708" s="19"/>
    </row>
    <row r="3709" spans="6:8" x14ac:dyDescent="0.35">
      <c r="F3709" s="19"/>
      <c r="G3709" s="19"/>
      <c r="H3709" s="19"/>
    </row>
    <row r="3710" spans="6:8" x14ac:dyDescent="0.35">
      <c r="F3710" s="19"/>
      <c r="G3710" s="19"/>
      <c r="H3710" s="19"/>
    </row>
    <row r="3711" spans="6:8" x14ac:dyDescent="0.35">
      <c r="F3711" s="19"/>
      <c r="G3711" s="19"/>
      <c r="H3711" s="19"/>
    </row>
    <row r="3712" spans="6:8" x14ac:dyDescent="0.35">
      <c r="F3712" s="19"/>
      <c r="G3712" s="19"/>
      <c r="H3712" s="19"/>
    </row>
    <row r="3713" spans="6:8" x14ac:dyDescent="0.35">
      <c r="F3713" s="19"/>
      <c r="G3713" s="19"/>
      <c r="H3713" s="19"/>
    </row>
    <row r="3714" spans="6:8" x14ac:dyDescent="0.35">
      <c r="F3714" s="19"/>
      <c r="G3714" s="19"/>
      <c r="H3714" s="19"/>
    </row>
    <row r="3715" spans="6:8" x14ac:dyDescent="0.35">
      <c r="F3715" s="19"/>
      <c r="G3715" s="19"/>
      <c r="H3715" s="19"/>
    </row>
    <row r="3716" spans="6:8" x14ac:dyDescent="0.35">
      <c r="F3716" s="19"/>
      <c r="G3716" s="19"/>
      <c r="H3716" s="19"/>
    </row>
    <row r="3717" spans="6:8" x14ac:dyDescent="0.35">
      <c r="F3717" s="19"/>
      <c r="G3717" s="19"/>
      <c r="H3717" s="19"/>
    </row>
    <row r="3718" spans="6:8" x14ac:dyDescent="0.35">
      <c r="F3718" s="19"/>
      <c r="G3718" s="19"/>
      <c r="H3718" s="19"/>
    </row>
    <row r="3719" spans="6:8" x14ac:dyDescent="0.35">
      <c r="F3719" s="19"/>
      <c r="G3719" s="19"/>
      <c r="H3719" s="19"/>
    </row>
    <row r="3720" spans="6:8" x14ac:dyDescent="0.35">
      <c r="F3720" s="19"/>
      <c r="G3720" s="19"/>
      <c r="H3720" s="19"/>
    </row>
    <row r="3721" spans="6:8" x14ac:dyDescent="0.35">
      <c r="F3721" s="19"/>
      <c r="G3721" s="19"/>
      <c r="H3721" s="19"/>
    </row>
    <row r="3722" spans="6:8" x14ac:dyDescent="0.35">
      <c r="F3722" s="19"/>
      <c r="G3722" s="19"/>
      <c r="H3722" s="19"/>
    </row>
    <row r="3723" spans="6:8" x14ac:dyDescent="0.35">
      <c r="F3723" s="19"/>
      <c r="G3723" s="19"/>
      <c r="H3723" s="19"/>
    </row>
    <row r="3724" spans="6:8" x14ac:dyDescent="0.35">
      <c r="F3724" s="19"/>
      <c r="G3724" s="19"/>
      <c r="H3724" s="19"/>
    </row>
    <row r="3725" spans="6:8" x14ac:dyDescent="0.35">
      <c r="F3725" s="19"/>
      <c r="G3725" s="19"/>
      <c r="H3725" s="19"/>
    </row>
    <row r="3726" spans="6:8" x14ac:dyDescent="0.35">
      <c r="F3726" s="19"/>
      <c r="G3726" s="19"/>
      <c r="H3726" s="19"/>
    </row>
    <row r="3727" spans="6:8" x14ac:dyDescent="0.35">
      <c r="F3727" s="19"/>
      <c r="G3727" s="19"/>
      <c r="H3727" s="19"/>
    </row>
    <row r="3728" spans="6:8" x14ac:dyDescent="0.35">
      <c r="F3728" s="19"/>
      <c r="G3728" s="19"/>
      <c r="H3728" s="19"/>
    </row>
    <row r="3729" spans="6:8" x14ac:dyDescent="0.35">
      <c r="F3729" s="19"/>
      <c r="G3729" s="19"/>
      <c r="H3729" s="19"/>
    </row>
    <row r="3730" spans="6:8" x14ac:dyDescent="0.35">
      <c r="F3730" s="19"/>
      <c r="G3730" s="19"/>
      <c r="H3730" s="19"/>
    </row>
    <row r="3731" spans="6:8" x14ac:dyDescent="0.35">
      <c r="F3731" s="19"/>
      <c r="G3731" s="19"/>
      <c r="H3731" s="19"/>
    </row>
    <row r="3732" spans="6:8" x14ac:dyDescent="0.35">
      <c r="F3732" s="19"/>
      <c r="G3732" s="19"/>
      <c r="H3732" s="19"/>
    </row>
    <row r="3733" spans="6:8" x14ac:dyDescent="0.35">
      <c r="F3733" s="19"/>
      <c r="G3733" s="19"/>
      <c r="H3733" s="19"/>
    </row>
    <row r="3734" spans="6:8" x14ac:dyDescent="0.35">
      <c r="F3734" s="19"/>
      <c r="G3734" s="19"/>
      <c r="H3734" s="19"/>
    </row>
    <row r="3735" spans="6:8" x14ac:dyDescent="0.35">
      <c r="F3735" s="19"/>
      <c r="G3735" s="19"/>
      <c r="H3735" s="19"/>
    </row>
    <row r="3736" spans="6:8" x14ac:dyDescent="0.35">
      <c r="F3736" s="19"/>
      <c r="G3736" s="19"/>
      <c r="H3736" s="19"/>
    </row>
    <row r="3737" spans="6:8" x14ac:dyDescent="0.35">
      <c r="F3737" s="19"/>
      <c r="G3737" s="19"/>
      <c r="H3737" s="19"/>
    </row>
    <row r="3738" spans="6:8" x14ac:dyDescent="0.35">
      <c r="F3738" s="19"/>
      <c r="G3738" s="19"/>
      <c r="H3738" s="19"/>
    </row>
    <row r="3739" spans="6:8" x14ac:dyDescent="0.35">
      <c r="F3739" s="19"/>
      <c r="G3739" s="19"/>
      <c r="H3739" s="19"/>
    </row>
    <row r="3740" spans="6:8" x14ac:dyDescent="0.35">
      <c r="F3740" s="19"/>
      <c r="G3740" s="19"/>
      <c r="H3740" s="19"/>
    </row>
    <row r="3741" spans="6:8" x14ac:dyDescent="0.35">
      <c r="F3741" s="19"/>
      <c r="G3741" s="19"/>
      <c r="H3741" s="19"/>
    </row>
    <row r="3742" spans="6:8" x14ac:dyDescent="0.35">
      <c r="F3742" s="19"/>
      <c r="G3742" s="19"/>
      <c r="H3742" s="19"/>
    </row>
    <row r="3743" spans="6:8" x14ac:dyDescent="0.35">
      <c r="F3743" s="19"/>
      <c r="G3743" s="19"/>
      <c r="H3743" s="19"/>
    </row>
    <row r="3744" spans="6:8" x14ac:dyDescent="0.35">
      <c r="F3744" s="19"/>
      <c r="G3744" s="19"/>
      <c r="H3744" s="19"/>
    </row>
    <row r="3745" spans="6:8" x14ac:dyDescent="0.35">
      <c r="F3745" s="19"/>
      <c r="G3745" s="19"/>
      <c r="H3745" s="19"/>
    </row>
    <row r="3746" spans="6:8" x14ac:dyDescent="0.35">
      <c r="F3746" s="19"/>
      <c r="G3746" s="19"/>
      <c r="H3746" s="19"/>
    </row>
    <row r="3747" spans="6:8" x14ac:dyDescent="0.35">
      <c r="F3747" s="19"/>
      <c r="G3747" s="19"/>
      <c r="H3747" s="19"/>
    </row>
    <row r="3748" spans="6:8" x14ac:dyDescent="0.35">
      <c r="F3748" s="19"/>
      <c r="G3748" s="19"/>
      <c r="H3748" s="19"/>
    </row>
    <row r="3749" spans="6:8" x14ac:dyDescent="0.35">
      <c r="F3749" s="19"/>
      <c r="G3749" s="19"/>
      <c r="H3749" s="19"/>
    </row>
    <row r="3750" spans="6:8" x14ac:dyDescent="0.35">
      <c r="F3750" s="19"/>
      <c r="G3750" s="19"/>
      <c r="H3750" s="19"/>
    </row>
    <row r="3751" spans="6:8" x14ac:dyDescent="0.35">
      <c r="F3751" s="19"/>
      <c r="G3751" s="19"/>
      <c r="H3751" s="19"/>
    </row>
    <row r="3752" spans="6:8" x14ac:dyDescent="0.35">
      <c r="F3752" s="19"/>
      <c r="G3752" s="19"/>
      <c r="H3752" s="19"/>
    </row>
    <row r="3753" spans="6:8" x14ac:dyDescent="0.35">
      <c r="F3753" s="19"/>
      <c r="G3753" s="19"/>
      <c r="H3753" s="19"/>
    </row>
    <row r="3754" spans="6:8" x14ac:dyDescent="0.35">
      <c r="F3754" s="19"/>
      <c r="G3754" s="19"/>
      <c r="H3754" s="19"/>
    </row>
    <row r="3755" spans="6:8" x14ac:dyDescent="0.35">
      <c r="F3755" s="19"/>
      <c r="G3755" s="19"/>
      <c r="H3755" s="19"/>
    </row>
    <row r="3756" spans="6:8" x14ac:dyDescent="0.35">
      <c r="F3756" s="19"/>
      <c r="G3756" s="19"/>
      <c r="H3756" s="19"/>
    </row>
    <row r="3757" spans="6:8" x14ac:dyDescent="0.35">
      <c r="F3757" s="19"/>
      <c r="G3757" s="19"/>
      <c r="H3757" s="19"/>
    </row>
    <row r="3758" spans="6:8" x14ac:dyDescent="0.35">
      <c r="F3758" s="19"/>
      <c r="G3758" s="19"/>
      <c r="H3758" s="19"/>
    </row>
    <row r="3759" spans="6:8" x14ac:dyDescent="0.35">
      <c r="F3759" s="19"/>
      <c r="G3759" s="19"/>
      <c r="H3759" s="19"/>
    </row>
    <row r="3760" spans="6:8" x14ac:dyDescent="0.35">
      <c r="F3760" s="19"/>
      <c r="G3760" s="19"/>
      <c r="H3760" s="19"/>
    </row>
    <row r="3761" spans="6:8" x14ac:dyDescent="0.35">
      <c r="F3761" s="19"/>
      <c r="G3761" s="19"/>
      <c r="H3761" s="19"/>
    </row>
    <row r="3762" spans="6:8" x14ac:dyDescent="0.35">
      <c r="F3762" s="19"/>
      <c r="G3762" s="19"/>
      <c r="H3762" s="19"/>
    </row>
    <row r="3763" spans="6:8" x14ac:dyDescent="0.35">
      <c r="F3763" s="19"/>
      <c r="G3763" s="19"/>
      <c r="H3763" s="19"/>
    </row>
    <row r="3764" spans="6:8" x14ac:dyDescent="0.35">
      <c r="F3764" s="19"/>
      <c r="G3764" s="19"/>
      <c r="H3764" s="19"/>
    </row>
    <row r="3765" spans="6:8" x14ac:dyDescent="0.35">
      <c r="F3765" s="19"/>
      <c r="G3765" s="19"/>
      <c r="H3765" s="19"/>
    </row>
    <row r="3766" spans="6:8" x14ac:dyDescent="0.35">
      <c r="F3766" s="19"/>
      <c r="G3766" s="19"/>
      <c r="H3766" s="19"/>
    </row>
    <row r="3767" spans="6:8" x14ac:dyDescent="0.35">
      <c r="F3767" s="19"/>
      <c r="G3767" s="19"/>
      <c r="H3767" s="19"/>
    </row>
    <row r="3768" spans="6:8" x14ac:dyDescent="0.35">
      <c r="F3768" s="19"/>
      <c r="G3768" s="19"/>
      <c r="H3768" s="19"/>
    </row>
    <row r="3769" spans="6:8" x14ac:dyDescent="0.35">
      <c r="F3769" s="19"/>
      <c r="G3769" s="19"/>
      <c r="H3769" s="19"/>
    </row>
    <row r="3770" spans="6:8" x14ac:dyDescent="0.35">
      <c r="F3770" s="19"/>
      <c r="G3770" s="19"/>
      <c r="H3770" s="19"/>
    </row>
    <row r="3771" spans="6:8" x14ac:dyDescent="0.35">
      <c r="F3771" s="19"/>
      <c r="G3771" s="19"/>
      <c r="H3771" s="19"/>
    </row>
    <row r="3772" spans="6:8" x14ac:dyDescent="0.35">
      <c r="F3772" s="19"/>
      <c r="G3772" s="19"/>
      <c r="H3772" s="19"/>
    </row>
    <row r="3773" spans="6:8" x14ac:dyDescent="0.35">
      <c r="F3773" s="19"/>
      <c r="G3773" s="19"/>
      <c r="H3773" s="19"/>
    </row>
    <row r="3774" spans="6:8" x14ac:dyDescent="0.35">
      <c r="F3774" s="19"/>
      <c r="G3774" s="19"/>
      <c r="H3774" s="19"/>
    </row>
    <row r="3775" spans="6:8" x14ac:dyDescent="0.35">
      <c r="F3775" s="19"/>
      <c r="G3775" s="19"/>
      <c r="H3775" s="19"/>
    </row>
    <row r="3776" spans="6:8" x14ac:dyDescent="0.35">
      <c r="F3776" s="19"/>
      <c r="G3776" s="19"/>
      <c r="H3776" s="19"/>
    </row>
    <row r="3777" spans="6:8" x14ac:dyDescent="0.35">
      <c r="F3777" s="19"/>
      <c r="G3777" s="19"/>
      <c r="H3777" s="19"/>
    </row>
    <row r="3778" spans="6:8" x14ac:dyDescent="0.35">
      <c r="F3778" s="19"/>
      <c r="G3778" s="19"/>
      <c r="H3778" s="19"/>
    </row>
    <row r="3779" spans="6:8" x14ac:dyDescent="0.35">
      <c r="F3779" s="19"/>
      <c r="G3779" s="19"/>
      <c r="H3779" s="19"/>
    </row>
    <row r="3780" spans="6:8" x14ac:dyDescent="0.35">
      <c r="F3780" s="19"/>
      <c r="G3780" s="19"/>
      <c r="H3780" s="19"/>
    </row>
    <row r="3781" spans="6:8" x14ac:dyDescent="0.35">
      <c r="F3781" s="19"/>
      <c r="G3781" s="19"/>
      <c r="H3781" s="19"/>
    </row>
    <row r="3782" spans="6:8" x14ac:dyDescent="0.35">
      <c r="F3782" s="19"/>
      <c r="G3782" s="19"/>
      <c r="H3782" s="19"/>
    </row>
    <row r="3783" spans="6:8" x14ac:dyDescent="0.35">
      <c r="F3783" s="19"/>
      <c r="G3783" s="19"/>
      <c r="H3783" s="19"/>
    </row>
    <row r="3784" spans="6:8" x14ac:dyDescent="0.35">
      <c r="F3784" s="19"/>
      <c r="G3784" s="19"/>
      <c r="H3784" s="19"/>
    </row>
    <row r="3785" spans="6:8" x14ac:dyDescent="0.35">
      <c r="F3785" s="19"/>
      <c r="G3785" s="19"/>
      <c r="H3785" s="19"/>
    </row>
    <row r="3786" spans="6:8" x14ac:dyDescent="0.35">
      <c r="F3786" s="19"/>
      <c r="G3786" s="19"/>
      <c r="H3786" s="19"/>
    </row>
    <row r="3787" spans="6:8" x14ac:dyDescent="0.35">
      <c r="F3787" s="19"/>
      <c r="G3787" s="19"/>
      <c r="H3787" s="19"/>
    </row>
    <row r="3788" spans="6:8" x14ac:dyDescent="0.35">
      <c r="F3788" s="19"/>
      <c r="G3788" s="19"/>
      <c r="H3788" s="19"/>
    </row>
    <row r="3789" spans="6:8" x14ac:dyDescent="0.35">
      <c r="F3789" s="19"/>
      <c r="G3789" s="19"/>
      <c r="H3789" s="19"/>
    </row>
    <row r="3790" spans="6:8" x14ac:dyDescent="0.35">
      <c r="F3790" s="19"/>
      <c r="G3790" s="19"/>
      <c r="H3790" s="19"/>
    </row>
    <row r="3791" spans="6:8" x14ac:dyDescent="0.35">
      <c r="F3791" s="19"/>
      <c r="G3791" s="19"/>
      <c r="H3791" s="19"/>
    </row>
    <row r="3792" spans="6:8" x14ac:dyDescent="0.35">
      <c r="F3792" s="19"/>
      <c r="G3792" s="19"/>
      <c r="H3792" s="19"/>
    </row>
    <row r="3793" spans="6:8" x14ac:dyDescent="0.35">
      <c r="F3793" s="19"/>
      <c r="G3793" s="19"/>
      <c r="H3793" s="19"/>
    </row>
    <row r="3794" spans="6:8" x14ac:dyDescent="0.35">
      <c r="F3794" s="19"/>
      <c r="G3794" s="19"/>
      <c r="H3794" s="19"/>
    </row>
    <row r="3795" spans="6:8" x14ac:dyDescent="0.35">
      <c r="F3795" s="19"/>
      <c r="G3795" s="19"/>
      <c r="H3795" s="19"/>
    </row>
    <row r="3796" spans="6:8" x14ac:dyDescent="0.35">
      <c r="F3796" s="19"/>
      <c r="G3796" s="19"/>
      <c r="H3796" s="19"/>
    </row>
    <row r="3797" spans="6:8" x14ac:dyDescent="0.35">
      <c r="F3797" s="19"/>
      <c r="G3797" s="19"/>
      <c r="H3797" s="19"/>
    </row>
    <row r="3798" spans="6:8" x14ac:dyDescent="0.35">
      <c r="F3798" s="19"/>
      <c r="G3798" s="19"/>
      <c r="H3798" s="19"/>
    </row>
    <row r="3799" spans="6:8" x14ac:dyDescent="0.35">
      <c r="F3799" s="19"/>
      <c r="G3799" s="19"/>
      <c r="H3799" s="19"/>
    </row>
    <row r="3800" spans="6:8" x14ac:dyDescent="0.35">
      <c r="F3800" s="19"/>
      <c r="G3800" s="19"/>
      <c r="H3800" s="19"/>
    </row>
    <row r="3801" spans="6:8" x14ac:dyDescent="0.35">
      <c r="F3801" s="19"/>
      <c r="G3801" s="19"/>
      <c r="H3801" s="19"/>
    </row>
    <row r="3802" spans="6:8" x14ac:dyDescent="0.35">
      <c r="F3802" s="19"/>
      <c r="G3802" s="19"/>
      <c r="H3802" s="19"/>
    </row>
    <row r="3803" spans="6:8" x14ac:dyDescent="0.35">
      <c r="F3803" s="19"/>
      <c r="G3803" s="19"/>
      <c r="H3803" s="19"/>
    </row>
    <row r="3804" spans="6:8" x14ac:dyDescent="0.35">
      <c r="F3804" s="19"/>
      <c r="G3804" s="19"/>
      <c r="H3804" s="19"/>
    </row>
    <row r="3805" spans="6:8" x14ac:dyDescent="0.35">
      <c r="F3805" s="19"/>
      <c r="G3805" s="19"/>
      <c r="H3805" s="19"/>
    </row>
    <row r="3806" spans="6:8" x14ac:dyDescent="0.35">
      <c r="F3806" s="19"/>
      <c r="G3806" s="19"/>
      <c r="H3806" s="19"/>
    </row>
    <row r="3807" spans="6:8" x14ac:dyDescent="0.35">
      <c r="F3807" s="19"/>
      <c r="G3807" s="19"/>
      <c r="H3807" s="19"/>
    </row>
    <row r="3808" spans="6:8" x14ac:dyDescent="0.35">
      <c r="F3808" s="19"/>
      <c r="G3808" s="19"/>
      <c r="H3808" s="19"/>
    </row>
    <row r="3809" spans="6:8" x14ac:dyDescent="0.35">
      <c r="F3809" s="19"/>
      <c r="G3809" s="19"/>
      <c r="H3809" s="19"/>
    </row>
    <row r="3810" spans="6:8" x14ac:dyDescent="0.35">
      <c r="F3810" s="19"/>
      <c r="G3810" s="19"/>
      <c r="H3810" s="19"/>
    </row>
    <row r="3811" spans="6:8" x14ac:dyDescent="0.35">
      <c r="F3811" s="19"/>
      <c r="G3811" s="19"/>
      <c r="H3811" s="19"/>
    </row>
    <row r="3812" spans="6:8" x14ac:dyDescent="0.35">
      <c r="F3812" s="19"/>
      <c r="G3812" s="19"/>
      <c r="H3812" s="19"/>
    </row>
    <row r="3813" spans="6:8" x14ac:dyDescent="0.35">
      <c r="F3813" s="19"/>
      <c r="G3813" s="19"/>
      <c r="H3813" s="19"/>
    </row>
    <row r="3814" spans="6:8" x14ac:dyDescent="0.35">
      <c r="F3814" s="19"/>
      <c r="G3814" s="19"/>
      <c r="H3814" s="19"/>
    </row>
    <row r="3815" spans="6:8" x14ac:dyDescent="0.35">
      <c r="F3815" s="19"/>
      <c r="G3815" s="19"/>
      <c r="H3815" s="19"/>
    </row>
    <row r="3816" spans="6:8" x14ac:dyDescent="0.35">
      <c r="F3816" s="19"/>
      <c r="G3816" s="19"/>
      <c r="H3816" s="19"/>
    </row>
    <row r="3817" spans="6:8" x14ac:dyDescent="0.35">
      <c r="F3817" s="19"/>
      <c r="G3817" s="19"/>
      <c r="H3817" s="19"/>
    </row>
    <row r="3818" spans="6:8" x14ac:dyDescent="0.35">
      <c r="F3818" s="19"/>
      <c r="G3818" s="19"/>
      <c r="H3818" s="19"/>
    </row>
    <row r="3819" spans="6:8" x14ac:dyDescent="0.35">
      <c r="F3819" s="19"/>
      <c r="G3819" s="19"/>
      <c r="H3819" s="19"/>
    </row>
    <row r="3820" spans="6:8" x14ac:dyDescent="0.35">
      <c r="F3820" s="19"/>
      <c r="G3820" s="19"/>
      <c r="H3820" s="19"/>
    </row>
    <row r="3821" spans="6:8" x14ac:dyDescent="0.35">
      <c r="F3821" s="19"/>
      <c r="G3821" s="19"/>
      <c r="H3821" s="19"/>
    </row>
    <row r="3822" spans="6:8" x14ac:dyDescent="0.35">
      <c r="F3822" s="19"/>
      <c r="G3822" s="19"/>
      <c r="H3822" s="19"/>
    </row>
    <row r="3823" spans="6:8" x14ac:dyDescent="0.35">
      <c r="F3823" s="19"/>
      <c r="G3823" s="19"/>
      <c r="H3823" s="19"/>
    </row>
    <row r="3824" spans="6:8" x14ac:dyDescent="0.35">
      <c r="F3824" s="19"/>
      <c r="G3824" s="19"/>
      <c r="H3824" s="19"/>
    </row>
    <row r="3825" spans="6:8" x14ac:dyDescent="0.35">
      <c r="F3825" s="19"/>
      <c r="G3825" s="19"/>
      <c r="H3825" s="19"/>
    </row>
    <row r="3826" spans="6:8" x14ac:dyDescent="0.35">
      <c r="F3826" s="19"/>
      <c r="G3826" s="19"/>
      <c r="H3826" s="19"/>
    </row>
    <row r="3827" spans="6:8" x14ac:dyDescent="0.35">
      <c r="F3827" s="19"/>
      <c r="G3827" s="19"/>
      <c r="H3827" s="19"/>
    </row>
    <row r="3828" spans="6:8" x14ac:dyDescent="0.35">
      <c r="F3828" s="19"/>
      <c r="G3828" s="19"/>
      <c r="H3828" s="19"/>
    </row>
    <row r="3829" spans="6:8" x14ac:dyDescent="0.35">
      <c r="F3829" s="19"/>
      <c r="G3829" s="19"/>
      <c r="H3829" s="19"/>
    </row>
    <row r="3830" spans="6:8" x14ac:dyDescent="0.35">
      <c r="F3830" s="19"/>
      <c r="G3830" s="19"/>
      <c r="H3830" s="19"/>
    </row>
    <row r="3831" spans="6:8" x14ac:dyDescent="0.35">
      <c r="F3831" s="19"/>
      <c r="G3831" s="19"/>
      <c r="H3831" s="19"/>
    </row>
    <row r="3832" spans="6:8" x14ac:dyDescent="0.35">
      <c r="F3832" s="19"/>
      <c r="G3832" s="19"/>
      <c r="H3832" s="19"/>
    </row>
    <row r="3833" spans="6:8" x14ac:dyDescent="0.35">
      <c r="F3833" s="19"/>
      <c r="G3833" s="19"/>
      <c r="H3833" s="19"/>
    </row>
    <row r="3834" spans="6:8" x14ac:dyDescent="0.35">
      <c r="F3834" s="19"/>
      <c r="G3834" s="19"/>
      <c r="H3834" s="19"/>
    </row>
    <row r="3835" spans="6:8" x14ac:dyDescent="0.35">
      <c r="F3835" s="19"/>
      <c r="G3835" s="19"/>
      <c r="H3835" s="19"/>
    </row>
    <row r="3836" spans="6:8" x14ac:dyDescent="0.35">
      <c r="F3836" s="19"/>
      <c r="G3836" s="19"/>
      <c r="H3836" s="19"/>
    </row>
    <row r="3837" spans="6:8" x14ac:dyDescent="0.35">
      <c r="F3837" s="19"/>
      <c r="G3837" s="19"/>
      <c r="H3837" s="19"/>
    </row>
    <row r="3838" spans="6:8" x14ac:dyDescent="0.35">
      <c r="F3838" s="19"/>
      <c r="G3838" s="19"/>
      <c r="H3838" s="19"/>
    </row>
    <row r="3839" spans="6:8" x14ac:dyDescent="0.35">
      <c r="F3839" s="19"/>
      <c r="G3839" s="19"/>
      <c r="H3839" s="19"/>
    </row>
    <row r="3840" spans="6:8" x14ac:dyDescent="0.35">
      <c r="F3840" s="19"/>
      <c r="G3840" s="19"/>
      <c r="H3840" s="19"/>
    </row>
    <row r="3841" spans="6:8" x14ac:dyDescent="0.35">
      <c r="F3841" s="19"/>
      <c r="G3841" s="19"/>
      <c r="H3841" s="19"/>
    </row>
    <row r="3842" spans="6:8" x14ac:dyDescent="0.35">
      <c r="F3842" s="19"/>
      <c r="G3842" s="19"/>
      <c r="H3842" s="19"/>
    </row>
    <row r="3843" spans="6:8" x14ac:dyDescent="0.35">
      <c r="F3843" s="19"/>
      <c r="G3843" s="19"/>
      <c r="H3843" s="19"/>
    </row>
    <row r="3844" spans="6:8" x14ac:dyDescent="0.35">
      <c r="F3844" s="19"/>
      <c r="G3844" s="19"/>
      <c r="H3844" s="19"/>
    </row>
    <row r="3845" spans="6:8" x14ac:dyDescent="0.35">
      <c r="F3845" s="19"/>
      <c r="G3845" s="19"/>
      <c r="H3845" s="19"/>
    </row>
    <row r="3846" spans="6:8" x14ac:dyDescent="0.35">
      <c r="F3846" s="19"/>
      <c r="G3846" s="19"/>
      <c r="H3846" s="19"/>
    </row>
    <row r="3847" spans="6:8" x14ac:dyDescent="0.35">
      <c r="F3847" s="19"/>
      <c r="G3847" s="19"/>
      <c r="H3847" s="19"/>
    </row>
    <row r="3848" spans="6:8" x14ac:dyDescent="0.35">
      <c r="F3848" s="19"/>
      <c r="G3848" s="19"/>
      <c r="H3848" s="19"/>
    </row>
    <row r="3849" spans="6:8" x14ac:dyDescent="0.35">
      <c r="F3849" s="19"/>
      <c r="G3849" s="19"/>
      <c r="H3849" s="19"/>
    </row>
    <row r="3850" spans="6:8" x14ac:dyDescent="0.35">
      <c r="F3850" s="19"/>
      <c r="G3850" s="19"/>
      <c r="H3850" s="19"/>
    </row>
    <row r="3851" spans="6:8" x14ac:dyDescent="0.35">
      <c r="F3851" s="19"/>
      <c r="G3851" s="19"/>
      <c r="H3851" s="19"/>
    </row>
    <row r="3852" spans="6:8" x14ac:dyDescent="0.35">
      <c r="F3852" s="19"/>
      <c r="G3852" s="19"/>
      <c r="H3852" s="19"/>
    </row>
    <row r="3853" spans="6:8" x14ac:dyDescent="0.35">
      <c r="F3853" s="19"/>
      <c r="G3853" s="19"/>
      <c r="H3853" s="19"/>
    </row>
    <row r="3854" spans="6:8" x14ac:dyDescent="0.35">
      <c r="F3854" s="19"/>
      <c r="G3854" s="19"/>
      <c r="H3854" s="19"/>
    </row>
    <row r="3855" spans="6:8" x14ac:dyDescent="0.35">
      <c r="F3855" s="19"/>
      <c r="G3855" s="19"/>
      <c r="H3855" s="19"/>
    </row>
    <row r="3856" spans="6:8" x14ac:dyDescent="0.35">
      <c r="F3856" s="19"/>
      <c r="G3856" s="19"/>
      <c r="H3856" s="19"/>
    </row>
    <row r="3857" spans="6:8" x14ac:dyDescent="0.35">
      <c r="F3857" s="19"/>
      <c r="G3857" s="19"/>
      <c r="H3857" s="19"/>
    </row>
    <row r="3858" spans="6:8" x14ac:dyDescent="0.35">
      <c r="F3858" s="19"/>
      <c r="G3858" s="19"/>
      <c r="H3858" s="19"/>
    </row>
    <row r="3859" spans="6:8" x14ac:dyDescent="0.35">
      <c r="F3859" s="19"/>
      <c r="G3859" s="19"/>
      <c r="H3859" s="19"/>
    </row>
    <row r="3860" spans="6:8" x14ac:dyDescent="0.35">
      <c r="F3860" s="19"/>
      <c r="G3860" s="19"/>
      <c r="H3860" s="19"/>
    </row>
    <row r="3861" spans="6:8" x14ac:dyDescent="0.35">
      <c r="F3861" s="19"/>
      <c r="G3861" s="19"/>
      <c r="H3861" s="19"/>
    </row>
    <row r="3862" spans="6:8" x14ac:dyDescent="0.35">
      <c r="F3862" s="19"/>
      <c r="G3862" s="19"/>
      <c r="H3862" s="19"/>
    </row>
    <row r="3863" spans="6:8" x14ac:dyDescent="0.35">
      <c r="F3863" s="19"/>
      <c r="G3863" s="19"/>
      <c r="H3863" s="19"/>
    </row>
    <row r="3864" spans="6:8" x14ac:dyDescent="0.35">
      <c r="F3864" s="19"/>
      <c r="G3864" s="19"/>
      <c r="H3864" s="19"/>
    </row>
    <row r="3865" spans="6:8" x14ac:dyDescent="0.35">
      <c r="F3865" s="19"/>
      <c r="G3865" s="19"/>
      <c r="H3865" s="19"/>
    </row>
    <row r="3866" spans="6:8" x14ac:dyDescent="0.35">
      <c r="F3866" s="19"/>
      <c r="G3866" s="19"/>
      <c r="H3866" s="19"/>
    </row>
    <row r="3867" spans="6:8" x14ac:dyDescent="0.35">
      <c r="F3867" s="19"/>
      <c r="G3867" s="19"/>
      <c r="H3867" s="19"/>
    </row>
    <row r="3868" spans="6:8" x14ac:dyDescent="0.35">
      <c r="F3868" s="19"/>
      <c r="G3868" s="19"/>
      <c r="H3868" s="19"/>
    </row>
    <row r="3869" spans="6:8" x14ac:dyDescent="0.35">
      <c r="F3869" s="19"/>
      <c r="G3869" s="19"/>
      <c r="H3869" s="19"/>
    </row>
    <row r="3870" spans="6:8" x14ac:dyDescent="0.35">
      <c r="F3870" s="19"/>
      <c r="G3870" s="19"/>
      <c r="H3870" s="19"/>
    </row>
    <row r="3871" spans="6:8" x14ac:dyDescent="0.35">
      <c r="F3871" s="19"/>
      <c r="G3871" s="19"/>
      <c r="H3871" s="19"/>
    </row>
    <row r="3872" spans="6:8" x14ac:dyDescent="0.35">
      <c r="F3872" s="19"/>
      <c r="G3872" s="19"/>
      <c r="H3872" s="19"/>
    </row>
    <row r="3873" spans="6:8" x14ac:dyDescent="0.35">
      <c r="F3873" s="19"/>
      <c r="G3873" s="19"/>
      <c r="H3873" s="19"/>
    </row>
    <row r="3874" spans="6:8" x14ac:dyDescent="0.35">
      <c r="F3874" s="19"/>
      <c r="G3874" s="19"/>
      <c r="H3874" s="19"/>
    </row>
    <row r="3875" spans="6:8" x14ac:dyDescent="0.35">
      <c r="F3875" s="19"/>
      <c r="G3875" s="19"/>
      <c r="H3875" s="19"/>
    </row>
    <row r="3876" spans="6:8" x14ac:dyDescent="0.35">
      <c r="F3876" s="19"/>
      <c r="G3876" s="19"/>
      <c r="H3876" s="19"/>
    </row>
    <row r="3877" spans="6:8" x14ac:dyDescent="0.35">
      <c r="F3877" s="19"/>
      <c r="G3877" s="19"/>
      <c r="H3877" s="19"/>
    </row>
    <row r="3878" spans="6:8" x14ac:dyDescent="0.35">
      <c r="F3878" s="19"/>
      <c r="G3878" s="19"/>
      <c r="H3878" s="19"/>
    </row>
    <row r="3879" spans="6:8" x14ac:dyDescent="0.35">
      <c r="F3879" s="19"/>
      <c r="G3879" s="19"/>
      <c r="H3879" s="19"/>
    </row>
    <row r="3880" spans="6:8" x14ac:dyDescent="0.35">
      <c r="F3880" s="19"/>
      <c r="G3880" s="19"/>
      <c r="H3880" s="19"/>
    </row>
    <row r="3881" spans="6:8" x14ac:dyDescent="0.35">
      <c r="F3881" s="19"/>
      <c r="G3881" s="19"/>
      <c r="H3881" s="19"/>
    </row>
    <row r="3882" spans="6:8" x14ac:dyDescent="0.35">
      <c r="F3882" s="19"/>
      <c r="G3882" s="19"/>
      <c r="H3882" s="19"/>
    </row>
    <row r="3883" spans="6:8" x14ac:dyDescent="0.35">
      <c r="F3883" s="19"/>
      <c r="G3883" s="19"/>
      <c r="H3883" s="19"/>
    </row>
    <row r="3884" spans="6:8" x14ac:dyDescent="0.35">
      <c r="F3884" s="19"/>
      <c r="G3884" s="19"/>
      <c r="H3884" s="19"/>
    </row>
    <row r="3885" spans="6:8" x14ac:dyDescent="0.35">
      <c r="F3885" s="19"/>
      <c r="G3885" s="19"/>
      <c r="H3885" s="19"/>
    </row>
    <row r="3886" spans="6:8" x14ac:dyDescent="0.35">
      <c r="F3886" s="19"/>
      <c r="G3886" s="19"/>
      <c r="H3886" s="19"/>
    </row>
    <row r="3887" spans="6:8" x14ac:dyDescent="0.35">
      <c r="F3887" s="19"/>
      <c r="G3887" s="19"/>
      <c r="H3887" s="19"/>
    </row>
    <row r="3888" spans="6:8" x14ac:dyDescent="0.35">
      <c r="F3888" s="19"/>
      <c r="G3888" s="19"/>
      <c r="H3888" s="19"/>
    </row>
    <row r="3889" spans="6:8" x14ac:dyDescent="0.35">
      <c r="F3889" s="19"/>
      <c r="G3889" s="19"/>
      <c r="H3889" s="19"/>
    </row>
    <row r="3890" spans="6:8" x14ac:dyDescent="0.35">
      <c r="F3890" s="19"/>
      <c r="G3890" s="19"/>
      <c r="H3890" s="19"/>
    </row>
    <row r="3891" spans="6:8" x14ac:dyDescent="0.35">
      <c r="F3891" s="19"/>
      <c r="G3891" s="19"/>
      <c r="H3891" s="19"/>
    </row>
    <row r="3892" spans="6:8" x14ac:dyDescent="0.35">
      <c r="F3892" s="19"/>
      <c r="G3892" s="19"/>
      <c r="H3892" s="19"/>
    </row>
    <row r="3893" spans="6:8" x14ac:dyDescent="0.35">
      <c r="F3893" s="19"/>
      <c r="G3893" s="19"/>
      <c r="H3893" s="19"/>
    </row>
    <row r="3894" spans="6:8" x14ac:dyDescent="0.35">
      <c r="F3894" s="19"/>
      <c r="G3894" s="19"/>
      <c r="H3894" s="19"/>
    </row>
    <row r="3895" spans="6:8" x14ac:dyDescent="0.35">
      <c r="F3895" s="19"/>
      <c r="G3895" s="19"/>
      <c r="H3895" s="19"/>
    </row>
    <row r="3896" spans="6:8" x14ac:dyDescent="0.35">
      <c r="F3896" s="19"/>
      <c r="G3896" s="19"/>
      <c r="H3896" s="19"/>
    </row>
    <row r="3897" spans="6:8" x14ac:dyDescent="0.35">
      <c r="F3897" s="19"/>
      <c r="G3897" s="19"/>
      <c r="H3897" s="19"/>
    </row>
    <row r="3898" spans="6:8" x14ac:dyDescent="0.35">
      <c r="F3898" s="19"/>
      <c r="G3898" s="19"/>
      <c r="H3898" s="19"/>
    </row>
    <row r="3899" spans="6:8" x14ac:dyDescent="0.35">
      <c r="F3899" s="19"/>
      <c r="G3899" s="19"/>
      <c r="H3899" s="19"/>
    </row>
    <row r="3900" spans="6:8" x14ac:dyDescent="0.35">
      <c r="F3900" s="19"/>
      <c r="G3900" s="19"/>
      <c r="H3900" s="19"/>
    </row>
    <row r="3901" spans="6:8" x14ac:dyDescent="0.35">
      <c r="F3901" s="19"/>
      <c r="G3901" s="19"/>
      <c r="H3901" s="19"/>
    </row>
    <row r="3902" spans="6:8" x14ac:dyDescent="0.35">
      <c r="F3902" s="19"/>
      <c r="G3902" s="19"/>
      <c r="H3902" s="19"/>
    </row>
    <row r="3903" spans="6:8" x14ac:dyDescent="0.35">
      <c r="F3903" s="19"/>
      <c r="G3903" s="19"/>
      <c r="H3903" s="19"/>
    </row>
    <row r="3904" spans="6:8" x14ac:dyDescent="0.35">
      <c r="F3904" s="19"/>
      <c r="G3904" s="19"/>
      <c r="H3904" s="19"/>
    </row>
    <row r="3905" spans="6:8" x14ac:dyDescent="0.35">
      <c r="F3905" s="19"/>
      <c r="G3905" s="19"/>
      <c r="H3905" s="19"/>
    </row>
    <row r="3906" spans="6:8" x14ac:dyDescent="0.35">
      <c r="F3906" s="19"/>
      <c r="G3906" s="19"/>
      <c r="H3906" s="19"/>
    </row>
    <row r="3907" spans="6:8" x14ac:dyDescent="0.35">
      <c r="F3907" s="19"/>
      <c r="G3907" s="19"/>
      <c r="H3907" s="19"/>
    </row>
    <row r="3908" spans="6:8" x14ac:dyDescent="0.35">
      <c r="F3908" s="19"/>
      <c r="G3908" s="19"/>
      <c r="H3908" s="19"/>
    </row>
    <row r="3909" spans="6:8" x14ac:dyDescent="0.35">
      <c r="F3909" s="19"/>
      <c r="G3909" s="19"/>
      <c r="H3909" s="19"/>
    </row>
    <row r="3910" spans="6:8" x14ac:dyDescent="0.35">
      <c r="F3910" s="19"/>
      <c r="G3910" s="19"/>
      <c r="H3910" s="19"/>
    </row>
    <row r="3911" spans="6:8" x14ac:dyDescent="0.35">
      <c r="F3911" s="19"/>
      <c r="G3911" s="19"/>
      <c r="H3911" s="19"/>
    </row>
    <row r="3912" spans="6:8" x14ac:dyDescent="0.35">
      <c r="F3912" s="19"/>
      <c r="G3912" s="19"/>
      <c r="H3912" s="19"/>
    </row>
    <row r="3913" spans="6:8" x14ac:dyDescent="0.35">
      <c r="F3913" s="19"/>
      <c r="G3913" s="19"/>
      <c r="H3913" s="19"/>
    </row>
    <row r="3914" spans="6:8" x14ac:dyDescent="0.35">
      <c r="F3914" s="19"/>
      <c r="G3914" s="19"/>
      <c r="H3914" s="19"/>
    </row>
    <row r="3915" spans="6:8" x14ac:dyDescent="0.35">
      <c r="F3915" s="19"/>
      <c r="G3915" s="19"/>
      <c r="H3915" s="19"/>
    </row>
    <row r="3916" spans="6:8" x14ac:dyDescent="0.35">
      <c r="F3916" s="19"/>
      <c r="G3916" s="19"/>
      <c r="H3916" s="19"/>
    </row>
    <row r="3917" spans="6:8" x14ac:dyDescent="0.35">
      <c r="F3917" s="19"/>
      <c r="G3917" s="19"/>
      <c r="H3917" s="19"/>
    </row>
    <row r="3918" spans="6:8" x14ac:dyDescent="0.35">
      <c r="F3918" s="19"/>
      <c r="G3918" s="19"/>
      <c r="H3918" s="19"/>
    </row>
    <row r="3919" spans="6:8" x14ac:dyDescent="0.35">
      <c r="F3919" s="19"/>
      <c r="G3919" s="19"/>
      <c r="H3919" s="19"/>
    </row>
    <row r="3920" spans="6:8" x14ac:dyDescent="0.35">
      <c r="F3920" s="19"/>
      <c r="G3920" s="19"/>
      <c r="H3920" s="19"/>
    </row>
    <row r="3921" spans="6:8" x14ac:dyDescent="0.35">
      <c r="F3921" s="19"/>
      <c r="G3921" s="19"/>
      <c r="H3921" s="19"/>
    </row>
    <row r="3922" spans="6:8" x14ac:dyDescent="0.35">
      <c r="F3922" s="19"/>
      <c r="G3922" s="19"/>
      <c r="H3922" s="19"/>
    </row>
    <row r="3923" spans="6:8" x14ac:dyDescent="0.35">
      <c r="F3923" s="19"/>
      <c r="G3923" s="19"/>
      <c r="H3923" s="19"/>
    </row>
    <row r="3924" spans="6:8" x14ac:dyDescent="0.35">
      <c r="F3924" s="19"/>
      <c r="G3924" s="19"/>
      <c r="H3924" s="19"/>
    </row>
    <row r="3925" spans="6:8" x14ac:dyDescent="0.35">
      <c r="F3925" s="19"/>
      <c r="G3925" s="19"/>
      <c r="H3925" s="19"/>
    </row>
    <row r="3926" spans="6:8" x14ac:dyDescent="0.35">
      <c r="F3926" s="19"/>
      <c r="G3926" s="19"/>
      <c r="H3926" s="19"/>
    </row>
    <row r="3927" spans="6:8" x14ac:dyDescent="0.35">
      <c r="F3927" s="19"/>
      <c r="G3927" s="19"/>
      <c r="H3927" s="19"/>
    </row>
    <row r="3928" spans="6:8" x14ac:dyDescent="0.35">
      <c r="F3928" s="19"/>
      <c r="G3928" s="19"/>
      <c r="H3928" s="19"/>
    </row>
    <row r="3929" spans="6:8" x14ac:dyDescent="0.35">
      <c r="F3929" s="19"/>
      <c r="G3929" s="19"/>
      <c r="H3929" s="19"/>
    </row>
    <row r="3930" spans="6:8" x14ac:dyDescent="0.35">
      <c r="F3930" s="19"/>
      <c r="G3930" s="19"/>
      <c r="H3930" s="19"/>
    </row>
    <row r="3931" spans="6:8" x14ac:dyDescent="0.35">
      <c r="F3931" s="19"/>
      <c r="G3931" s="19"/>
      <c r="H3931" s="19"/>
    </row>
    <row r="3932" spans="6:8" x14ac:dyDescent="0.35">
      <c r="F3932" s="19"/>
      <c r="G3932" s="19"/>
      <c r="H3932" s="19"/>
    </row>
    <row r="3933" spans="6:8" x14ac:dyDescent="0.35">
      <c r="F3933" s="19"/>
      <c r="G3933" s="19"/>
      <c r="H3933" s="19"/>
    </row>
    <row r="3934" spans="6:8" x14ac:dyDescent="0.35">
      <c r="F3934" s="19"/>
      <c r="G3934" s="19"/>
      <c r="H3934" s="19"/>
    </row>
    <row r="3935" spans="6:8" x14ac:dyDescent="0.35">
      <c r="F3935" s="19"/>
      <c r="G3935" s="19"/>
      <c r="H3935" s="19"/>
    </row>
    <row r="3936" spans="6:8" x14ac:dyDescent="0.35">
      <c r="F3936" s="19"/>
      <c r="G3936" s="19"/>
      <c r="H3936" s="19"/>
    </row>
    <row r="3937" spans="6:8" x14ac:dyDescent="0.35">
      <c r="F3937" s="19"/>
      <c r="G3937" s="19"/>
      <c r="H3937" s="19"/>
    </row>
    <row r="3938" spans="6:8" x14ac:dyDescent="0.35">
      <c r="F3938" s="19"/>
      <c r="G3938" s="19"/>
      <c r="H3938" s="19"/>
    </row>
    <row r="3939" spans="6:8" x14ac:dyDescent="0.35">
      <c r="F3939" s="19"/>
      <c r="G3939" s="19"/>
      <c r="H3939" s="19"/>
    </row>
    <row r="3940" spans="6:8" x14ac:dyDescent="0.35">
      <c r="F3940" s="19"/>
      <c r="G3940" s="19"/>
      <c r="H3940" s="19"/>
    </row>
    <row r="3941" spans="6:8" x14ac:dyDescent="0.35">
      <c r="F3941" s="19"/>
      <c r="G3941" s="19"/>
      <c r="H3941" s="19"/>
    </row>
    <row r="3942" spans="6:8" x14ac:dyDescent="0.35">
      <c r="F3942" s="19"/>
      <c r="G3942" s="19"/>
      <c r="H3942" s="19"/>
    </row>
    <row r="3943" spans="6:8" x14ac:dyDescent="0.35">
      <c r="F3943" s="19"/>
      <c r="G3943" s="19"/>
      <c r="H3943" s="19"/>
    </row>
    <row r="3944" spans="6:8" x14ac:dyDescent="0.35">
      <c r="F3944" s="19"/>
      <c r="G3944" s="19"/>
      <c r="H3944" s="19"/>
    </row>
    <row r="3945" spans="6:8" x14ac:dyDescent="0.35">
      <c r="F3945" s="19"/>
      <c r="G3945" s="19"/>
      <c r="H3945" s="19"/>
    </row>
    <row r="3946" spans="6:8" x14ac:dyDescent="0.35">
      <c r="F3946" s="19"/>
      <c r="G3946" s="19"/>
      <c r="H3946" s="19"/>
    </row>
    <row r="3947" spans="6:8" x14ac:dyDescent="0.35">
      <c r="F3947" s="19"/>
      <c r="G3947" s="19"/>
      <c r="H3947" s="19"/>
    </row>
    <row r="3948" spans="6:8" x14ac:dyDescent="0.35">
      <c r="F3948" s="19"/>
      <c r="G3948" s="19"/>
      <c r="H3948" s="19"/>
    </row>
    <row r="3949" spans="6:8" x14ac:dyDescent="0.35">
      <c r="F3949" s="19"/>
      <c r="G3949" s="19"/>
      <c r="H3949" s="19"/>
    </row>
    <row r="3950" spans="6:8" x14ac:dyDescent="0.35">
      <c r="F3950" s="19"/>
      <c r="G3950" s="19"/>
      <c r="H3950" s="19"/>
    </row>
    <row r="3951" spans="6:8" x14ac:dyDescent="0.35">
      <c r="F3951" s="19"/>
      <c r="G3951" s="19"/>
      <c r="H3951" s="19"/>
    </row>
    <row r="3952" spans="6:8" x14ac:dyDescent="0.35">
      <c r="F3952" s="19"/>
      <c r="G3952" s="19"/>
      <c r="H3952" s="19"/>
    </row>
    <row r="3953" spans="6:8" x14ac:dyDescent="0.35">
      <c r="F3953" s="19"/>
      <c r="G3953" s="19"/>
      <c r="H3953" s="19"/>
    </row>
    <row r="3954" spans="6:8" x14ac:dyDescent="0.35">
      <c r="F3954" s="19"/>
      <c r="G3954" s="19"/>
      <c r="H3954" s="19"/>
    </row>
    <row r="3955" spans="6:8" x14ac:dyDescent="0.35">
      <c r="F3955" s="19"/>
      <c r="G3955" s="19"/>
      <c r="H3955" s="19"/>
    </row>
    <row r="3956" spans="6:8" x14ac:dyDescent="0.35">
      <c r="F3956" s="19"/>
      <c r="G3956" s="19"/>
      <c r="H3956" s="19"/>
    </row>
    <row r="3957" spans="6:8" x14ac:dyDescent="0.35">
      <c r="F3957" s="19"/>
      <c r="G3957" s="19"/>
      <c r="H3957" s="19"/>
    </row>
    <row r="3958" spans="6:8" x14ac:dyDescent="0.35">
      <c r="F3958" s="19"/>
      <c r="G3958" s="19"/>
      <c r="H3958" s="19"/>
    </row>
    <row r="3959" spans="6:8" x14ac:dyDescent="0.35">
      <c r="F3959" s="19"/>
      <c r="G3959" s="19"/>
      <c r="H3959" s="19"/>
    </row>
    <row r="3960" spans="6:8" x14ac:dyDescent="0.35">
      <c r="F3960" s="19"/>
      <c r="G3960" s="19"/>
      <c r="H3960" s="19"/>
    </row>
    <row r="3961" spans="6:8" x14ac:dyDescent="0.35">
      <c r="F3961" s="19"/>
      <c r="G3961" s="19"/>
      <c r="H3961" s="19"/>
    </row>
    <row r="3962" spans="6:8" x14ac:dyDescent="0.35">
      <c r="F3962" s="19"/>
      <c r="G3962" s="19"/>
      <c r="H3962" s="19"/>
    </row>
    <row r="3963" spans="6:8" x14ac:dyDescent="0.35">
      <c r="F3963" s="19"/>
      <c r="G3963" s="19"/>
      <c r="H3963" s="19"/>
    </row>
    <row r="3964" spans="6:8" x14ac:dyDescent="0.35">
      <c r="F3964" s="19"/>
      <c r="G3964" s="19"/>
      <c r="H3964" s="19"/>
    </row>
    <row r="3965" spans="6:8" x14ac:dyDescent="0.35">
      <c r="F3965" s="19"/>
      <c r="G3965" s="19"/>
      <c r="H3965" s="19"/>
    </row>
    <row r="3966" spans="6:8" x14ac:dyDescent="0.35">
      <c r="F3966" s="19"/>
      <c r="G3966" s="19"/>
      <c r="H3966" s="19"/>
    </row>
    <row r="3967" spans="6:8" x14ac:dyDescent="0.35">
      <c r="F3967" s="19"/>
      <c r="G3967" s="19"/>
      <c r="H3967" s="19"/>
    </row>
    <row r="3968" spans="6:8" x14ac:dyDescent="0.35">
      <c r="F3968" s="19"/>
      <c r="G3968" s="19"/>
      <c r="H3968" s="19"/>
    </row>
    <row r="3969" spans="6:8" x14ac:dyDescent="0.35">
      <c r="F3969" s="19"/>
      <c r="G3969" s="19"/>
      <c r="H3969" s="19"/>
    </row>
    <row r="3970" spans="6:8" x14ac:dyDescent="0.35">
      <c r="F3970" s="19"/>
      <c r="G3970" s="19"/>
      <c r="H3970" s="19"/>
    </row>
    <row r="3971" spans="6:8" x14ac:dyDescent="0.35">
      <c r="F3971" s="19"/>
      <c r="G3971" s="19"/>
      <c r="H3971" s="19"/>
    </row>
    <row r="3972" spans="6:8" x14ac:dyDescent="0.35">
      <c r="F3972" s="19"/>
      <c r="G3972" s="19"/>
      <c r="H3972" s="19"/>
    </row>
    <row r="3973" spans="6:8" x14ac:dyDescent="0.35">
      <c r="F3973" s="19"/>
      <c r="G3973" s="19"/>
      <c r="H3973" s="19"/>
    </row>
    <row r="3974" spans="6:8" x14ac:dyDescent="0.35">
      <c r="F3974" s="19"/>
      <c r="G3974" s="19"/>
      <c r="H3974" s="19"/>
    </row>
    <row r="3975" spans="6:8" x14ac:dyDescent="0.35">
      <c r="F3975" s="19"/>
      <c r="G3975" s="19"/>
      <c r="H3975" s="19"/>
    </row>
    <row r="3976" spans="6:8" x14ac:dyDescent="0.35">
      <c r="F3976" s="19"/>
      <c r="G3976" s="19"/>
      <c r="H3976" s="19"/>
    </row>
    <row r="3977" spans="6:8" x14ac:dyDescent="0.35">
      <c r="F3977" s="19"/>
      <c r="G3977" s="19"/>
      <c r="H3977" s="19"/>
    </row>
    <row r="3978" spans="6:8" x14ac:dyDescent="0.35">
      <c r="F3978" s="19"/>
      <c r="G3978" s="19"/>
      <c r="H3978" s="19"/>
    </row>
    <row r="3979" spans="6:8" x14ac:dyDescent="0.35">
      <c r="F3979" s="19"/>
      <c r="G3979" s="19"/>
      <c r="H3979" s="19"/>
    </row>
    <row r="3980" spans="6:8" x14ac:dyDescent="0.35">
      <c r="F3980" s="19"/>
      <c r="G3980" s="19"/>
      <c r="H3980" s="19"/>
    </row>
    <row r="3981" spans="6:8" x14ac:dyDescent="0.35">
      <c r="F3981" s="19"/>
      <c r="G3981" s="19"/>
      <c r="H3981" s="19"/>
    </row>
    <row r="3982" spans="6:8" x14ac:dyDescent="0.35">
      <c r="F3982" s="19"/>
      <c r="G3982" s="19"/>
      <c r="H3982" s="19"/>
    </row>
    <row r="3983" spans="6:8" x14ac:dyDescent="0.35">
      <c r="F3983" s="19"/>
      <c r="G3983" s="19"/>
      <c r="H3983" s="19"/>
    </row>
    <row r="3984" spans="6:8" x14ac:dyDescent="0.35">
      <c r="F3984" s="19"/>
      <c r="G3984" s="19"/>
      <c r="H3984" s="19"/>
    </row>
    <row r="3985" spans="6:8" x14ac:dyDescent="0.35">
      <c r="F3985" s="19"/>
      <c r="G3985" s="19"/>
      <c r="H3985" s="19"/>
    </row>
    <row r="3986" spans="6:8" x14ac:dyDescent="0.35">
      <c r="F3986" s="19"/>
      <c r="G3986" s="19"/>
      <c r="H3986" s="19"/>
    </row>
    <row r="3987" spans="6:8" x14ac:dyDescent="0.35">
      <c r="F3987" s="19"/>
      <c r="G3987" s="19"/>
      <c r="H3987" s="19"/>
    </row>
    <row r="3988" spans="6:8" x14ac:dyDescent="0.35">
      <c r="F3988" s="19"/>
      <c r="G3988" s="19"/>
      <c r="H3988" s="19"/>
    </row>
    <row r="3989" spans="6:8" x14ac:dyDescent="0.35">
      <c r="F3989" s="19"/>
      <c r="G3989" s="19"/>
      <c r="H3989" s="19"/>
    </row>
    <row r="3990" spans="6:8" x14ac:dyDescent="0.35">
      <c r="F3990" s="19"/>
      <c r="G3990" s="19"/>
      <c r="H3990" s="19"/>
    </row>
    <row r="3991" spans="6:8" x14ac:dyDescent="0.35">
      <c r="F3991" s="19"/>
      <c r="G3991" s="19"/>
      <c r="H3991" s="19"/>
    </row>
    <row r="3992" spans="6:8" x14ac:dyDescent="0.35">
      <c r="F3992" s="19"/>
      <c r="G3992" s="19"/>
      <c r="H3992" s="19"/>
    </row>
    <row r="3993" spans="6:8" x14ac:dyDescent="0.35">
      <c r="F3993" s="19"/>
      <c r="G3993" s="19"/>
      <c r="H3993" s="19"/>
    </row>
    <row r="3994" spans="6:8" x14ac:dyDescent="0.35">
      <c r="F3994" s="19"/>
      <c r="G3994" s="19"/>
      <c r="H3994" s="19"/>
    </row>
    <row r="3995" spans="6:8" x14ac:dyDescent="0.35">
      <c r="F3995" s="19"/>
      <c r="G3995" s="19"/>
      <c r="H3995" s="19"/>
    </row>
    <row r="3996" spans="6:8" x14ac:dyDescent="0.35">
      <c r="F3996" s="19"/>
      <c r="G3996" s="19"/>
      <c r="H3996" s="19"/>
    </row>
    <row r="3997" spans="6:8" x14ac:dyDescent="0.35">
      <c r="F3997" s="19"/>
      <c r="G3997" s="19"/>
      <c r="H3997" s="19"/>
    </row>
    <row r="3998" spans="6:8" x14ac:dyDescent="0.35">
      <c r="F3998" s="19"/>
      <c r="G3998" s="19"/>
      <c r="H3998" s="19"/>
    </row>
    <row r="3999" spans="6:8" x14ac:dyDescent="0.35">
      <c r="F3999" s="19"/>
      <c r="G3999" s="19"/>
      <c r="H3999" s="19"/>
    </row>
    <row r="4000" spans="6:8" x14ac:dyDescent="0.35">
      <c r="F4000" s="19"/>
      <c r="G4000" s="19"/>
      <c r="H4000" s="19"/>
    </row>
    <row r="4001" spans="6:8" x14ac:dyDescent="0.35">
      <c r="F4001" s="19"/>
      <c r="G4001" s="19"/>
      <c r="H4001" s="19"/>
    </row>
    <row r="4002" spans="6:8" x14ac:dyDescent="0.35">
      <c r="F4002" s="19"/>
      <c r="G4002" s="19"/>
      <c r="H4002" s="19"/>
    </row>
    <row r="4003" spans="6:8" x14ac:dyDescent="0.35">
      <c r="F4003" s="19"/>
      <c r="G4003" s="19"/>
      <c r="H4003" s="19"/>
    </row>
    <row r="4004" spans="6:8" x14ac:dyDescent="0.35">
      <c r="F4004" s="19"/>
      <c r="G4004" s="19"/>
      <c r="H4004" s="19"/>
    </row>
    <row r="4005" spans="6:8" x14ac:dyDescent="0.35">
      <c r="F4005" s="19"/>
      <c r="G4005" s="19"/>
      <c r="H4005" s="19"/>
    </row>
    <row r="4006" spans="6:8" x14ac:dyDescent="0.35">
      <c r="F4006" s="19"/>
      <c r="G4006" s="19"/>
      <c r="H4006" s="19"/>
    </row>
    <row r="4007" spans="6:8" x14ac:dyDescent="0.35">
      <c r="F4007" s="19"/>
      <c r="G4007" s="19"/>
      <c r="H4007" s="19"/>
    </row>
    <row r="4008" spans="6:8" x14ac:dyDescent="0.35">
      <c r="F4008" s="19"/>
      <c r="G4008" s="19"/>
      <c r="H4008" s="19"/>
    </row>
    <row r="4009" spans="6:8" x14ac:dyDescent="0.35">
      <c r="F4009" s="19"/>
      <c r="G4009" s="19"/>
      <c r="H4009" s="19"/>
    </row>
    <row r="4010" spans="6:8" x14ac:dyDescent="0.35">
      <c r="F4010" s="19"/>
      <c r="G4010" s="19"/>
      <c r="H4010" s="19"/>
    </row>
    <row r="4011" spans="6:8" x14ac:dyDescent="0.35">
      <c r="F4011" s="19"/>
      <c r="G4011" s="19"/>
      <c r="H4011" s="19"/>
    </row>
    <row r="4012" spans="6:8" x14ac:dyDescent="0.35">
      <c r="F4012" s="19"/>
      <c r="G4012" s="19"/>
      <c r="H4012" s="19"/>
    </row>
    <row r="4013" spans="6:8" x14ac:dyDescent="0.35">
      <c r="F4013" s="19"/>
      <c r="G4013" s="19"/>
      <c r="H4013" s="19"/>
    </row>
    <row r="4014" spans="6:8" x14ac:dyDescent="0.35">
      <c r="F4014" s="19"/>
      <c r="G4014" s="19"/>
      <c r="H4014" s="19"/>
    </row>
    <row r="4015" spans="6:8" x14ac:dyDescent="0.35">
      <c r="F4015" s="19"/>
      <c r="G4015" s="19"/>
      <c r="H4015" s="19"/>
    </row>
    <row r="4016" spans="6:8" x14ac:dyDescent="0.35">
      <c r="F4016" s="19"/>
      <c r="G4016" s="19"/>
      <c r="H4016" s="19"/>
    </row>
    <row r="4017" spans="6:8" x14ac:dyDescent="0.35">
      <c r="F4017" s="19"/>
      <c r="G4017" s="19"/>
      <c r="H4017" s="19"/>
    </row>
    <row r="4018" spans="6:8" x14ac:dyDescent="0.35">
      <c r="F4018" s="19"/>
      <c r="G4018" s="19"/>
      <c r="H4018" s="19"/>
    </row>
    <row r="4019" spans="6:8" x14ac:dyDescent="0.35">
      <c r="F4019" s="19"/>
      <c r="G4019" s="19"/>
      <c r="H4019" s="19"/>
    </row>
    <row r="4020" spans="6:8" x14ac:dyDescent="0.35">
      <c r="F4020" s="19"/>
      <c r="G4020" s="19"/>
      <c r="H4020" s="19"/>
    </row>
    <row r="4021" spans="6:8" x14ac:dyDescent="0.35">
      <c r="F4021" s="19"/>
      <c r="G4021" s="19"/>
      <c r="H4021" s="19"/>
    </row>
    <row r="4022" spans="6:8" x14ac:dyDescent="0.35">
      <c r="F4022" s="19"/>
      <c r="G4022" s="19"/>
      <c r="H4022" s="19"/>
    </row>
    <row r="4023" spans="6:8" x14ac:dyDescent="0.35">
      <c r="F4023" s="19"/>
      <c r="G4023" s="19"/>
      <c r="H4023" s="19"/>
    </row>
    <row r="4024" spans="6:8" x14ac:dyDescent="0.35">
      <c r="F4024" s="19"/>
      <c r="G4024" s="19"/>
      <c r="H4024" s="19"/>
    </row>
    <row r="4025" spans="6:8" x14ac:dyDescent="0.35">
      <c r="F4025" s="19"/>
      <c r="G4025" s="19"/>
      <c r="H4025" s="19"/>
    </row>
    <row r="4026" spans="6:8" x14ac:dyDescent="0.35">
      <c r="F4026" s="19"/>
      <c r="G4026" s="19"/>
      <c r="H4026" s="19"/>
    </row>
    <row r="4027" spans="6:8" x14ac:dyDescent="0.35">
      <c r="F4027" s="19"/>
      <c r="G4027" s="19"/>
      <c r="H4027" s="19"/>
    </row>
    <row r="4028" spans="6:8" x14ac:dyDescent="0.35">
      <c r="F4028" s="19"/>
      <c r="G4028" s="19"/>
      <c r="H4028" s="19"/>
    </row>
    <row r="4029" spans="6:8" x14ac:dyDescent="0.35">
      <c r="F4029" s="19"/>
      <c r="G4029" s="19"/>
      <c r="H4029" s="19"/>
    </row>
    <row r="4030" spans="6:8" x14ac:dyDescent="0.35">
      <c r="F4030" s="19"/>
      <c r="G4030" s="19"/>
      <c r="H4030" s="19"/>
    </row>
    <row r="4031" spans="6:8" x14ac:dyDescent="0.35">
      <c r="F4031" s="19"/>
      <c r="G4031" s="19"/>
      <c r="H4031" s="19"/>
    </row>
    <row r="4032" spans="6:8" x14ac:dyDescent="0.35">
      <c r="F4032" s="19"/>
      <c r="G4032" s="19"/>
      <c r="H4032" s="19"/>
    </row>
    <row r="4033" spans="6:8" x14ac:dyDescent="0.35">
      <c r="F4033" s="19"/>
      <c r="G4033" s="19"/>
      <c r="H4033" s="19"/>
    </row>
    <row r="4034" spans="6:8" x14ac:dyDescent="0.35">
      <c r="F4034" s="19"/>
      <c r="G4034" s="19"/>
      <c r="H4034" s="19"/>
    </row>
    <row r="4035" spans="6:8" x14ac:dyDescent="0.35">
      <c r="F4035" s="19"/>
      <c r="G4035" s="19"/>
      <c r="H4035" s="19"/>
    </row>
    <row r="4036" spans="6:8" x14ac:dyDescent="0.35">
      <c r="F4036" s="19"/>
      <c r="G4036" s="19"/>
      <c r="H4036" s="19"/>
    </row>
    <row r="4037" spans="6:8" x14ac:dyDescent="0.35">
      <c r="F4037" s="19"/>
      <c r="G4037" s="19"/>
      <c r="H4037" s="19"/>
    </row>
    <row r="4038" spans="6:8" x14ac:dyDescent="0.35">
      <c r="F4038" s="19"/>
      <c r="G4038" s="19"/>
      <c r="H4038" s="19"/>
    </row>
    <row r="4039" spans="6:8" x14ac:dyDescent="0.35">
      <c r="F4039" s="19"/>
      <c r="G4039" s="19"/>
      <c r="H4039" s="19"/>
    </row>
    <row r="4040" spans="6:8" x14ac:dyDescent="0.35">
      <c r="F4040" s="19"/>
      <c r="G4040" s="19"/>
      <c r="H4040" s="19"/>
    </row>
    <row r="4041" spans="6:8" x14ac:dyDescent="0.35">
      <c r="F4041" s="19"/>
      <c r="G4041" s="19"/>
      <c r="H4041" s="19"/>
    </row>
    <row r="4042" spans="6:8" x14ac:dyDescent="0.35">
      <c r="F4042" s="19"/>
      <c r="G4042" s="19"/>
      <c r="H4042" s="19"/>
    </row>
    <row r="4043" spans="6:8" x14ac:dyDescent="0.35">
      <c r="F4043" s="19"/>
      <c r="G4043" s="19"/>
      <c r="H4043" s="19"/>
    </row>
    <row r="4044" spans="6:8" x14ac:dyDescent="0.35">
      <c r="F4044" s="19"/>
      <c r="G4044" s="19"/>
      <c r="H4044" s="19"/>
    </row>
    <row r="4045" spans="6:8" x14ac:dyDescent="0.35">
      <c r="F4045" s="19"/>
      <c r="G4045" s="19"/>
      <c r="H4045" s="19"/>
    </row>
    <row r="4046" spans="6:8" x14ac:dyDescent="0.35">
      <c r="F4046" s="19"/>
      <c r="G4046" s="19"/>
      <c r="H4046" s="19"/>
    </row>
    <row r="4047" spans="6:8" x14ac:dyDescent="0.35">
      <c r="F4047" s="19"/>
      <c r="G4047" s="19"/>
      <c r="H4047" s="19"/>
    </row>
    <row r="4048" spans="6:8" x14ac:dyDescent="0.35">
      <c r="F4048" s="19"/>
      <c r="G4048" s="19"/>
      <c r="H4048" s="19"/>
    </row>
    <row r="4049" spans="6:8" x14ac:dyDescent="0.35">
      <c r="F4049" s="19"/>
      <c r="G4049" s="19"/>
      <c r="H4049" s="19"/>
    </row>
    <row r="4050" spans="6:8" x14ac:dyDescent="0.35">
      <c r="F4050" s="19"/>
      <c r="G4050" s="19"/>
      <c r="H4050" s="19"/>
    </row>
    <row r="4051" spans="6:8" x14ac:dyDescent="0.35">
      <c r="F4051" s="19"/>
      <c r="G4051" s="19"/>
      <c r="H4051" s="19"/>
    </row>
    <row r="4052" spans="6:8" x14ac:dyDescent="0.35">
      <c r="F4052" s="19"/>
      <c r="G4052" s="19"/>
      <c r="H4052" s="19"/>
    </row>
    <row r="4053" spans="6:8" x14ac:dyDescent="0.35">
      <c r="F4053" s="19"/>
      <c r="G4053" s="19"/>
      <c r="H4053" s="19"/>
    </row>
    <row r="4054" spans="6:8" x14ac:dyDescent="0.35">
      <c r="F4054" s="19"/>
      <c r="G4054" s="19"/>
      <c r="H4054" s="19"/>
    </row>
    <row r="4055" spans="6:8" x14ac:dyDescent="0.35">
      <c r="F4055" s="19"/>
      <c r="G4055" s="19"/>
      <c r="H4055" s="19"/>
    </row>
    <row r="4056" spans="6:8" x14ac:dyDescent="0.35">
      <c r="F4056" s="19"/>
      <c r="G4056" s="19"/>
      <c r="H4056" s="19"/>
    </row>
    <row r="4057" spans="6:8" x14ac:dyDescent="0.35">
      <c r="F4057" s="19"/>
      <c r="G4057" s="19"/>
      <c r="H4057" s="19"/>
    </row>
    <row r="4058" spans="6:8" x14ac:dyDescent="0.35">
      <c r="F4058" s="19"/>
      <c r="G4058" s="19"/>
      <c r="H4058" s="19"/>
    </row>
    <row r="4059" spans="6:8" x14ac:dyDescent="0.35">
      <c r="F4059" s="19"/>
      <c r="G4059" s="19"/>
      <c r="H4059" s="19"/>
    </row>
    <row r="4060" spans="6:8" x14ac:dyDescent="0.35">
      <c r="F4060" s="19"/>
      <c r="G4060" s="19"/>
      <c r="H4060" s="19"/>
    </row>
    <row r="4061" spans="6:8" x14ac:dyDescent="0.35">
      <c r="F4061" s="19"/>
      <c r="G4061" s="19"/>
      <c r="H4061" s="19"/>
    </row>
    <row r="4062" spans="6:8" x14ac:dyDescent="0.35">
      <c r="F4062" s="19"/>
      <c r="G4062" s="19"/>
      <c r="H4062" s="19"/>
    </row>
    <row r="4063" spans="6:8" x14ac:dyDescent="0.35">
      <c r="F4063" s="19"/>
      <c r="G4063" s="19"/>
      <c r="H4063" s="19"/>
    </row>
    <row r="4064" spans="6:8" x14ac:dyDescent="0.35">
      <c r="F4064" s="19"/>
      <c r="G4064" s="19"/>
      <c r="H4064" s="19"/>
    </row>
    <row r="4065" spans="6:8" x14ac:dyDescent="0.35">
      <c r="F4065" s="19"/>
      <c r="G4065" s="19"/>
      <c r="H4065" s="19"/>
    </row>
    <row r="4066" spans="6:8" x14ac:dyDescent="0.35">
      <c r="F4066" s="19"/>
      <c r="G4066" s="19"/>
      <c r="H4066" s="19"/>
    </row>
    <row r="4067" spans="6:8" x14ac:dyDescent="0.35">
      <c r="F4067" s="19"/>
      <c r="G4067" s="19"/>
      <c r="H4067" s="19"/>
    </row>
    <row r="4068" spans="6:8" x14ac:dyDescent="0.35">
      <c r="F4068" s="19"/>
      <c r="G4068" s="19"/>
      <c r="H4068" s="19"/>
    </row>
    <row r="4069" spans="6:8" x14ac:dyDescent="0.35">
      <c r="F4069" s="19"/>
      <c r="G4069" s="19"/>
      <c r="H4069" s="19"/>
    </row>
    <row r="4070" spans="6:8" x14ac:dyDescent="0.35">
      <c r="F4070" s="19"/>
      <c r="G4070" s="19"/>
      <c r="H4070" s="19"/>
    </row>
    <row r="4071" spans="6:8" x14ac:dyDescent="0.35">
      <c r="F4071" s="19"/>
      <c r="G4071" s="19"/>
      <c r="H4071" s="19"/>
    </row>
    <row r="4072" spans="6:8" x14ac:dyDescent="0.35">
      <c r="F4072" s="19"/>
      <c r="G4072" s="19"/>
      <c r="H4072" s="19"/>
    </row>
    <row r="4073" spans="6:8" x14ac:dyDescent="0.35">
      <c r="F4073" s="19"/>
      <c r="G4073" s="19"/>
      <c r="H4073" s="19"/>
    </row>
    <row r="4074" spans="6:8" x14ac:dyDescent="0.35">
      <c r="F4074" s="19"/>
      <c r="G4074" s="19"/>
      <c r="H4074" s="19"/>
    </row>
    <row r="4075" spans="6:8" x14ac:dyDescent="0.35">
      <c r="F4075" s="19"/>
      <c r="G4075" s="19"/>
      <c r="H4075" s="19"/>
    </row>
    <row r="4076" spans="6:8" x14ac:dyDescent="0.35">
      <c r="F4076" s="19"/>
      <c r="G4076" s="19"/>
      <c r="H4076" s="19"/>
    </row>
    <row r="4077" spans="6:8" x14ac:dyDescent="0.35">
      <c r="F4077" s="19"/>
      <c r="G4077" s="19"/>
      <c r="H4077" s="19"/>
    </row>
    <row r="4078" spans="6:8" x14ac:dyDescent="0.35">
      <c r="F4078" s="19"/>
      <c r="G4078" s="19"/>
      <c r="H4078" s="19"/>
    </row>
    <row r="4079" spans="6:8" x14ac:dyDescent="0.35">
      <c r="F4079" s="19"/>
      <c r="G4079" s="19"/>
      <c r="H4079" s="19"/>
    </row>
    <row r="4080" spans="6:8" x14ac:dyDescent="0.35">
      <c r="F4080" s="19"/>
      <c r="G4080" s="19"/>
      <c r="H4080" s="19"/>
    </row>
    <row r="4081" spans="6:8" x14ac:dyDescent="0.35">
      <c r="F4081" s="19"/>
      <c r="G4081" s="19"/>
      <c r="H4081" s="19"/>
    </row>
    <row r="4082" spans="6:8" x14ac:dyDescent="0.35">
      <c r="F4082" s="19"/>
      <c r="G4082" s="19"/>
      <c r="H4082" s="19"/>
    </row>
    <row r="4083" spans="6:8" x14ac:dyDescent="0.35">
      <c r="F4083" s="19"/>
      <c r="G4083" s="19"/>
      <c r="H4083" s="19"/>
    </row>
    <row r="4084" spans="6:8" x14ac:dyDescent="0.35">
      <c r="F4084" s="19"/>
      <c r="G4084" s="19"/>
      <c r="H4084" s="19"/>
    </row>
    <row r="4085" spans="6:8" x14ac:dyDescent="0.35">
      <c r="F4085" s="19"/>
      <c r="G4085" s="19"/>
      <c r="H4085" s="19"/>
    </row>
    <row r="4086" spans="6:8" x14ac:dyDescent="0.35">
      <c r="F4086" s="19"/>
      <c r="G4086" s="19"/>
      <c r="H4086" s="19"/>
    </row>
    <row r="4087" spans="6:8" x14ac:dyDescent="0.35">
      <c r="F4087" s="19"/>
      <c r="G4087" s="19"/>
      <c r="H4087" s="19"/>
    </row>
    <row r="4088" spans="6:8" x14ac:dyDescent="0.35">
      <c r="F4088" s="19"/>
      <c r="G4088" s="19"/>
      <c r="H4088" s="19"/>
    </row>
    <row r="4089" spans="6:8" x14ac:dyDescent="0.35">
      <c r="F4089" s="19"/>
      <c r="G4089" s="19"/>
      <c r="H4089" s="19"/>
    </row>
    <row r="4090" spans="6:8" x14ac:dyDescent="0.35">
      <c r="F4090" s="19"/>
      <c r="G4090" s="19"/>
      <c r="H4090" s="19"/>
    </row>
    <row r="4091" spans="6:8" x14ac:dyDescent="0.35">
      <c r="F4091" s="19"/>
      <c r="G4091" s="19"/>
      <c r="H4091" s="19"/>
    </row>
    <row r="4092" spans="6:8" x14ac:dyDescent="0.35">
      <c r="F4092" s="19"/>
      <c r="G4092" s="19"/>
      <c r="H4092" s="19"/>
    </row>
    <row r="4093" spans="6:8" x14ac:dyDescent="0.35">
      <c r="F4093" s="19"/>
      <c r="G4093" s="19"/>
      <c r="H4093" s="19"/>
    </row>
    <row r="4094" spans="6:8" x14ac:dyDescent="0.35">
      <c r="F4094" s="19"/>
      <c r="G4094" s="19"/>
      <c r="H4094" s="19"/>
    </row>
    <row r="4095" spans="6:8" x14ac:dyDescent="0.35">
      <c r="F4095" s="19"/>
      <c r="G4095" s="19"/>
      <c r="H4095" s="19"/>
    </row>
    <row r="4096" spans="6:8" x14ac:dyDescent="0.35">
      <c r="F4096" s="19"/>
      <c r="G4096" s="19"/>
      <c r="H4096" s="19"/>
    </row>
    <row r="4097" spans="6:8" x14ac:dyDescent="0.35">
      <c r="F4097" s="19"/>
      <c r="G4097" s="19"/>
      <c r="H4097" s="19"/>
    </row>
    <row r="4098" spans="6:8" x14ac:dyDescent="0.35">
      <c r="F4098" s="19"/>
      <c r="G4098" s="19"/>
      <c r="H4098" s="19"/>
    </row>
    <row r="4099" spans="6:8" x14ac:dyDescent="0.35">
      <c r="F4099" s="19"/>
      <c r="G4099" s="19"/>
      <c r="H4099" s="19"/>
    </row>
    <row r="4100" spans="6:8" x14ac:dyDescent="0.35">
      <c r="F4100" s="19"/>
      <c r="G4100" s="19"/>
      <c r="H4100" s="19"/>
    </row>
    <row r="4101" spans="6:8" x14ac:dyDescent="0.35">
      <c r="F4101" s="19"/>
      <c r="G4101" s="19"/>
      <c r="H4101" s="19"/>
    </row>
    <row r="4102" spans="6:8" x14ac:dyDescent="0.35">
      <c r="F4102" s="19"/>
      <c r="G4102" s="19"/>
      <c r="H4102" s="19"/>
    </row>
    <row r="4103" spans="6:8" x14ac:dyDescent="0.35">
      <c r="F4103" s="19"/>
      <c r="G4103" s="19"/>
      <c r="H4103" s="19"/>
    </row>
    <row r="4104" spans="6:8" x14ac:dyDescent="0.35">
      <c r="F4104" s="19"/>
      <c r="G4104" s="19"/>
      <c r="H4104" s="19"/>
    </row>
    <row r="4105" spans="6:8" x14ac:dyDescent="0.35">
      <c r="F4105" s="19"/>
      <c r="G4105" s="19"/>
      <c r="H4105" s="19"/>
    </row>
    <row r="4106" spans="6:8" x14ac:dyDescent="0.35">
      <c r="F4106" s="19"/>
      <c r="G4106" s="19"/>
      <c r="H4106" s="19"/>
    </row>
    <row r="4107" spans="6:8" x14ac:dyDescent="0.35">
      <c r="F4107" s="19"/>
      <c r="G4107" s="19"/>
      <c r="H4107" s="19"/>
    </row>
    <row r="4108" spans="6:8" x14ac:dyDescent="0.35">
      <c r="F4108" s="19"/>
      <c r="G4108" s="19"/>
      <c r="H4108" s="19"/>
    </row>
    <row r="4109" spans="6:8" x14ac:dyDescent="0.35">
      <c r="F4109" s="19"/>
      <c r="G4109" s="19"/>
      <c r="H4109" s="19"/>
    </row>
    <row r="4110" spans="6:8" x14ac:dyDescent="0.35">
      <c r="F4110" s="19"/>
      <c r="G4110" s="19"/>
      <c r="H4110" s="19"/>
    </row>
    <row r="4111" spans="6:8" x14ac:dyDescent="0.35">
      <c r="F4111" s="19"/>
      <c r="G4111" s="19"/>
      <c r="H4111" s="19"/>
    </row>
    <row r="4112" spans="6:8" x14ac:dyDescent="0.35">
      <c r="F4112" s="19"/>
      <c r="G4112" s="19"/>
      <c r="H4112" s="19"/>
    </row>
    <row r="4113" spans="6:8" x14ac:dyDescent="0.35">
      <c r="F4113" s="19"/>
      <c r="G4113" s="19"/>
      <c r="H4113" s="19"/>
    </row>
    <row r="4114" spans="6:8" x14ac:dyDescent="0.35">
      <c r="F4114" s="19"/>
      <c r="G4114" s="19"/>
      <c r="H4114" s="19"/>
    </row>
    <row r="4115" spans="6:8" x14ac:dyDescent="0.35">
      <c r="F4115" s="19"/>
      <c r="G4115" s="19"/>
      <c r="H4115" s="19"/>
    </row>
    <row r="4116" spans="6:8" x14ac:dyDescent="0.35">
      <c r="F4116" s="19"/>
      <c r="G4116" s="19"/>
      <c r="H4116" s="19"/>
    </row>
    <row r="4117" spans="6:8" x14ac:dyDescent="0.35">
      <c r="F4117" s="19"/>
      <c r="G4117" s="19"/>
      <c r="H4117" s="19"/>
    </row>
    <row r="4118" spans="6:8" x14ac:dyDescent="0.35">
      <c r="F4118" s="19"/>
      <c r="G4118" s="19"/>
      <c r="H4118" s="19"/>
    </row>
    <row r="4119" spans="6:8" x14ac:dyDescent="0.35">
      <c r="F4119" s="19"/>
      <c r="G4119" s="19"/>
      <c r="H4119" s="19"/>
    </row>
    <row r="4120" spans="6:8" x14ac:dyDescent="0.35">
      <c r="F4120" s="19"/>
      <c r="G4120" s="19"/>
      <c r="H4120" s="19"/>
    </row>
    <row r="4121" spans="6:8" x14ac:dyDescent="0.35">
      <c r="F4121" s="19"/>
      <c r="G4121" s="19"/>
      <c r="H4121" s="19"/>
    </row>
    <row r="4122" spans="6:8" x14ac:dyDescent="0.35">
      <c r="F4122" s="19"/>
      <c r="G4122" s="19"/>
      <c r="H4122" s="19"/>
    </row>
    <row r="4123" spans="6:8" x14ac:dyDescent="0.35">
      <c r="F4123" s="19"/>
      <c r="G4123" s="19"/>
      <c r="H4123" s="19"/>
    </row>
    <row r="4124" spans="6:8" x14ac:dyDescent="0.35">
      <c r="F4124" s="19"/>
      <c r="G4124" s="19"/>
      <c r="H4124" s="19"/>
    </row>
    <row r="4125" spans="6:8" x14ac:dyDescent="0.35">
      <c r="F4125" s="19"/>
      <c r="G4125" s="19"/>
      <c r="H4125" s="19"/>
    </row>
    <row r="4126" spans="6:8" x14ac:dyDescent="0.35">
      <c r="F4126" s="19"/>
      <c r="G4126" s="19"/>
      <c r="H4126" s="19"/>
    </row>
    <row r="4127" spans="6:8" x14ac:dyDescent="0.35">
      <c r="F4127" s="19"/>
      <c r="G4127" s="19"/>
      <c r="H4127" s="19"/>
    </row>
    <row r="4128" spans="6:8" x14ac:dyDescent="0.35">
      <c r="F4128" s="19"/>
      <c r="G4128" s="19"/>
      <c r="H4128" s="19"/>
    </row>
    <row r="4129" spans="6:8" x14ac:dyDescent="0.35">
      <c r="F4129" s="19"/>
      <c r="G4129" s="19"/>
      <c r="H4129" s="19"/>
    </row>
    <row r="4130" spans="6:8" x14ac:dyDescent="0.35">
      <c r="F4130" s="19"/>
      <c r="G4130" s="19"/>
      <c r="H4130" s="19"/>
    </row>
    <row r="4131" spans="6:8" x14ac:dyDescent="0.35">
      <c r="F4131" s="19"/>
      <c r="G4131" s="19"/>
      <c r="H4131" s="19"/>
    </row>
    <row r="4132" spans="6:8" x14ac:dyDescent="0.35">
      <c r="F4132" s="19"/>
      <c r="G4132" s="19"/>
      <c r="H4132" s="19"/>
    </row>
    <row r="4133" spans="6:8" x14ac:dyDescent="0.35">
      <c r="F4133" s="19"/>
      <c r="G4133" s="19"/>
      <c r="H4133" s="19"/>
    </row>
    <row r="4134" spans="6:8" x14ac:dyDescent="0.35">
      <c r="F4134" s="19"/>
      <c r="G4134" s="19"/>
      <c r="H4134" s="19"/>
    </row>
    <row r="4135" spans="6:8" x14ac:dyDescent="0.35">
      <c r="F4135" s="19"/>
      <c r="G4135" s="19"/>
      <c r="H4135" s="19"/>
    </row>
    <row r="4136" spans="6:8" x14ac:dyDescent="0.35">
      <c r="F4136" s="19"/>
      <c r="G4136" s="19"/>
      <c r="H4136" s="19"/>
    </row>
    <row r="4137" spans="6:8" x14ac:dyDescent="0.35">
      <c r="F4137" s="19"/>
      <c r="G4137" s="19"/>
      <c r="H4137" s="19"/>
    </row>
    <row r="4138" spans="6:8" x14ac:dyDescent="0.35">
      <c r="F4138" s="19"/>
      <c r="G4138" s="19"/>
      <c r="H4138" s="19"/>
    </row>
    <row r="4139" spans="6:8" x14ac:dyDescent="0.35">
      <c r="F4139" s="19"/>
      <c r="G4139" s="19"/>
      <c r="H4139" s="19"/>
    </row>
    <row r="4140" spans="6:8" x14ac:dyDescent="0.35">
      <c r="F4140" s="19"/>
      <c r="G4140" s="19"/>
      <c r="H4140" s="19"/>
    </row>
    <row r="4141" spans="6:8" x14ac:dyDescent="0.35">
      <c r="F4141" s="19"/>
      <c r="G4141" s="19"/>
      <c r="H4141" s="19"/>
    </row>
    <row r="4142" spans="6:8" x14ac:dyDescent="0.35">
      <c r="F4142" s="19"/>
      <c r="G4142" s="19"/>
      <c r="H4142" s="19"/>
    </row>
    <row r="4143" spans="6:8" x14ac:dyDescent="0.35">
      <c r="F4143" s="19"/>
      <c r="G4143" s="19"/>
      <c r="H4143" s="19"/>
    </row>
    <row r="4144" spans="6:8" x14ac:dyDescent="0.35">
      <c r="F4144" s="19"/>
      <c r="G4144" s="19"/>
      <c r="H4144" s="19"/>
    </row>
    <row r="4145" spans="6:8" x14ac:dyDescent="0.35">
      <c r="F4145" s="19"/>
      <c r="G4145" s="19"/>
      <c r="H4145" s="19"/>
    </row>
    <row r="4146" spans="6:8" x14ac:dyDescent="0.35">
      <c r="F4146" s="19"/>
      <c r="G4146" s="19"/>
      <c r="H4146" s="19"/>
    </row>
    <row r="4147" spans="6:8" x14ac:dyDescent="0.35">
      <c r="F4147" s="19"/>
      <c r="G4147" s="19"/>
      <c r="H4147" s="19"/>
    </row>
    <row r="4148" spans="6:8" x14ac:dyDescent="0.35">
      <c r="F4148" s="19"/>
      <c r="G4148" s="19"/>
      <c r="H4148" s="19"/>
    </row>
    <row r="4149" spans="6:8" x14ac:dyDescent="0.35">
      <c r="F4149" s="19"/>
      <c r="G4149" s="19"/>
      <c r="H4149" s="19"/>
    </row>
    <row r="4150" spans="6:8" x14ac:dyDescent="0.35">
      <c r="F4150" s="19"/>
      <c r="G4150" s="19"/>
      <c r="H4150" s="19"/>
    </row>
    <row r="4151" spans="6:8" x14ac:dyDescent="0.35">
      <c r="F4151" s="19"/>
      <c r="G4151" s="19"/>
      <c r="H4151" s="19"/>
    </row>
    <row r="4152" spans="6:8" x14ac:dyDescent="0.35">
      <c r="F4152" s="19"/>
      <c r="G4152" s="19"/>
      <c r="H4152" s="19"/>
    </row>
    <row r="4153" spans="6:8" x14ac:dyDescent="0.35">
      <c r="F4153" s="19"/>
      <c r="G4153" s="19"/>
      <c r="H4153" s="19"/>
    </row>
    <row r="4154" spans="6:8" x14ac:dyDescent="0.35">
      <c r="F4154" s="19"/>
      <c r="G4154" s="19"/>
      <c r="H4154" s="19"/>
    </row>
    <row r="4155" spans="6:8" x14ac:dyDescent="0.35">
      <c r="F4155" s="19"/>
      <c r="G4155" s="19"/>
      <c r="H4155" s="19"/>
    </row>
    <row r="4156" spans="6:8" x14ac:dyDescent="0.35">
      <c r="F4156" s="19"/>
      <c r="G4156" s="19"/>
      <c r="H4156" s="19"/>
    </row>
    <row r="4157" spans="6:8" x14ac:dyDescent="0.35">
      <c r="F4157" s="19"/>
      <c r="G4157" s="19"/>
      <c r="H4157" s="19"/>
    </row>
    <row r="4158" spans="6:8" x14ac:dyDescent="0.35">
      <c r="F4158" s="19"/>
      <c r="G4158" s="19"/>
      <c r="H4158" s="19"/>
    </row>
    <row r="4159" spans="6:8" x14ac:dyDescent="0.35">
      <c r="F4159" s="19"/>
      <c r="G4159" s="19"/>
      <c r="H4159" s="19"/>
    </row>
    <row r="4160" spans="6:8" x14ac:dyDescent="0.35">
      <c r="F4160" s="19"/>
      <c r="G4160" s="19"/>
      <c r="H4160" s="19"/>
    </row>
    <row r="4161" spans="6:8" x14ac:dyDescent="0.35">
      <c r="F4161" s="19"/>
      <c r="G4161" s="19"/>
      <c r="H4161" s="19"/>
    </row>
    <row r="4162" spans="6:8" x14ac:dyDescent="0.35">
      <c r="F4162" s="19"/>
      <c r="G4162" s="19"/>
      <c r="H4162" s="19"/>
    </row>
    <row r="4163" spans="6:8" x14ac:dyDescent="0.35">
      <c r="F4163" s="19"/>
      <c r="G4163" s="19"/>
      <c r="H4163" s="19"/>
    </row>
    <row r="4164" spans="6:8" x14ac:dyDescent="0.35">
      <c r="F4164" s="19"/>
      <c r="G4164" s="19"/>
      <c r="H4164" s="19"/>
    </row>
    <row r="4165" spans="6:8" x14ac:dyDescent="0.35">
      <c r="F4165" s="19"/>
      <c r="G4165" s="19"/>
      <c r="H4165" s="19"/>
    </row>
    <row r="4166" spans="6:8" x14ac:dyDescent="0.35">
      <c r="F4166" s="19"/>
      <c r="G4166" s="19"/>
      <c r="H4166" s="19"/>
    </row>
    <row r="4167" spans="6:8" x14ac:dyDescent="0.35">
      <c r="F4167" s="19"/>
      <c r="G4167" s="19"/>
      <c r="H4167" s="19"/>
    </row>
    <row r="4168" spans="6:8" x14ac:dyDescent="0.35">
      <c r="F4168" s="19"/>
      <c r="G4168" s="19"/>
      <c r="H4168" s="19"/>
    </row>
    <row r="4169" spans="6:8" x14ac:dyDescent="0.35">
      <c r="F4169" s="19"/>
      <c r="G4169" s="19"/>
      <c r="H4169" s="19"/>
    </row>
    <row r="4170" spans="6:8" x14ac:dyDescent="0.35">
      <c r="F4170" s="19"/>
      <c r="G4170" s="19"/>
      <c r="H4170" s="19"/>
    </row>
    <row r="4171" spans="6:8" x14ac:dyDescent="0.35">
      <c r="F4171" s="19"/>
      <c r="G4171" s="19"/>
      <c r="H4171" s="19"/>
    </row>
    <row r="4172" spans="6:8" x14ac:dyDescent="0.35">
      <c r="F4172" s="19"/>
      <c r="G4172" s="19"/>
      <c r="H4172" s="19"/>
    </row>
    <row r="4173" spans="6:8" x14ac:dyDescent="0.35">
      <c r="F4173" s="19"/>
      <c r="G4173" s="19"/>
      <c r="H4173" s="19"/>
    </row>
    <row r="4174" spans="6:8" x14ac:dyDescent="0.35">
      <c r="F4174" s="19"/>
      <c r="G4174" s="19"/>
      <c r="H4174" s="19"/>
    </row>
    <row r="4175" spans="6:8" x14ac:dyDescent="0.35">
      <c r="F4175" s="19"/>
      <c r="G4175" s="19"/>
      <c r="H4175" s="19"/>
    </row>
    <row r="4176" spans="6:8" x14ac:dyDescent="0.35">
      <c r="F4176" s="19"/>
      <c r="G4176" s="19"/>
      <c r="H4176" s="19"/>
    </row>
    <row r="4177" spans="6:8" x14ac:dyDescent="0.35">
      <c r="F4177" s="19"/>
      <c r="G4177" s="19"/>
      <c r="H4177" s="19"/>
    </row>
    <row r="4178" spans="6:8" x14ac:dyDescent="0.35">
      <c r="F4178" s="19"/>
      <c r="G4178" s="19"/>
      <c r="H4178" s="19"/>
    </row>
    <row r="4179" spans="6:8" x14ac:dyDescent="0.35">
      <c r="F4179" s="19"/>
      <c r="G4179" s="19"/>
      <c r="H4179" s="19"/>
    </row>
    <row r="4180" spans="6:8" x14ac:dyDescent="0.35">
      <c r="F4180" s="19"/>
      <c r="G4180" s="19"/>
      <c r="H4180" s="19"/>
    </row>
    <row r="4181" spans="6:8" x14ac:dyDescent="0.35">
      <c r="F4181" s="19"/>
      <c r="G4181" s="19"/>
      <c r="H4181" s="19"/>
    </row>
    <row r="4182" spans="6:8" x14ac:dyDescent="0.35">
      <c r="F4182" s="19"/>
      <c r="G4182" s="19"/>
      <c r="H4182" s="19"/>
    </row>
    <row r="4183" spans="6:8" x14ac:dyDescent="0.35">
      <c r="F4183" s="19"/>
      <c r="G4183" s="19"/>
      <c r="H4183" s="19"/>
    </row>
    <row r="4184" spans="6:8" x14ac:dyDescent="0.35">
      <c r="F4184" s="19"/>
      <c r="G4184" s="19"/>
      <c r="H4184" s="19"/>
    </row>
    <row r="4185" spans="6:8" x14ac:dyDescent="0.35">
      <c r="F4185" s="19"/>
      <c r="G4185" s="19"/>
      <c r="H4185" s="19"/>
    </row>
    <row r="4186" spans="6:8" x14ac:dyDescent="0.35">
      <c r="F4186" s="19"/>
      <c r="G4186" s="19"/>
      <c r="H4186" s="19"/>
    </row>
    <row r="4187" spans="6:8" x14ac:dyDescent="0.35">
      <c r="F4187" s="19"/>
      <c r="G4187" s="19"/>
      <c r="H4187" s="19"/>
    </row>
    <row r="4188" spans="6:8" x14ac:dyDescent="0.35">
      <c r="F4188" s="19"/>
      <c r="G4188" s="19"/>
      <c r="H4188" s="19"/>
    </row>
    <row r="4189" spans="6:8" x14ac:dyDescent="0.35">
      <c r="F4189" s="19"/>
      <c r="G4189" s="19"/>
      <c r="H4189" s="19"/>
    </row>
    <row r="4190" spans="6:8" x14ac:dyDescent="0.35">
      <c r="F4190" s="19"/>
      <c r="G4190" s="19"/>
      <c r="H4190" s="19"/>
    </row>
    <row r="4191" spans="6:8" x14ac:dyDescent="0.35">
      <c r="F4191" s="19"/>
      <c r="G4191" s="19"/>
      <c r="H4191" s="19"/>
    </row>
    <row r="4192" spans="6:8" x14ac:dyDescent="0.35">
      <c r="F4192" s="19"/>
      <c r="G4192" s="19"/>
      <c r="H4192" s="19"/>
    </row>
    <row r="4193" spans="6:8" x14ac:dyDescent="0.35">
      <c r="F4193" s="19"/>
      <c r="G4193" s="19"/>
      <c r="H4193" s="19"/>
    </row>
    <row r="4194" spans="6:8" x14ac:dyDescent="0.35">
      <c r="F4194" s="19"/>
      <c r="G4194" s="19"/>
      <c r="H4194" s="19"/>
    </row>
    <row r="4195" spans="6:8" x14ac:dyDescent="0.35">
      <c r="F4195" s="19"/>
      <c r="G4195" s="19"/>
      <c r="H4195" s="19"/>
    </row>
    <row r="4196" spans="6:8" x14ac:dyDescent="0.35">
      <c r="F4196" s="19"/>
      <c r="G4196" s="19"/>
      <c r="H4196" s="19"/>
    </row>
    <row r="4197" spans="6:8" x14ac:dyDescent="0.35">
      <c r="F4197" s="19"/>
      <c r="G4197" s="19"/>
      <c r="H4197" s="19"/>
    </row>
    <row r="4198" spans="6:8" x14ac:dyDescent="0.35">
      <c r="F4198" s="19"/>
      <c r="G4198" s="19"/>
      <c r="H4198" s="19"/>
    </row>
    <row r="4199" spans="6:8" x14ac:dyDescent="0.35">
      <c r="F4199" s="19"/>
      <c r="G4199" s="19"/>
      <c r="H4199" s="19"/>
    </row>
    <row r="4200" spans="6:8" x14ac:dyDescent="0.35">
      <c r="F4200" s="19"/>
      <c r="G4200" s="19"/>
      <c r="H4200" s="19"/>
    </row>
    <row r="4201" spans="6:8" x14ac:dyDescent="0.35">
      <c r="F4201" s="19"/>
      <c r="G4201" s="19"/>
      <c r="H4201" s="19"/>
    </row>
    <row r="4202" spans="6:8" x14ac:dyDescent="0.35">
      <c r="F4202" s="19"/>
      <c r="G4202" s="19"/>
      <c r="H4202" s="19"/>
    </row>
    <row r="4203" spans="6:8" x14ac:dyDescent="0.35">
      <c r="F4203" s="19"/>
      <c r="G4203" s="19"/>
      <c r="H4203" s="19"/>
    </row>
    <row r="4204" spans="6:8" x14ac:dyDescent="0.35">
      <c r="F4204" s="19"/>
      <c r="G4204" s="19"/>
      <c r="H4204" s="19"/>
    </row>
    <row r="4205" spans="6:8" x14ac:dyDescent="0.35">
      <c r="F4205" s="19"/>
      <c r="G4205" s="19"/>
      <c r="H4205" s="19"/>
    </row>
    <row r="4206" spans="6:8" x14ac:dyDescent="0.35">
      <c r="F4206" s="19"/>
      <c r="G4206" s="19"/>
      <c r="H4206" s="19"/>
    </row>
    <row r="4207" spans="6:8" x14ac:dyDescent="0.35">
      <c r="F4207" s="19"/>
      <c r="G4207" s="19"/>
      <c r="H4207" s="19"/>
    </row>
    <row r="4208" spans="6:8" x14ac:dyDescent="0.35">
      <c r="F4208" s="19"/>
      <c r="G4208" s="19"/>
      <c r="H4208" s="19"/>
    </row>
    <row r="4209" spans="6:8" x14ac:dyDescent="0.35">
      <c r="F4209" s="19"/>
      <c r="G4209" s="19"/>
      <c r="H4209" s="19"/>
    </row>
    <row r="4210" spans="6:8" x14ac:dyDescent="0.35">
      <c r="F4210" s="19"/>
      <c r="G4210" s="19"/>
      <c r="H4210" s="19"/>
    </row>
    <row r="4211" spans="6:8" x14ac:dyDescent="0.35">
      <c r="F4211" s="19"/>
      <c r="G4211" s="19"/>
      <c r="H4211" s="19"/>
    </row>
    <row r="4212" spans="6:8" x14ac:dyDescent="0.35">
      <c r="F4212" s="19"/>
      <c r="G4212" s="19"/>
      <c r="H4212" s="19"/>
    </row>
    <row r="4213" spans="6:8" x14ac:dyDescent="0.35">
      <c r="F4213" s="19"/>
      <c r="G4213" s="19"/>
      <c r="H4213" s="19"/>
    </row>
    <row r="4214" spans="6:8" x14ac:dyDescent="0.35">
      <c r="F4214" s="19"/>
      <c r="G4214" s="19"/>
      <c r="H4214" s="19"/>
    </row>
    <row r="4215" spans="6:8" x14ac:dyDescent="0.35">
      <c r="F4215" s="19"/>
      <c r="G4215" s="19"/>
      <c r="H4215" s="19"/>
    </row>
    <row r="4216" spans="6:8" x14ac:dyDescent="0.35">
      <c r="F4216" s="19"/>
      <c r="G4216" s="19"/>
      <c r="H4216" s="19"/>
    </row>
    <row r="4217" spans="6:8" x14ac:dyDescent="0.35">
      <c r="F4217" s="19"/>
      <c r="G4217" s="19"/>
      <c r="H4217" s="19"/>
    </row>
    <row r="4218" spans="6:8" x14ac:dyDescent="0.35">
      <c r="F4218" s="19"/>
      <c r="G4218" s="19"/>
      <c r="H4218" s="19"/>
    </row>
    <row r="4219" spans="6:8" x14ac:dyDescent="0.35">
      <c r="F4219" s="19"/>
      <c r="G4219" s="19"/>
      <c r="H4219" s="19"/>
    </row>
    <row r="4220" spans="6:8" x14ac:dyDescent="0.35">
      <c r="F4220" s="19"/>
      <c r="G4220" s="19"/>
      <c r="H4220" s="19"/>
    </row>
    <row r="4221" spans="6:8" x14ac:dyDescent="0.35">
      <c r="F4221" s="19"/>
      <c r="G4221" s="19"/>
      <c r="H4221" s="19"/>
    </row>
    <row r="4222" spans="6:8" x14ac:dyDescent="0.35">
      <c r="F4222" s="19"/>
      <c r="G4222" s="19"/>
      <c r="H4222" s="19"/>
    </row>
    <row r="4223" spans="6:8" x14ac:dyDescent="0.35">
      <c r="F4223" s="19"/>
      <c r="G4223" s="19"/>
      <c r="H4223" s="19"/>
    </row>
    <row r="4224" spans="6:8" x14ac:dyDescent="0.35">
      <c r="F4224" s="19"/>
      <c r="G4224" s="19"/>
      <c r="H4224" s="19"/>
    </row>
    <row r="4225" spans="6:8" x14ac:dyDescent="0.35">
      <c r="F4225" s="19"/>
      <c r="G4225" s="19"/>
      <c r="H4225" s="19"/>
    </row>
    <row r="4226" spans="6:8" x14ac:dyDescent="0.35">
      <c r="F4226" s="19"/>
      <c r="G4226" s="19"/>
      <c r="H4226" s="19"/>
    </row>
    <row r="4227" spans="6:8" x14ac:dyDescent="0.35">
      <c r="F4227" s="19"/>
      <c r="G4227" s="19"/>
      <c r="H4227" s="19"/>
    </row>
    <row r="4228" spans="6:8" x14ac:dyDescent="0.35">
      <c r="F4228" s="19"/>
      <c r="G4228" s="19"/>
      <c r="H4228" s="19"/>
    </row>
    <row r="4229" spans="6:8" x14ac:dyDescent="0.35">
      <c r="F4229" s="19"/>
      <c r="G4229" s="19"/>
      <c r="H4229" s="19"/>
    </row>
    <row r="4230" spans="6:8" x14ac:dyDescent="0.35">
      <c r="F4230" s="19"/>
      <c r="G4230" s="19"/>
      <c r="H4230" s="19"/>
    </row>
    <row r="4231" spans="6:8" x14ac:dyDescent="0.35">
      <c r="F4231" s="19"/>
      <c r="G4231" s="19"/>
      <c r="H4231" s="19"/>
    </row>
    <row r="4232" spans="6:8" x14ac:dyDescent="0.35">
      <c r="F4232" s="19"/>
      <c r="G4232" s="19"/>
      <c r="H4232" s="19"/>
    </row>
    <row r="4233" spans="6:8" x14ac:dyDescent="0.35">
      <c r="F4233" s="19"/>
      <c r="G4233" s="19"/>
      <c r="H4233" s="19"/>
    </row>
    <row r="4234" spans="6:8" x14ac:dyDescent="0.35">
      <c r="F4234" s="19"/>
      <c r="G4234" s="19"/>
      <c r="H4234" s="19"/>
    </row>
    <row r="4235" spans="6:8" x14ac:dyDescent="0.35">
      <c r="F4235" s="19"/>
      <c r="G4235" s="19"/>
      <c r="H4235" s="19"/>
    </row>
    <row r="4236" spans="6:8" x14ac:dyDescent="0.35">
      <c r="F4236" s="19"/>
      <c r="G4236" s="19"/>
      <c r="H4236" s="19"/>
    </row>
    <row r="4237" spans="6:8" x14ac:dyDescent="0.35">
      <c r="F4237" s="19"/>
      <c r="G4237" s="19"/>
      <c r="H4237" s="19"/>
    </row>
    <row r="4238" spans="6:8" x14ac:dyDescent="0.35">
      <c r="F4238" s="19"/>
      <c r="G4238" s="19"/>
      <c r="H4238" s="19"/>
    </row>
    <row r="4239" spans="6:8" x14ac:dyDescent="0.35">
      <c r="F4239" s="19"/>
      <c r="G4239" s="19"/>
      <c r="H4239" s="19"/>
    </row>
    <row r="4240" spans="6:8" x14ac:dyDescent="0.35">
      <c r="F4240" s="19"/>
      <c r="G4240" s="19"/>
      <c r="H4240" s="19"/>
    </row>
    <row r="4241" spans="6:8" x14ac:dyDescent="0.35">
      <c r="F4241" s="19"/>
      <c r="G4241" s="19"/>
      <c r="H4241" s="19"/>
    </row>
    <row r="4242" spans="6:8" x14ac:dyDescent="0.35">
      <c r="F4242" s="19"/>
      <c r="G4242" s="19"/>
      <c r="H4242" s="19"/>
    </row>
    <row r="4243" spans="6:8" x14ac:dyDescent="0.35">
      <c r="F4243" s="19"/>
      <c r="G4243" s="19"/>
      <c r="H4243" s="19"/>
    </row>
    <row r="4244" spans="6:8" x14ac:dyDescent="0.35">
      <c r="F4244" s="19"/>
      <c r="G4244" s="19"/>
      <c r="H4244" s="19"/>
    </row>
    <row r="4245" spans="6:8" x14ac:dyDescent="0.35">
      <c r="F4245" s="19"/>
      <c r="G4245" s="19"/>
      <c r="H4245" s="19"/>
    </row>
    <row r="4246" spans="6:8" x14ac:dyDescent="0.35">
      <c r="F4246" s="19"/>
      <c r="G4246" s="19"/>
      <c r="H4246" s="19"/>
    </row>
    <row r="4247" spans="6:8" x14ac:dyDescent="0.35">
      <c r="F4247" s="19"/>
      <c r="G4247" s="19"/>
      <c r="H4247" s="19"/>
    </row>
    <row r="4248" spans="6:8" x14ac:dyDescent="0.35">
      <c r="F4248" s="19"/>
      <c r="G4248" s="19"/>
      <c r="H4248" s="19"/>
    </row>
    <row r="4249" spans="6:8" x14ac:dyDescent="0.35">
      <c r="F4249" s="19"/>
      <c r="G4249" s="19"/>
      <c r="H4249" s="19"/>
    </row>
    <row r="4250" spans="6:8" x14ac:dyDescent="0.35">
      <c r="F4250" s="19"/>
      <c r="G4250" s="19"/>
      <c r="H4250" s="19"/>
    </row>
    <row r="4251" spans="6:8" x14ac:dyDescent="0.35">
      <c r="F4251" s="19"/>
      <c r="G4251" s="19"/>
      <c r="H4251" s="19"/>
    </row>
    <row r="4252" spans="6:8" x14ac:dyDescent="0.35">
      <c r="F4252" s="19"/>
      <c r="G4252" s="19"/>
      <c r="H4252" s="19"/>
    </row>
    <row r="4253" spans="6:8" x14ac:dyDescent="0.35">
      <c r="F4253" s="19"/>
      <c r="G4253" s="19"/>
      <c r="H4253" s="19"/>
    </row>
    <row r="4254" spans="6:8" x14ac:dyDescent="0.35">
      <c r="F4254" s="19"/>
      <c r="G4254" s="19"/>
      <c r="H4254" s="19"/>
    </row>
    <row r="4255" spans="6:8" x14ac:dyDescent="0.35">
      <c r="F4255" s="19"/>
      <c r="G4255" s="19"/>
      <c r="H4255" s="19"/>
    </row>
    <row r="4256" spans="6:8" x14ac:dyDescent="0.35">
      <c r="F4256" s="19"/>
      <c r="G4256" s="19"/>
      <c r="H4256" s="19"/>
    </row>
    <row r="4257" spans="6:8" x14ac:dyDescent="0.35">
      <c r="F4257" s="19"/>
      <c r="G4257" s="19"/>
      <c r="H4257" s="19"/>
    </row>
    <row r="4258" spans="6:8" x14ac:dyDescent="0.35">
      <c r="F4258" s="19"/>
      <c r="G4258" s="19"/>
      <c r="H4258" s="19"/>
    </row>
    <row r="4259" spans="6:8" x14ac:dyDescent="0.35">
      <c r="F4259" s="19"/>
      <c r="G4259" s="19"/>
      <c r="H4259" s="19"/>
    </row>
    <row r="4260" spans="6:8" x14ac:dyDescent="0.35">
      <c r="F4260" s="19"/>
      <c r="G4260" s="19"/>
      <c r="H4260" s="19"/>
    </row>
    <row r="4261" spans="6:8" x14ac:dyDescent="0.35">
      <c r="F4261" s="19"/>
      <c r="G4261" s="19"/>
      <c r="H4261" s="19"/>
    </row>
    <row r="4262" spans="6:8" x14ac:dyDescent="0.35">
      <c r="F4262" s="19"/>
      <c r="G4262" s="19"/>
      <c r="H4262" s="19"/>
    </row>
    <row r="4263" spans="6:8" x14ac:dyDescent="0.35">
      <c r="F4263" s="19"/>
      <c r="G4263" s="19"/>
      <c r="H4263" s="19"/>
    </row>
    <row r="4264" spans="6:8" x14ac:dyDescent="0.35">
      <c r="F4264" s="19"/>
      <c r="G4264" s="19"/>
      <c r="H4264" s="19"/>
    </row>
    <row r="4265" spans="6:8" x14ac:dyDescent="0.35">
      <c r="F4265" s="19"/>
      <c r="G4265" s="19"/>
      <c r="H4265" s="19"/>
    </row>
    <row r="4266" spans="6:8" x14ac:dyDescent="0.35">
      <c r="F4266" s="19"/>
      <c r="G4266" s="19"/>
      <c r="H4266" s="19"/>
    </row>
    <row r="4267" spans="6:8" x14ac:dyDescent="0.35">
      <c r="F4267" s="19"/>
      <c r="G4267" s="19"/>
      <c r="H4267" s="19"/>
    </row>
    <row r="4268" spans="6:8" x14ac:dyDescent="0.35">
      <c r="F4268" s="19"/>
      <c r="G4268" s="19"/>
      <c r="H4268" s="19"/>
    </row>
    <row r="4269" spans="6:8" x14ac:dyDescent="0.35">
      <c r="F4269" s="19"/>
      <c r="G4269" s="19"/>
      <c r="H4269" s="19"/>
    </row>
    <row r="4270" spans="6:8" x14ac:dyDescent="0.35">
      <c r="F4270" s="19"/>
      <c r="G4270" s="19"/>
      <c r="H4270" s="19"/>
    </row>
    <row r="4271" spans="6:8" x14ac:dyDescent="0.35">
      <c r="F4271" s="19"/>
      <c r="G4271" s="19"/>
      <c r="H4271" s="19"/>
    </row>
    <row r="4272" spans="6:8" x14ac:dyDescent="0.35">
      <c r="F4272" s="19"/>
      <c r="G4272" s="19"/>
      <c r="H4272" s="19"/>
    </row>
    <row r="4273" spans="6:8" x14ac:dyDescent="0.35">
      <c r="F4273" s="19"/>
      <c r="G4273" s="19"/>
      <c r="H4273" s="19"/>
    </row>
    <row r="4274" spans="6:8" x14ac:dyDescent="0.35">
      <c r="F4274" s="19"/>
      <c r="G4274" s="19"/>
      <c r="H4274" s="19"/>
    </row>
    <row r="4275" spans="6:8" x14ac:dyDescent="0.35">
      <c r="F4275" s="19"/>
      <c r="G4275" s="19"/>
      <c r="H4275" s="19"/>
    </row>
    <row r="4276" spans="6:8" x14ac:dyDescent="0.35">
      <c r="F4276" s="19"/>
      <c r="G4276" s="19"/>
      <c r="H4276" s="19"/>
    </row>
    <row r="4277" spans="6:8" x14ac:dyDescent="0.35">
      <c r="F4277" s="19"/>
      <c r="G4277" s="19"/>
      <c r="H4277" s="19"/>
    </row>
    <row r="4278" spans="6:8" x14ac:dyDescent="0.35">
      <c r="F4278" s="19"/>
      <c r="G4278" s="19"/>
      <c r="H4278" s="19"/>
    </row>
    <row r="4279" spans="6:8" x14ac:dyDescent="0.35">
      <c r="F4279" s="19"/>
      <c r="G4279" s="19"/>
      <c r="H4279" s="19"/>
    </row>
    <row r="4280" spans="6:8" x14ac:dyDescent="0.35">
      <c r="F4280" s="19"/>
      <c r="G4280" s="19"/>
      <c r="H4280" s="19"/>
    </row>
    <row r="4281" spans="6:8" x14ac:dyDescent="0.35">
      <c r="F4281" s="19"/>
      <c r="G4281" s="19"/>
      <c r="H4281" s="19"/>
    </row>
    <row r="4282" spans="6:8" x14ac:dyDescent="0.35">
      <c r="F4282" s="19"/>
      <c r="G4282" s="19"/>
      <c r="H4282" s="19"/>
    </row>
    <row r="4283" spans="6:8" x14ac:dyDescent="0.35">
      <c r="F4283" s="19"/>
      <c r="G4283" s="19"/>
      <c r="H4283" s="19"/>
    </row>
    <row r="4284" spans="6:8" x14ac:dyDescent="0.35">
      <c r="F4284" s="19"/>
      <c r="G4284" s="19"/>
      <c r="H4284" s="19"/>
    </row>
    <row r="4285" spans="6:8" x14ac:dyDescent="0.35">
      <c r="F4285" s="19"/>
      <c r="G4285" s="19"/>
      <c r="H4285" s="19"/>
    </row>
    <row r="4286" spans="6:8" x14ac:dyDescent="0.35">
      <c r="F4286" s="19"/>
      <c r="G4286" s="19"/>
      <c r="H4286" s="19"/>
    </row>
    <row r="4287" spans="6:8" x14ac:dyDescent="0.35">
      <c r="F4287" s="19"/>
      <c r="G4287" s="19"/>
      <c r="H4287" s="19"/>
    </row>
    <row r="4288" spans="6:8" x14ac:dyDescent="0.35">
      <c r="F4288" s="19"/>
      <c r="G4288" s="19"/>
      <c r="H4288" s="19"/>
    </row>
    <row r="4289" spans="6:8" x14ac:dyDescent="0.35">
      <c r="F4289" s="19"/>
      <c r="G4289" s="19"/>
      <c r="H4289" s="19"/>
    </row>
    <row r="4290" spans="6:8" x14ac:dyDescent="0.35">
      <c r="F4290" s="19"/>
      <c r="G4290" s="19"/>
      <c r="H4290" s="19"/>
    </row>
    <row r="4291" spans="6:8" x14ac:dyDescent="0.35">
      <c r="F4291" s="19"/>
      <c r="G4291" s="19"/>
      <c r="H4291" s="19"/>
    </row>
    <row r="4292" spans="6:8" x14ac:dyDescent="0.35">
      <c r="F4292" s="19"/>
      <c r="G4292" s="19"/>
      <c r="H4292" s="19"/>
    </row>
    <row r="4293" spans="6:8" x14ac:dyDescent="0.35">
      <c r="F4293" s="19"/>
      <c r="G4293" s="19"/>
      <c r="H4293" s="19"/>
    </row>
    <row r="4294" spans="6:8" x14ac:dyDescent="0.35">
      <c r="F4294" s="19"/>
      <c r="G4294" s="19"/>
      <c r="H4294" s="19"/>
    </row>
    <row r="4295" spans="6:8" x14ac:dyDescent="0.35">
      <c r="F4295" s="19"/>
      <c r="G4295" s="19"/>
      <c r="H4295" s="19"/>
    </row>
    <row r="4296" spans="6:8" x14ac:dyDescent="0.35">
      <c r="F4296" s="19"/>
      <c r="G4296" s="19"/>
      <c r="H4296" s="19"/>
    </row>
    <row r="4297" spans="6:8" x14ac:dyDescent="0.35">
      <c r="F4297" s="19"/>
      <c r="G4297" s="19"/>
      <c r="H4297" s="19"/>
    </row>
    <row r="4298" spans="6:8" x14ac:dyDescent="0.35">
      <c r="F4298" s="19"/>
      <c r="G4298" s="19"/>
      <c r="H4298" s="19"/>
    </row>
    <row r="4299" spans="6:8" x14ac:dyDescent="0.35">
      <c r="F4299" s="19"/>
      <c r="G4299" s="19"/>
      <c r="H4299" s="19"/>
    </row>
    <row r="4300" spans="6:8" x14ac:dyDescent="0.35">
      <c r="F4300" s="19"/>
      <c r="G4300" s="19"/>
      <c r="H4300" s="19"/>
    </row>
    <row r="4301" spans="6:8" x14ac:dyDescent="0.35">
      <c r="F4301" s="19"/>
      <c r="G4301" s="19"/>
      <c r="H4301" s="19"/>
    </row>
    <row r="4302" spans="6:8" x14ac:dyDescent="0.35">
      <c r="F4302" s="19"/>
      <c r="G4302" s="19"/>
      <c r="H4302" s="19"/>
    </row>
    <row r="4303" spans="6:8" x14ac:dyDescent="0.35">
      <c r="F4303" s="19"/>
      <c r="G4303" s="19"/>
      <c r="H4303" s="19"/>
    </row>
    <row r="4304" spans="6:8" x14ac:dyDescent="0.35">
      <c r="F4304" s="19"/>
      <c r="G4304" s="19"/>
      <c r="H4304" s="19"/>
    </row>
    <row r="4305" spans="6:8" x14ac:dyDescent="0.35">
      <c r="F4305" s="19"/>
      <c r="G4305" s="19"/>
      <c r="H4305" s="19"/>
    </row>
    <row r="4306" spans="6:8" x14ac:dyDescent="0.35">
      <c r="F4306" s="19"/>
      <c r="G4306" s="19"/>
      <c r="H4306" s="19"/>
    </row>
    <row r="4307" spans="6:8" x14ac:dyDescent="0.35">
      <c r="F4307" s="19"/>
      <c r="G4307" s="19"/>
      <c r="H4307" s="19"/>
    </row>
    <row r="4308" spans="6:8" x14ac:dyDescent="0.35">
      <c r="F4308" s="19"/>
      <c r="G4308" s="19"/>
      <c r="H4308" s="19"/>
    </row>
    <row r="4309" spans="6:8" x14ac:dyDescent="0.35">
      <c r="F4309" s="19"/>
      <c r="G4309" s="19"/>
      <c r="H4309" s="19"/>
    </row>
    <row r="4310" spans="6:8" x14ac:dyDescent="0.35">
      <c r="F4310" s="19"/>
      <c r="G4310" s="19"/>
      <c r="H4310" s="19"/>
    </row>
    <row r="4311" spans="6:8" x14ac:dyDescent="0.35">
      <c r="F4311" s="19"/>
      <c r="G4311" s="19"/>
      <c r="H4311" s="19"/>
    </row>
    <row r="4312" spans="6:8" x14ac:dyDescent="0.35">
      <c r="F4312" s="19"/>
      <c r="G4312" s="19"/>
      <c r="H4312" s="19"/>
    </row>
    <row r="4313" spans="6:8" x14ac:dyDescent="0.35">
      <c r="F4313" s="19"/>
      <c r="G4313" s="19"/>
      <c r="H4313" s="19"/>
    </row>
    <row r="4314" spans="6:8" x14ac:dyDescent="0.35">
      <c r="F4314" s="19"/>
      <c r="G4314" s="19"/>
      <c r="H4314" s="19"/>
    </row>
    <row r="4315" spans="6:8" x14ac:dyDescent="0.35">
      <c r="F4315" s="19"/>
      <c r="G4315" s="19"/>
      <c r="H4315" s="19"/>
    </row>
    <row r="4316" spans="6:8" x14ac:dyDescent="0.35">
      <c r="F4316" s="19"/>
      <c r="G4316" s="19"/>
      <c r="H4316" s="19"/>
    </row>
    <row r="4317" spans="6:8" x14ac:dyDescent="0.35">
      <c r="F4317" s="19"/>
      <c r="G4317" s="19"/>
      <c r="H4317" s="19"/>
    </row>
    <row r="4318" spans="6:8" x14ac:dyDescent="0.35">
      <c r="F4318" s="19"/>
      <c r="G4318" s="19"/>
      <c r="H4318" s="19"/>
    </row>
    <row r="4319" spans="6:8" x14ac:dyDescent="0.35">
      <c r="F4319" s="19"/>
      <c r="G4319" s="19"/>
      <c r="H4319" s="19"/>
    </row>
    <row r="4320" spans="6:8" x14ac:dyDescent="0.35">
      <c r="F4320" s="19"/>
      <c r="G4320" s="19"/>
      <c r="H4320" s="19"/>
    </row>
    <row r="4321" spans="6:8" x14ac:dyDescent="0.35">
      <c r="F4321" s="19"/>
      <c r="G4321" s="19"/>
      <c r="H4321" s="19"/>
    </row>
    <row r="4322" spans="6:8" x14ac:dyDescent="0.35">
      <c r="F4322" s="19"/>
      <c r="G4322" s="19"/>
      <c r="H4322" s="19"/>
    </row>
    <row r="4323" spans="6:8" x14ac:dyDescent="0.35">
      <c r="F4323" s="19"/>
      <c r="G4323" s="19"/>
      <c r="H4323" s="19"/>
    </row>
    <row r="4324" spans="6:8" x14ac:dyDescent="0.35">
      <c r="F4324" s="19"/>
      <c r="G4324" s="19"/>
      <c r="H4324" s="19"/>
    </row>
    <row r="4325" spans="6:8" x14ac:dyDescent="0.35">
      <c r="F4325" s="19"/>
      <c r="G4325" s="19"/>
      <c r="H4325" s="19"/>
    </row>
    <row r="4326" spans="6:8" x14ac:dyDescent="0.35">
      <c r="F4326" s="19"/>
      <c r="G4326" s="19"/>
      <c r="H4326" s="19"/>
    </row>
    <row r="4327" spans="6:8" x14ac:dyDescent="0.35">
      <c r="F4327" s="19"/>
      <c r="G4327" s="19"/>
      <c r="H4327" s="19"/>
    </row>
    <row r="4328" spans="6:8" x14ac:dyDescent="0.35">
      <c r="F4328" s="19"/>
      <c r="G4328" s="19"/>
      <c r="H4328" s="19"/>
    </row>
    <row r="4329" spans="6:8" x14ac:dyDescent="0.35">
      <c r="F4329" s="19"/>
      <c r="G4329" s="19"/>
      <c r="H4329" s="19"/>
    </row>
    <row r="4330" spans="6:8" x14ac:dyDescent="0.35">
      <c r="F4330" s="19"/>
      <c r="G4330" s="19"/>
      <c r="H4330" s="19"/>
    </row>
    <row r="4331" spans="6:8" x14ac:dyDescent="0.35">
      <c r="F4331" s="19"/>
      <c r="G4331" s="19"/>
      <c r="H4331" s="19"/>
    </row>
    <row r="4332" spans="6:8" x14ac:dyDescent="0.35">
      <c r="F4332" s="19"/>
      <c r="G4332" s="19"/>
      <c r="H4332" s="19"/>
    </row>
    <row r="4333" spans="6:8" x14ac:dyDescent="0.35">
      <c r="F4333" s="19"/>
      <c r="G4333" s="19"/>
      <c r="H4333" s="19"/>
    </row>
    <row r="4334" spans="6:8" x14ac:dyDescent="0.35">
      <c r="F4334" s="19"/>
      <c r="G4334" s="19"/>
      <c r="H4334" s="19"/>
    </row>
    <row r="4335" spans="6:8" x14ac:dyDescent="0.35">
      <c r="F4335" s="19"/>
      <c r="G4335" s="19"/>
      <c r="H4335" s="19"/>
    </row>
    <row r="4336" spans="6:8" x14ac:dyDescent="0.35">
      <c r="F4336" s="19"/>
      <c r="G4336" s="19"/>
      <c r="H4336" s="19"/>
    </row>
    <row r="4337" spans="6:8" x14ac:dyDescent="0.35">
      <c r="F4337" s="19"/>
      <c r="G4337" s="19"/>
      <c r="H4337" s="19"/>
    </row>
    <row r="4338" spans="6:8" x14ac:dyDescent="0.35">
      <c r="F4338" s="19"/>
      <c r="G4338" s="19"/>
      <c r="H4338" s="19"/>
    </row>
    <row r="4339" spans="6:8" x14ac:dyDescent="0.35">
      <c r="F4339" s="19"/>
      <c r="G4339" s="19"/>
      <c r="H4339" s="19"/>
    </row>
    <row r="4340" spans="6:8" x14ac:dyDescent="0.35">
      <c r="F4340" s="19"/>
      <c r="G4340" s="19"/>
      <c r="H4340" s="19"/>
    </row>
    <row r="4341" spans="6:8" x14ac:dyDescent="0.35">
      <c r="F4341" s="19"/>
      <c r="G4341" s="19"/>
      <c r="H4341" s="19"/>
    </row>
    <row r="4342" spans="6:8" x14ac:dyDescent="0.35">
      <c r="F4342" s="19"/>
      <c r="G4342" s="19"/>
      <c r="H4342" s="19"/>
    </row>
    <row r="4343" spans="6:8" x14ac:dyDescent="0.35">
      <c r="F4343" s="19"/>
      <c r="G4343" s="19"/>
      <c r="H4343" s="19"/>
    </row>
    <row r="4344" spans="6:8" x14ac:dyDescent="0.35">
      <c r="F4344" s="19"/>
      <c r="G4344" s="19"/>
      <c r="H4344" s="19"/>
    </row>
    <row r="4345" spans="6:8" x14ac:dyDescent="0.35">
      <c r="F4345" s="19"/>
      <c r="G4345" s="19"/>
      <c r="H4345" s="19"/>
    </row>
    <row r="4346" spans="6:8" x14ac:dyDescent="0.35">
      <c r="F4346" s="19"/>
      <c r="G4346" s="19"/>
      <c r="H4346" s="19"/>
    </row>
    <row r="4347" spans="6:8" x14ac:dyDescent="0.35">
      <c r="F4347" s="19"/>
      <c r="G4347" s="19"/>
      <c r="H4347" s="19"/>
    </row>
    <row r="4348" spans="6:8" x14ac:dyDescent="0.35">
      <c r="F4348" s="19"/>
      <c r="G4348" s="19"/>
      <c r="H4348" s="19"/>
    </row>
    <row r="4349" spans="6:8" x14ac:dyDescent="0.35">
      <c r="F4349" s="19"/>
      <c r="G4349" s="19"/>
      <c r="H4349" s="19"/>
    </row>
    <row r="4350" spans="6:8" x14ac:dyDescent="0.35">
      <c r="F4350" s="19"/>
      <c r="G4350" s="19"/>
      <c r="H4350" s="19"/>
    </row>
    <row r="4351" spans="6:8" x14ac:dyDescent="0.35">
      <c r="F4351" s="19"/>
      <c r="G4351" s="19"/>
      <c r="H4351" s="19"/>
    </row>
    <row r="4352" spans="6:8" x14ac:dyDescent="0.35">
      <c r="F4352" s="19"/>
      <c r="G4352" s="19"/>
      <c r="H4352" s="19"/>
    </row>
    <row r="4353" spans="6:8" x14ac:dyDescent="0.35">
      <c r="F4353" s="19"/>
      <c r="G4353" s="19"/>
      <c r="H4353" s="19"/>
    </row>
    <row r="4354" spans="6:8" x14ac:dyDescent="0.35">
      <c r="F4354" s="19"/>
      <c r="G4354" s="19"/>
      <c r="H4354" s="19"/>
    </row>
    <row r="4355" spans="6:8" x14ac:dyDescent="0.35">
      <c r="F4355" s="19"/>
      <c r="G4355" s="19"/>
      <c r="H4355" s="19"/>
    </row>
    <row r="4356" spans="6:8" x14ac:dyDescent="0.35">
      <c r="F4356" s="19"/>
      <c r="G4356" s="19"/>
      <c r="H4356" s="19"/>
    </row>
    <row r="4357" spans="6:8" x14ac:dyDescent="0.35">
      <c r="F4357" s="19"/>
      <c r="G4357" s="19"/>
      <c r="H4357" s="19"/>
    </row>
    <row r="4358" spans="6:8" x14ac:dyDescent="0.35">
      <c r="F4358" s="19"/>
      <c r="G4358" s="19"/>
      <c r="H4358" s="19"/>
    </row>
    <row r="4359" spans="6:8" x14ac:dyDescent="0.35">
      <c r="F4359" s="19"/>
      <c r="G4359" s="19"/>
      <c r="H4359" s="19"/>
    </row>
    <row r="4360" spans="6:8" x14ac:dyDescent="0.35">
      <c r="F4360" s="19"/>
      <c r="G4360" s="19"/>
      <c r="H4360" s="19"/>
    </row>
    <row r="4361" spans="6:8" x14ac:dyDescent="0.35">
      <c r="F4361" s="19"/>
      <c r="G4361" s="19"/>
      <c r="H4361" s="19"/>
    </row>
    <row r="4362" spans="6:8" x14ac:dyDescent="0.35">
      <c r="F4362" s="19"/>
      <c r="G4362" s="19"/>
      <c r="H4362" s="19"/>
    </row>
    <row r="4363" spans="6:8" x14ac:dyDescent="0.35">
      <c r="F4363" s="19"/>
      <c r="G4363" s="19"/>
      <c r="H4363" s="19"/>
    </row>
    <row r="4364" spans="6:8" x14ac:dyDescent="0.35">
      <c r="F4364" s="19"/>
      <c r="G4364" s="19"/>
      <c r="H4364" s="19"/>
    </row>
    <row r="4365" spans="6:8" x14ac:dyDescent="0.35">
      <c r="F4365" s="19"/>
      <c r="G4365" s="19"/>
      <c r="H4365" s="19"/>
    </row>
    <row r="4366" spans="6:8" x14ac:dyDescent="0.35">
      <c r="F4366" s="19"/>
      <c r="G4366" s="19"/>
      <c r="H4366" s="19"/>
    </row>
    <row r="4367" spans="6:8" x14ac:dyDescent="0.35">
      <c r="F4367" s="19"/>
      <c r="G4367" s="19"/>
      <c r="H4367" s="19"/>
    </row>
    <row r="4368" spans="6:8" x14ac:dyDescent="0.35">
      <c r="F4368" s="19"/>
      <c r="G4368" s="19"/>
      <c r="H4368" s="19"/>
    </row>
    <row r="4369" spans="6:8" x14ac:dyDescent="0.35">
      <c r="F4369" s="19"/>
      <c r="G4369" s="19"/>
      <c r="H4369" s="19"/>
    </row>
    <row r="4370" spans="6:8" x14ac:dyDescent="0.35">
      <c r="F4370" s="19"/>
      <c r="G4370" s="19"/>
      <c r="H4370" s="19"/>
    </row>
    <row r="4371" spans="6:8" x14ac:dyDescent="0.35">
      <c r="F4371" s="19"/>
      <c r="G4371" s="19"/>
      <c r="H4371" s="19"/>
    </row>
    <row r="4372" spans="6:8" x14ac:dyDescent="0.35">
      <c r="F4372" s="19"/>
      <c r="G4372" s="19"/>
      <c r="H4372" s="19"/>
    </row>
    <row r="4373" spans="6:8" x14ac:dyDescent="0.35">
      <c r="F4373" s="19"/>
      <c r="G4373" s="19"/>
      <c r="H4373" s="19"/>
    </row>
    <row r="4374" spans="6:8" x14ac:dyDescent="0.35">
      <c r="F4374" s="19"/>
      <c r="G4374" s="19"/>
      <c r="H4374" s="19"/>
    </row>
    <row r="4375" spans="6:8" x14ac:dyDescent="0.35">
      <c r="F4375" s="19"/>
      <c r="G4375" s="19"/>
      <c r="H4375" s="19"/>
    </row>
    <row r="4376" spans="6:8" x14ac:dyDescent="0.35">
      <c r="F4376" s="19"/>
      <c r="G4376" s="19"/>
      <c r="H4376" s="19"/>
    </row>
    <row r="4377" spans="6:8" x14ac:dyDescent="0.35">
      <c r="F4377" s="19"/>
      <c r="G4377" s="19"/>
      <c r="H4377" s="19"/>
    </row>
    <row r="4378" spans="6:8" x14ac:dyDescent="0.35">
      <c r="F4378" s="19"/>
      <c r="G4378" s="19"/>
      <c r="H4378" s="19"/>
    </row>
    <row r="4379" spans="6:8" x14ac:dyDescent="0.35">
      <c r="F4379" s="19"/>
      <c r="G4379" s="19"/>
      <c r="H4379" s="19"/>
    </row>
    <row r="4380" spans="6:8" x14ac:dyDescent="0.35">
      <c r="F4380" s="19"/>
      <c r="G4380" s="19"/>
      <c r="H4380" s="19"/>
    </row>
    <row r="4381" spans="6:8" x14ac:dyDescent="0.35">
      <c r="F4381" s="19"/>
      <c r="G4381" s="19"/>
      <c r="H4381" s="19"/>
    </row>
    <row r="4382" spans="6:8" x14ac:dyDescent="0.35">
      <c r="F4382" s="19"/>
      <c r="G4382" s="19"/>
      <c r="H4382" s="19"/>
    </row>
    <row r="4383" spans="6:8" x14ac:dyDescent="0.35">
      <c r="F4383" s="19"/>
      <c r="G4383" s="19"/>
      <c r="H4383" s="19"/>
    </row>
    <row r="4384" spans="6:8" x14ac:dyDescent="0.35">
      <c r="F4384" s="19"/>
      <c r="G4384" s="19"/>
      <c r="H4384" s="19"/>
    </row>
    <row r="4385" spans="6:8" x14ac:dyDescent="0.35">
      <c r="F4385" s="19"/>
      <c r="G4385" s="19"/>
      <c r="H4385" s="19"/>
    </row>
    <row r="4386" spans="6:8" x14ac:dyDescent="0.35">
      <c r="F4386" s="19"/>
      <c r="G4386" s="19"/>
      <c r="H4386" s="19"/>
    </row>
    <row r="4387" spans="6:8" x14ac:dyDescent="0.35">
      <c r="F4387" s="19"/>
      <c r="G4387" s="19"/>
      <c r="H4387" s="19"/>
    </row>
    <row r="4388" spans="6:8" x14ac:dyDescent="0.35">
      <c r="F4388" s="19"/>
      <c r="G4388" s="19"/>
      <c r="H4388" s="19"/>
    </row>
    <row r="4389" spans="6:8" x14ac:dyDescent="0.35">
      <c r="F4389" s="19"/>
      <c r="G4389" s="19"/>
      <c r="H4389" s="19"/>
    </row>
    <row r="4390" spans="6:8" x14ac:dyDescent="0.35">
      <c r="F4390" s="19"/>
      <c r="G4390" s="19"/>
      <c r="H4390" s="19"/>
    </row>
    <row r="4391" spans="6:8" x14ac:dyDescent="0.35">
      <c r="F4391" s="19"/>
      <c r="G4391" s="19"/>
      <c r="H4391" s="19"/>
    </row>
    <row r="4392" spans="6:8" x14ac:dyDescent="0.35">
      <c r="F4392" s="19"/>
      <c r="G4392" s="19"/>
      <c r="H4392" s="19"/>
    </row>
    <row r="4393" spans="6:8" x14ac:dyDescent="0.35">
      <c r="F4393" s="19"/>
      <c r="G4393" s="19"/>
      <c r="H4393" s="19"/>
    </row>
    <row r="4394" spans="6:8" x14ac:dyDescent="0.35">
      <c r="F4394" s="19"/>
      <c r="G4394" s="19"/>
      <c r="H4394" s="19"/>
    </row>
    <row r="4395" spans="6:8" x14ac:dyDescent="0.35">
      <c r="F4395" s="19"/>
      <c r="G4395" s="19"/>
      <c r="H4395" s="19"/>
    </row>
    <row r="4396" spans="6:8" x14ac:dyDescent="0.35">
      <c r="F4396" s="19"/>
      <c r="G4396" s="19"/>
      <c r="H4396" s="19"/>
    </row>
    <row r="4397" spans="6:8" x14ac:dyDescent="0.35">
      <c r="F4397" s="19"/>
      <c r="G4397" s="19"/>
      <c r="H4397" s="19"/>
    </row>
    <row r="4398" spans="6:8" x14ac:dyDescent="0.35">
      <c r="F4398" s="19"/>
      <c r="G4398" s="19"/>
      <c r="H4398" s="19"/>
    </row>
    <row r="4399" spans="6:8" x14ac:dyDescent="0.35">
      <c r="F4399" s="19"/>
      <c r="G4399" s="19"/>
      <c r="H4399" s="19"/>
    </row>
    <row r="4400" spans="6:8" x14ac:dyDescent="0.35">
      <c r="F4400" s="19"/>
      <c r="G4400" s="19"/>
      <c r="H4400" s="19"/>
    </row>
    <row r="4401" spans="6:8" x14ac:dyDescent="0.35">
      <c r="F4401" s="19"/>
      <c r="G4401" s="19"/>
      <c r="H4401" s="19"/>
    </row>
    <row r="4402" spans="6:8" x14ac:dyDescent="0.35">
      <c r="F4402" s="19"/>
      <c r="G4402" s="19"/>
      <c r="H4402" s="19"/>
    </row>
    <row r="4403" spans="6:8" x14ac:dyDescent="0.35">
      <c r="F4403" s="19"/>
      <c r="G4403" s="19"/>
      <c r="H4403" s="19"/>
    </row>
    <row r="4404" spans="6:8" x14ac:dyDescent="0.35">
      <c r="F4404" s="19"/>
      <c r="G4404" s="19"/>
      <c r="H4404" s="19"/>
    </row>
    <row r="4405" spans="6:8" x14ac:dyDescent="0.35">
      <c r="F4405" s="19"/>
      <c r="G4405" s="19"/>
      <c r="H4405" s="19"/>
    </row>
    <row r="4406" spans="6:8" x14ac:dyDescent="0.35">
      <c r="F4406" s="19"/>
      <c r="G4406" s="19"/>
      <c r="H4406" s="19"/>
    </row>
    <row r="4407" spans="6:8" x14ac:dyDescent="0.35">
      <c r="F4407" s="19"/>
      <c r="G4407" s="19"/>
      <c r="H4407" s="19"/>
    </row>
    <row r="4408" spans="6:8" x14ac:dyDescent="0.35">
      <c r="F4408" s="19"/>
      <c r="G4408" s="19"/>
      <c r="H4408" s="19"/>
    </row>
    <row r="4409" spans="6:8" x14ac:dyDescent="0.35">
      <c r="F4409" s="19"/>
      <c r="G4409" s="19"/>
      <c r="H4409" s="19"/>
    </row>
    <row r="4410" spans="6:8" x14ac:dyDescent="0.35">
      <c r="F4410" s="19"/>
      <c r="G4410" s="19"/>
      <c r="H4410" s="19"/>
    </row>
    <row r="4411" spans="6:8" x14ac:dyDescent="0.35">
      <c r="F4411" s="19"/>
      <c r="G4411" s="19"/>
      <c r="H4411" s="19"/>
    </row>
    <row r="4412" spans="6:8" x14ac:dyDescent="0.35">
      <c r="F4412" s="19"/>
      <c r="G4412" s="19"/>
      <c r="H4412" s="19"/>
    </row>
    <row r="4413" spans="6:8" x14ac:dyDescent="0.35">
      <c r="F4413" s="19"/>
      <c r="G4413" s="19"/>
      <c r="H4413" s="19"/>
    </row>
    <row r="4414" spans="6:8" x14ac:dyDescent="0.35">
      <c r="F4414" s="19"/>
      <c r="G4414" s="19"/>
      <c r="H4414" s="19"/>
    </row>
    <row r="4415" spans="6:8" x14ac:dyDescent="0.35">
      <c r="F4415" s="19"/>
      <c r="G4415" s="19"/>
      <c r="H4415" s="19"/>
    </row>
    <row r="4416" spans="6:8" x14ac:dyDescent="0.35">
      <c r="F4416" s="19"/>
      <c r="G4416" s="19"/>
      <c r="H4416" s="19"/>
    </row>
    <row r="4417" spans="6:8" x14ac:dyDescent="0.35">
      <c r="F4417" s="19"/>
      <c r="G4417" s="19"/>
      <c r="H4417" s="19"/>
    </row>
    <row r="4418" spans="6:8" x14ac:dyDescent="0.35">
      <c r="F4418" s="19"/>
      <c r="G4418" s="19"/>
      <c r="H4418" s="19"/>
    </row>
    <row r="4419" spans="6:8" x14ac:dyDescent="0.35">
      <c r="F4419" s="19"/>
      <c r="G4419" s="19"/>
      <c r="H4419" s="19"/>
    </row>
    <row r="4420" spans="6:8" x14ac:dyDescent="0.35">
      <c r="F4420" s="19"/>
      <c r="G4420" s="19"/>
      <c r="H4420" s="19"/>
    </row>
    <row r="4421" spans="6:8" x14ac:dyDescent="0.35">
      <c r="F4421" s="19"/>
      <c r="G4421" s="19"/>
      <c r="H4421" s="19"/>
    </row>
    <row r="4422" spans="6:8" x14ac:dyDescent="0.35">
      <c r="F4422" s="19"/>
      <c r="G4422" s="19"/>
      <c r="H4422" s="19"/>
    </row>
    <row r="4423" spans="6:8" x14ac:dyDescent="0.35">
      <c r="F4423" s="19"/>
      <c r="G4423" s="19"/>
      <c r="H4423" s="19"/>
    </row>
    <row r="4424" spans="6:8" x14ac:dyDescent="0.35">
      <c r="F4424" s="19"/>
      <c r="G4424" s="19"/>
      <c r="H4424" s="19"/>
    </row>
    <row r="4425" spans="6:8" x14ac:dyDescent="0.35">
      <c r="F4425" s="19"/>
      <c r="G4425" s="19"/>
      <c r="H4425" s="19"/>
    </row>
    <row r="4426" spans="6:8" x14ac:dyDescent="0.35">
      <c r="F4426" s="19"/>
      <c r="G4426" s="19"/>
      <c r="H4426" s="19"/>
    </row>
    <row r="4427" spans="6:8" x14ac:dyDescent="0.35">
      <c r="F4427" s="19"/>
      <c r="G4427" s="19"/>
      <c r="H4427" s="19"/>
    </row>
    <row r="4428" spans="6:8" x14ac:dyDescent="0.35">
      <c r="F4428" s="19"/>
      <c r="G4428" s="19"/>
      <c r="H4428" s="19"/>
    </row>
    <row r="4429" spans="6:8" x14ac:dyDescent="0.35">
      <c r="F4429" s="19"/>
      <c r="G4429" s="19"/>
      <c r="H4429" s="19"/>
    </row>
    <row r="4430" spans="6:8" x14ac:dyDescent="0.35">
      <c r="F4430" s="19"/>
      <c r="G4430" s="19"/>
      <c r="H4430" s="19"/>
    </row>
    <row r="4431" spans="6:8" x14ac:dyDescent="0.35">
      <c r="F4431" s="19"/>
      <c r="G4431" s="19"/>
      <c r="H4431" s="19"/>
    </row>
    <row r="4432" spans="6:8" x14ac:dyDescent="0.35">
      <c r="F4432" s="19"/>
      <c r="G4432" s="19"/>
      <c r="H4432" s="19"/>
    </row>
    <row r="4433" spans="6:8" x14ac:dyDescent="0.35">
      <c r="F4433" s="19"/>
      <c r="G4433" s="19"/>
      <c r="H4433" s="19"/>
    </row>
    <row r="4434" spans="6:8" x14ac:dyDescent="0.35">
      <c r="F4434" s="19"/>
      <c r="G4434" s="19"/>
      <c r="H4434" s="19"/>
    </row>
    <row r="4435" spans="6:8" x14ac:dyDescent="0.35">
      <c r="F4435" s="19"/>
      <c r="G4435" s="19"/>
      <c r="H4435" s="19"/>
    </row>
    <row r="4436" spans="6:8" x14ac:dyDescent="0.35">
      <c r="F4436" s="19"/>
      <c r="G4436" s="19"/>
      <c r="H4436" s="19"/>
    </row>
    <row r="4437" spans="6:8" x14ac:dyDescent="0.35">
      <c r="F4437" s="19"/>
      <c r="G4437" s="19"/>
      <c r="H4437" s="19"/>
    </row>
    <row r="4438" spans="6:8" x14ac:dyDescent="0.35">
      <c r="F4438" s="19"/>
      <c r="G4438" s="19"/>
      <c r="H4438" s="19"/>
    </row>
    <row r="4439" spans="6:8" x14ac:dyDescent="0.35">
      <c r="F4439" s="19"/>
      <c r="G4439" s="19"/>
      <c r="H4439" s="19"/>
    </row>
    <row r="4440" spans="6:8" x14ac:dyDescent="0.35">
      <c r="F4440" s="19"/>
      <c r="G4440" s="19"/>
      <c r="H4440" s="19"/>
    </row>
    <row r="4441" spans="6:8" x14ac:dyDescent="0.35">
      <c r="F4441" s="19"/>
      <c r="G4441" s="19"/>
      <c r="H4441" s="19"/>
    </row>
    <row r="4442" spans="6:8" x14ac:dyDescent="0.35">
      <c r="F4442" s="19"/>
      <c r="G4442" s="19"/>
      <c r="H4442" s="19"/>
    </row>
    <row r="4443" spans="6:8" x14ac:dyDescent="0.35">
      <c r="F4443" s="19"/>
      <c r="G4443" s="19"/>
      <c r="H4443" s="19"/>
    </row>
    <row r="4444" spans="6:8" x14ac:dyDescent="0.35">
      <c r="F4444" s="19"/>
      <c r="G4444" s="19"/>
      <c r="H4444" s="19"/>
    </row>
    <row r="4445" spans="6:8" x14ac:dyDescent="0.35">
      <c r="F4445" s="19"/>
      <c r="G4445" s="19"/>
      <c r="H4445" s="19"/>
    </row>
    <row r="4446" spans="6:8" x14ac:dyDescent="0.35">
      <c r="F4446" s="19"/>
      <c r="G4446" s="19"/>
      <c r="H4446" s="19"/>
    </row>
    <row r="4447" spans="6:8" x14ac:dyDescent="0.35">
      <c r="F4447" s="19"/>
      <c r="G4447" s="19"/>
      <c r="H4447" s="19"/>
    </row>
    <row r="4448" spans="6:8" x14ac:dyDescent="0.35">
      <c r="F4448" s="19"/>
      <c r="G4448" s="19"/>
      <c r="H4448" s="19"/>
    </row>
    <row r="4449" spans="6:8" x14ac:dyDescent="0.35">
      <c r="F4449" s="19"/>
      <c r="G4449" s="19"/>
      <c r="H4449" s="19"/>
    </row>
    <row r="4450" spans="6:8" x14ac:dyDescent="0.35">
      <c r="F4450" s="19"/>
      <c r="G4450" s="19"/>
      <c r="H4450" s="19"/>
    </row>
    <row r="4451" spans="6:8" x14ac:dyDescent="0.35">
      <c r="F4451" s="19"/>
      <c r="G4451" s="19"/>
      <c r="H4451" s="19"/>
    </row>
    <row r="4452" spans="6:8" x14ac:dyDescent="0.35">
      <c r="F4452" s="19"/>
      <c r="G4452" s="19"/>
      <c r="H4452" s="19"/>
    </row>
    <row r="4453" spans="6:8" x14ac:dyDescent="0.35">
      <c r="F4453" s="19"/>
      <c r="G4453" s="19"/>
      <c r="H4453" s="19"/>
    </row>
    <row r="4454" spans="6:8" x14ac:dyDescent="0.35">
      <c r="F4454" s="19"/>
      <c r="G4454" s="19"/>
      <c r="H4454" s="19"/>
    </row>
    <row r="4455" spans="6:8" x14ac:dyDescent="0.35">
      <c r="F4455" s="19"/>
      <c r="G4455" s="19"/>
      <c r="H4455" s="19"/>
    </row>
    <row r="4456" spans="6:8" x14ac:dyDescent="0.35">
      <c r="F4456" s="19"/>
      <c r="G4456" s="19"/>
      <c r="H4456" s="19"/>
    </row>
    <row r="4457" spans="6:8" x14ac:dyDescent="0.35">
      <c r="F4457" s="19"/>
      <c r="G4457" s="19"/>
      <c r="H4457" s="19"/>
    </row>
    <row r="4458" spans="6:8" x14ac:dyDescent="0.35">
      <c r="F4458" s="19"/>
      <c r="G4458" s="19"/>
      <c r="H4458" s="19"/>
    </row>
    <row r="4459" spans="6:8" x14ac:dyDescent="0.35">
      <c r="F4459" s="19"/>
      <c r="G4459" s="19"/>
      <c r="H4459" s="19"/>
    </row>
    <row r="4460" spans="6:8" x14ac:dyDescent="0.35">
      <c r="F4460" s="19"/>
      <c r="G4460" s="19"/>
      <c r="H4460" s="19"/>
    </row>
    <row r="4461" spans="6:8" x14ac:dyDescent="0.35">
      <c r="F4461" s="19"/>
      <c r="G4461" s="19"/>
      <c r="H4461" s="19"/>
    </row>
    <row r="4462" spans="6:8" x14ac:dyDescent="0.35">
      <c r="F4462" s="19"/>
      <c r="G4462" s="19"/>
      <c r="H4462" s="19"/>
    </row>
    <row r="4463" spans="6:8" x14ac:dyDescent="0.35">
      <c r="F4463" s="19"/>
      <c r="G4463" s="19"/>
      <c r="H4463" s="19"/>
    </row>
    <row r="4464" spans="6:8" x14ac:dyDescent="0.35">
      <c r="F4464" s="19"/>
      <c r="G4464" s="19"/>
      <c r="H4464" s="19"/>
    </row>
    <row r="4465" spans="6:8" x14ac:dyDescent="0.35">
      <c r="F4465" s="19"/>
      <c r="G4465" s="19"/>
      <c r="H4465" s="19"/>
    </row>
    <row r="4466" spans="6:8" x14ac:dyDescent="0.35">
      <c r="F4466" s="19"/>
      <c r="G4466" s="19"/>
      <c r="H4466" s="19"/>
    </row>
    <row r="4467" spans="6:8" x14ac:dyDescent="0.35">
      <c r="F4467" s="19"/>
      <c r="G4467" s="19"/>
      <c r="H4467" s="19"/>
    </row>
    <row r="4468" spans="6:8" x14ac:dyDescent="0.35">
      <c r="F4468" s="19"/>
      <c r="G4468" s="19"/>
      <c r="H4468" s="19"/>
    </row>
    <row r="4469" spans="6:8" x14ac:dyDescent="0.35">
      <c r="F4469" s="19"/>
      <c r="G4469" s="19"/>
      <c r="H4469" s="19"/>
    </row>
    <row r="4470" spans="6:8" x14ac:dyDescent="0.35">
      <c r="F4470" s="19"/>
      <c r="G4470" s="19"/>
      <c r="H4470" s="19"/>
    </row>
    <row r="4471" spans="6:8" x14ac:dyDescent="0.35">
      <c r="F4471" s="19"/>
      <c r="G4471" s="19"/>
      <c r="H4471" s="19"/>
    </row>
    <row r="4472" spans="6:8" x14ac:dyDescent="0.35">
      <c r="F4472" s="19"/>
      <c r="G4472" s="19"/>
      <c r="H4472" s="19"/>
    </row>
    <row r="4473" spans="6:8" x14ac:dyDescent="0.35">
      <c r="F4473" s="19"/>
      <c r="G4473" s="19"/>
      <c r="H4473" s="19"/>
    </row>
    <row r="4474" spans="6:8" x14ac:dyDescent="0.35">
      <c r="F4474" s="19"/>
      <c r="G4474" s="19"/>
      <c r="H4474" s="19"/>
    </row>
    <row r="4475" spans="6:8" x14ac:dyDescent="0.35">
      <c r="F4475" s="19"/>
      <c r="G4475" s="19"/>
      <c r="H4475" s="19"/>
    </row>
    <row r="4476" spans="6:8" x14ac:dyDescent="0.35">
      <c r="F4476" s="19"/>
      <c r="G4476" s="19"/>
      <c r="H4476" s="19"/>
    </row>
    <row r="4477" spans="6:8" x14ac:dyDescent="0.35">
      <c r="F4477" s="19"/>
      <c r="G4477" s="19"/>
      <c r="H4477" s="19"/>
    </row>
    <row r="4478" spans="6:8" x14ac:dyDescent="0.35">
      <c r="F4478" s="19"/>
      <c r="G4478" s="19"/>
      <c r="H4478" s="19"/>
    </row>
    <row r="4479" spans="6:8" x14ac:dyDescent="0.35">
      <c r="F4479" s="19"/>
      <c r="G4479" s="19"/>
      <c r="H4479" s="19"/>
    </row>
    <row r="4480" spans="6:8" x14ac:dyDescent="0.35">
      <c r="F4480" s="19"/>
      <c r="G4480" s="19"/>
      <c r="H4480" s="19"/>
    </row>
    <row r="4481" spans="6:8" x14ac:dyDescent="0.35">
      <c r="F4481" s="19"/>
      <c r="G4481" s="19"/>
      <c r="H4481" s="19"/>
    </row>
    <row r="4482" spans="6:8" x14ac:dyDescent="0.35">
      <c r="F4482" s="19"/>
      <c r="G4482" s="19"/>
      <c r="H4482" s="19"/>
    </row>
    <row r="4483" spans="6:8" x14ac:dyDescent="0.35">
      <c r="F4483" s="19"/>
      <c r="G4483" s="19"/>
      <c r="H4483" s="19"/>
    </row>
    <row r="4484" spans="6:8" x14ac:dyDescent="0.35">
      <c r="F4484" s="19"/>
      <c r="G4484" s="19"/>
      <c r="H4484" s="19"/>
    </row>
    <row r="4485" spans="6:8" x14ac:dyDescent="0.35">
      <c r="F4485" s="19"/>
      <c r="G4485" s="19"/>
      <c r="H4485" s="19"/>
    </row>
    <row r="4486" spans="6:8" x14ac:dyDescent="0.35">
      <c r="F4486" s="19"/>
      <c r="G4486" s="19"/>
      <c r="H4486" s="19"/>
    </row>
    <row r="4487" spans="6:8" x14ac:dyDescent="0.35">
      <c r="F4487" s="19"/>
      <c r="G4487" s="19"/>
      <c r="H4487" s="19"/>
    </row>
    <row r="4488" spans="6:8" x14ac:dyDescent="0.35">
      <c r="F4488" s="19"/>
      <c r="G4488" s="19"/>
      <c r="H4488" s="19"/>
    </row>
    <row r="4489" spans="6:8" x14ac:dyDescent="0.35">
      <c r="F4489" s="19"/>
      <c r="G4489" s="19"/>
      <c r="H4489" s="19"/>
    </row>
    <row r="4490" spans="6:8" x14ac:dyDescent="0.35">
      <c r="F4490" s="19"/>
      <c r="G4490" s="19"/>
      <c r="H4490" s="19"/>
    </row>
    <row r="4491" spans="6:8" x14ac:dyDescent="0.35">
      <c r="F4491" s="19"/>
      <c r="G4491" s="19"/>
      <c r="H4491" s="19"/>
    </row>
    <row r="4492" spans="6:8" x14ac:dyDescent="0.35">
      <c r="F4492" s="19"/>
      <c r="G4492" s="19"/>
      <c r="H4492" s="19"/>
    </row>
    <row r="4493" spans="6:8" x14ac:dyDescent="0.35">
      <c r="F4493" s="19"/>
      <c r="G4493" s="19"/>
      <c r="H4493" s="19"/>
    </row>
    <row r="4494" spans="6:8" x14ac:dyDescent="0.35">
      <c r="F4494" s="19"/>
      <c r="G4494" s="19"/>
      <c r="H4494" s="19"/>
    </row>
    <row r="4495" spans="6:8" x14ac:dyDescent="0.35">
      <c r="F4495" s="19"/>
      <c r="G4495" s="19"/>
      <c r="H4495" s="19"/>
    </row>
    <row r="4496" spans="6:8" x14ac:dyDescent="0.35">
      <c r="F4496" s="19"/>
      <c r="G4496" s="19"/>
      <c r="H4496" s="19"/>
    </row>
    <row r="4497" spans="6:8" x14ac:dyDescent="0.35">
      <c r="F4497" s="19"/>
      <c r="G4497" s="19"/>
      <c r="H4497" s="19"/>
    </row>
    <row r="4498" spans="6:8" x14ac:dyDescent="0.35">
      <c r="F4498" s="19"/>
      <c r="G4498" s="19"/>
      <c r="H4498" s="19"/>
    </row>
    <row r="4499" spans="6:8" x14ac:dyDescent="0.35">
      <c r="F4499" s="19"/>
      <c r="G4499" s="19"/>
      <c r="H4499" s="19"/>
    </row>
    <row r="4500" spans="6:8" x14ac:dyDescent="0.35">
      <c r="F4500" s="19"/>
      <c r="G4500" s="19"/>
      <c r="H4500" s="19"/>
    </row>
    <row r="4501" spans="6:8" x14ac:dyDescent="0.35">
      <c r="F4501" s="19"/>
      <c r="G4501" s="19"/>
      <c r="H4501" s="19"/>
    </row>
    <row r="4502" spans="6:8" x14ac:dyDescent="0.35">
      <c r="F4502" s="19"/>
      <c r="G4502" s="19"/>
      <c r="H4502" s="19"/>
    </row>
    <row r="4503" spans="6:8" x14ac:dyDescent="0.35">
      <c r="F4503" s="19"/>
      <c r="G4503" s="19"/>
      <c r="H4503" s="19"/>
    </row>
    <row r="4504" spans="6:8" x14ac:dyDescent="0.35">
      <c r="F4504" s="19"/>
      <c r="G4504" s="19"/>
      <c r="H4504" s="19"/>
    </row>
    <row r="4505" spans="6:8" x14ac:dyDescent="0.35">
      <c r="F4505" s="19"/>
      <c r="G4505" s="19"/>
      <c r="H4505" s="19"/>
    </row>
    <row r="4506" spans="6:8" x14ac:dyDescent="0.35">
      <c r="F4506" s="19"/>
      <c r="G4506" s="19"/>
      <c r="H4506" s="19"/>
    </row>
    <row r="4507" spans="6:8" x14ac:dyDescent="0.35">
      <c r="F4507" s="19"/>
      <c r="G4507" s="19"/>
      <c r="H4507" s="19"/>
    </row>
    <row r="4508" spans="6:8" x14ac:dyDescent="0.35">
      <c r="F4508" s="19"/>
      <c r="G4508" s="19"/>
      <c r="H4508" s="19"/>
    </row>
    <row r="4509" spans="6:8" x14ac:dyDescent="0.35">
      <c r="F4509" s="19"/>
      <c r="G4509" s="19"/>
      <c r="H4509" s="19"/>
    </row>
    <row r="4510" spans="6:8" x14ac:dyDescent="0.35">
      <c r="F4510" s="19"/>
      <c r="G4510" s="19"/>
      <c r="H4510" s="19"/>
    </row>
    <row r="4511" spans="6:8" x14ac:dyDescent="0.35">
      <c r="F4511" s="19"/>
      <c r="G4511" s="19"/>
      <c r="H4511" s="19"/>
    </row>
    <row r="4512" spans="6:8" x14ac:dyDescent="0.35">
      <c r="F4512" s="19"/>
      <c r="G4512" s="19"/>
      <c r="H4512" s="19"/>
    </row>
    <row r="4513" spans="6:8" x14ac:dyDescent="0.35">
      <c r="F4513" s="19"/>
      <c r="G4513" s="19"/>
      <c r="H4513" s="19"/>
    </row>
    <row r="4514" spans="6:8" x14ac:dyDescent="0.35">
      <c r="F4514" s="19"/>
      <c r="G4514" s="19"/>
      <c r="H4514" s="19"/>
    </row>
    <row r="4515" spans="6:8" x14ac:dyDescent="0.35">
      <c r="F4515" s="19"/>
      <c r="G4515" s="19"/>
      <c r="H4515" s="19"/>
    </row>
    <row r="4516" spans="6:8" x14ac:dyDescent="0.35">
      <c r="F4516" s="19"/>
      <c r="G4516" s="19"/>
      <c r="H4516" s="19"/>
    </row>
    <row r="4517" spans="6:8" x14ac:dyDescent="0.35">
      <c r="F4517" s="19"/>
      <c r="G4517" s="19"/>
      <c r="H4517" s="19"/>
    </row>
    <row r="4518" spans="6:8" x14ac:dyDescent="0.35">
      <c r="F4518" s="19"/>
      <c r="G4518" s="19"/>
      <c r="H4518" s="19"/>
    </row>
    <row r="4519" spans="6:8" x14ac:dyDescent="0.35">
      <c r="F4519" s="19"/>
      <c r="G4519" s="19"/>
      <c r="H4519" s="19"/>
    </row>
    <row r="4520" spans="6:8" x14ac:dyDescent="0.35">
      <c r="F4520" s="19"/>
      <c r="G4520" s="19"/>
      <c r="H4520" s="19"/>
    </row>
    <row r="4521" spans="6:8" x14ac:dyDescent="0.35">
      <c r="F4521" s="19"/>
      <c r="G4521" s="19"/>
      <c r="H4521" s="19"/>
    </row>
    <row r="4522" spans="6:8" x14ac:dyDescent="0.35">
      <c r="F4522" s="19"/>
      <c r="G4522" s="19"/>
      <c r="H4522" s="19"/>
    </row>
    <row r="4523" spans="6:8" x14ac:dyDescent="0.35">
      <c r="F4523" s="19"/>
      <c r="G4523" s="19"/>
      <c r="H4523" s="19"/>
    </row>
    <row r="4524" spans="6:8" x14ac:dyDescent="0.35">
      <c r="F4524" s="19"/>
      <c r="G4524" s="19"/>
      <c r="H4524" s="19"/>
    </row>
    <row r="4525" spans="6:8" x14ac:dyDescent="0.35">
      <c r="F4525" s="19"/>
      <c r="G4525" s="19"/>
      <c r="H4525" s="19"/>
    </row>
    <row r="4526" spans="6:8" x14ac:dyDescent="0.35">
      <c r="F4526" s="19"/>
      <c r="G4526" s="19"/>
      <c r="H4526" s="19"/>
    </row>
    <row r="4527" spans="6:8" x14ac:dyDescent="0.35">
      <c r="F4527" s="19"/>
      <c r="G4527" s="19"/>
      <c r="H4527" s="19"/>
    </row>
    <row r="4528" spans="6:8" x14ac:dyDescent="0.35">
      <c r="F4528" s="19"/>
      <c r="G4528" s="19"/>
      <c r="H4528" s="19"/>
    </row>
    <row r="4529" spans="6:8" x14ac:dyDescent="0.35">
      <c r="F4529" s="19"/>
      <c r="G4529" s="19"/>
      <c r="H4529" s="19"/>
    </row>
    <row r="4530" spans="6:8" x14ac:dyDescent="0.35">
      <c r="F4530" s="19"/>
      <c r="G4530" s="19"/>
      <c r="H4530" s="19"/>
    </row>
    <row r="4531" spans="6:8" x14ac:dyDescent="0.35">
      <c r="F4531" s="19"/>
      <c r="G4531" s="19"/>
      <c r="H4531" s="19"/>
    </row>
    <row r="4532" spans="6:8" x14ac:dyDescent="0.35">
      <c r="F4532" s="19"/>
      <c r="G4532" s="19"/>
      <c r="H4532" s="19"/>
    </row>
    <row r="4533" spans="6:8" x14ac:dyDescent="0.35">
      <c r="F4533" s="19"/>
      <c r="G4533" s="19"/>
      <c r="H4533" s="19"/>
    </row>
    <row r="4534" spans="6:8" x14ac:dyDescent="0.35">
      <c r="F4534" s="19"/>
      <c r="G4534" s="19"/>
      <c r="H4534" s="19"/>
    </row>
    <row r="4535" spans="6:8" x14ac:dyDescent="0.35">
      <c r="F4535" s="19"/>
      <c r="G4535" s="19"/>
      <c r="H4535" s="19"/>
    </row>
    <row r="4536" spans="6:8" x14ac:dyDescent="0.35">
      <c r="F4536" s="19"/>
      <c r="G4536" s="19"/>
      <c r="H4536" s="19"/>
    </row>
    <row r="4537" spans="6:8" x14ac:dyDescent="0.35">
      <c r="F4537" s="19"/>
      <c r="G4537" s="19"/>
      <c r="H4537" s="19"/>
    </row>
    <row r="4538" spans="6:8" x14ac:dyDescent="0.35">
      <c r="F4538" s="19"/>
      <c r="G4538" s="19"/>
      <c r="H4538" s="19"/>
    </row>
    <row r="4539" spans="6:8" x14ac:dyDescent="0.35">
      <c r="F4539" s="19"/>
      <c r="G4539" s="19"/>
      <c r="H4539" s="19"/>
    </row>
    <row r="4540" spans="6:8" x14ac:dyDescent="0.35">
      <c r="F4540" s="19"/>
      <c r="G4540" s="19"/>
      <c r="H4540" s="19"/>
    </row>
    <row r="4541" spans="6:8" x14ac:dyDescent="0.35">
      <c r="F4541" s="19"/>
      <c r="G4541" s="19"/>
      <c r="H4541" s="19"/>
    </row>
    <row r="4542" spans="6:8" x14ac:dyDescent="0.35">
      <c r="F4542" s="19"/>
      <c r="G4542" s="19"/>
      <c r="H4542" s="19"/>
    </row>
    <row r="4543" spans="6:8" x14ac:dyDescent="0.35">
      <c r="F4543" s="19"/>
      <c r="G4543" s="19"/>
      <c r="H4543" s="19"/>
    </row>
    <row r="4544" spans="6:8" x14ac:dyDescent="0.35">
      <c r="F4544" s="19"/>
      <c r="G4544" s="19"/>
      <c r="H4544" s="19"/>
    </row>
    <row r="4545" spans="6:8" x14ac:dyDescent="0.35">
      <c r="F4545" s="19"/>
      <c r="G4545" s="19"/>
      <c r="H4545" s="19"/>
    </row>
    <row r="4546" spans="6:8" x14ac:dyDescent="0.35">
      <c r="F4546" s="19"/>
      <c r="G4546" s="19"/>
      <c r="H4546" s="19"/>
    </row>
    <row r="4547" spans="6:8" x14ac:dyDescent="0.35">
      <c r="F4547" s="19"/>
      <c r="G4547" s="19"/>
      <c r="H4547" s="19"/>
    </row>
    <row r="4548" spans="6:8" x14ac:dyDescent="0.35">
      <c r="F4548" s="19"/>
      <c r="G4548" s="19"/>
      <c r="H4548" s="19"/>
    </row>
    <row r="4549" spans="6:8" x14ac:dyDescent="0.35">
      <c r="F4549" s="19"/>
      <c r="G4549" s="19"/>
      <c r="H4549" s="19"/>
    </row>
    <row r="4550" spans="6:8" x14ac:dyDescent="0.35">
      <c r="F4550" s="19"/>
      <c r="G4550" s="19"/>
      <c r="H4550" s="19"/>
    </row>
    <row r="4551" spans="6:8" x14ac:dyDescent="0.35">
      <c r="F4551" s="19"/>
      <c r="G4551" s="19"/>
      <c r="H4551" s="19"/>
    </row>
    <row r="4552" spans="6:8" x14ac:dyDescent="0.35">
      <c r="F4552" s="19"/>
      <c r="G4552" s="19"/>
      <c r="H4552" s="19"/>
    </row>
    <row r="4553" spans="6:8" x14ac:dyDescent="0.35">
      <c r="F4553" s="19"/>
      <c r="G4553" s="19"/>
      <c r="H4553" s="19"/>
    </row>
    <row r="4554" spans="6:8" x14ac:dyDescent="0.35">
      <c r="F4554" s="19"/>
      <c r="G4554" s="19"/>
      <c r="H4554" s="19"/>
    </row>
    <row r="4555" spans="6:8" x14ac:dyDescent="0.35">
      <c r="F4555" s="19"/>
      <c r="G4555" s="19"/>
      <c r="H4555" s="19"/>
    </row>
    <row r="4556" spans="6:8" x14ac:dyDescent="0.35">
      <c r="F4556" s="19"/>
      <c r="G4556" s="19"/>
      <c r="H4556" s="19"/>
    </row>
    <row r="4557" spans="6:8" x14ac:dyDescent="0.35">
      <c r="F4557" s="19"/>
      <c r="G4557" s="19"/>
      <c r="H4557" s="19"/>
    </row>
    <row r="4558" spans="6:8" x14ac:dyDescent="0.35">
      <c r="F4558" s="19"/>
      <c r="G4558" s="19"/>
      <c r="H4558" s="19"/>
    </row>
    <row r="4559" spans="6:8" x14ac:dyDescent="0.35">
      <c r="F4559" s="19"/>
      <c r="G4559" s="19"/>
      <c r="H4559" s="19"/>
    </row>
    <row r="4560" spans="6:8" x14ac:dyDescent="0.35">
      <c r="F4560" s="19"/>
      <c r="G4560" s="19"/>
      <c r="H4560" s="19"/>
    </row>
    <row r="4561" spans="6:8" x14ac:dyDescent="0.35">
      <c r="F4561" s="19"/>
      <c r="G4561" s="19"/>
      <c r="H4561" s="19"/>
    </row>
    <row r="4562" spans="6:8" x14ac:dyDescent="0.35">
      <c r="F4562" s="19"/>
      <c r="G4562" s="19"/>
      <c r="H4562" s="19"/>
    </row>
    <row r="4563" spans="6:8" x14ac:dyDescent="0.35">
      <c r="F4563" s="19"/>
      <c r="G4563" s="19"/>
      <c r="H4563" s="19"/>
    </row>
    <row r="4564" spans="6:8" x14ac:dyDescent="0.35">
      <c r="F4564" s="19"/>
      <c r="G4564" s="19"/>
      <c r="H4564" s="19"/>
    </row>
    <row r="4565" spans="6:8" x14ac:dyDescent="0.35">
      <c r="F4565" s="19"/>
      <c r="G4565" s="19"/>
      <c r="H4565" s="19"/>
    </row>
    <row r="4566" spans="6:8" x14ac:dyDescent="0.35">
      <c r="F4566" s="19"/>
      <c r="G4566" s="19"/>
      <c r="H4566" s="19"/>
    </row>
    <row r="4567" spans="6:8" x14ac:dyDescent="0.35">
      <c r="F4567" s="19"/>
      <c r="G4567" s="19"/>
      <c r="H4567" s="19"/>
    </row>
    <row r="4568" spans="6:8" x14ac:dyDescent="0.35">
      <c r="F4568" s="19"/>
      <c r="G4568" s="19"/>
      <c r="H4568" s="19"/>
    </row>
    <row r="4569" spans="6:8" x14ac:dyDescent="0.35">
      <c r="F4569" s="19"/>
      <c r="G4569" s="19"/>
      <c r="H4569" s="19"/>
    </row>
    <row r="4570" spans="6:8" x14ac:dyDescent="0.35">
      <c r="F4570" s="19"/>
      <c r="G4570" s="19"/>
      <c r="H4570" s="19"/>
    </row>
    <row r="4571" spans="6:8" x14ac:dyDescent="0.35">
      <c r="F4571" s="19"/>
      <c r="G4571" s="19"/>
      <c r="H4571" s="19"/>
    </row>
    <row r="4572" spans="6:8" x14ac:dyDescent="0.35">
      <c r="F4572" s="19"/>
      <c r="G4572" s="19"/>
      <c r="H4572" s="19"/>
    </row>
    <row r="4573" spans="6:8" x14ac:dyDescent="0.35">
      <c r="F4573" s="19"/>
      <c r="G4573" s="19"/>
      <c r="H4573" s="19"/>
    </row>
    <row r="4574" spans="6:8" x14ac:dyDescent="0.35">
      <c r="F4574" s="19"/>
      <c r="G4574" s="19"/>
      <c r="H4574" s="19"/>
    </row>
    <row r="4575" spans="6:8" x14ac:dyDescent="0.35">
      <c r="F4575" s="19"/>
      <c r="G4575" s="19"/>
      <c r="H4575" s="19"/>
    </row>
    <row r="4576" spans="6:8" x14ac:dyDescent="0.35">
      <c r="F4576" s="19"/>
      <c r="G4576" s="19"/>
      <c r="H4576" s="19"/>
    </row>
    <row r="4577" spans="6:8" x14ac:dyDescent="0.35">
      <c r="F4577" s="19"/>
      <c r="G4577" s="19"/>
      <c r="H4577" s="19"/>
    </row>
    <row r="4578" spans="6:8" x14ac:dyDescent="0.35">
      <c r="F4578" s="19"/>
      <c r="G4578" s="19"/>
      <c r="H4578" s="19"/>
    </row>
    <row r="4579" spans="6:8" x14ac:dyDescent="0.35">
      <c r="F4579" s="19"/>
      <c r="G4579" s="19"/>
      <c r="H4579" s="19"/>
    </row>
    <row r="4580" spans="6:8" x14ac:dyDescent="0.35">
      <c r="F4580" s="19"/>
      <c r="G4580" s="19"/>
      <c r="H4580" s="19"/>
    </row>
    <row r="4581" spans="6:8" x14ac:dyDescent="0.35">
      <c r="F4581" s="19"/>
      <c r="G4581" s="19"/>
      <c r="H4581" s="19"/>
    </row>
    <row r="4582" spans="6:8" x14ac:dyDescent="0.35">
      <c r="F4582" s="19"/>
      <c r="G4582" s="19"/>
      <c r="H4582" s="19"/>
    </row>
    <row r="4583" spans="6:8" x14ac:dyDescent="0.35">
      <c r="F4583" s="19"/>
      <c r="G4583" s="19"/>
      <c r="H4583" s="19"/>
    </row>
    <row r="4584" spans="6:8" x14ac:dyDescent="0.35">
      <c r="F4584" s="19"/>
      <c r="G4584" s="19"/>
      <c r="H4584" s="19"/>
    </row>
    <row r="4585" spans="6:8" x14ac:dyDescent="0.35">
      <c r="F4585" s="19"/>
      <c r="G4585" s="19"/>
      <c r="H4585" s="19"/>
    </row>
    <row r="4586" spans="6:8" x14ac:dyDescent="0.35">
      <c r="F4586" s="19"/>
      <c r="G4586" s="19"/>
      <c r="H4586" s="19"/>
    </row>
    <row r="4587" spans="6:8" x14ac:dyDescent="0.35">
      <c r="F4587" s="19"/>
      <c r="G4587" s="19"/>
      <c r="H4587" s="19"/>
    </row>
    <row r="4588" spans="6:8" x14ac:dyDescent="0.35">
      <c r="F4588" s="19"/>
      <c r="G4588" s="19"/>
      <c r="H4588" s="19"/>
    </row>
    <row r="4589" spans="6:8" x14ac:dyDescent="0.35">
      <c r="F4589" s="19"/>
      <c r="G4589" s="19"/>
      <c r="H4589" s="19"/>
    </row>
    <row r="4590" spans="6:8" x14ac:dyDescent="0.35">
      <c r="F4590" s="19"/>
      <c r="G4590" s="19"/>
      <c r="H4590" s="19"/>
    </row>
    <row r="4591" spans="6:8" x14ac:dyDescent="0.35">
      <c r="F4591" s="19"/>
      <c r="G4591" s="19"/>
      <c r="H4591" s="19"/>
    </row>
    <row r="4592" spans="6:8" x14ac:dyDescent="0.35">
      <c r="F4592" s="19"/>
      <c r="G4592" s="19"/>
      <c r="H4592" s="19"/>
    </row>
    <row r="4593" spans="6:8" x14ac:dyDescent="0.35">
      <c r="F4593" s="19"/>
      <c r="G4593" s="19"/>
      <c r="H4593" s="19"/>
    </row>
    <row r="4594" spans="6:8" x14ac:dyDescent="0.35">
      <c r="F4594" s="19"/>
      <c r="G4594" s="19"/>
      <c r="H4594" s="19"/>
    </row>
    <row r="4595" spans="6:8" x14ac:dyDescent="0.35">
      <c r="F4595" s="19"/>
      <c r="G4595" s="19"/>
      <c r="H4595" s="19"/>
    </row>
    <row r="4596" spans="6:8" x14ac:dyDescent="0.35">
      <c r="F4596" s="19"/>
      <c r="G4596" s="19"/>
      <c r="H4596" s="19"/>
    </row>
    <row r="4597" spans="6:8" x14ac:dyDescent="0.35">
      <c r="F4597" s="19"/>
      <c r="G4597" s="19"/>
      <c r="H4597" s="19"/>
    </row>
    <row r="4598" spans="6:8" x14ac:dyDescent="0.35">
      <c r="F4598" s="19"/>
      <c r="G4598" s="19"/>
      <c r="H4598" s="19"/>
    </row>
    <row r="4599" spans="6:8" x14ac:dyDescent="0.35">
      <c r="F4599" s="19"/>
      <c r="G4599" s="19"/>
      <c r="H4599" s="19"/>
    </row>
    <row r="4600" spans="6:8" x14ac:dyDescent="0.35">
      <c r="F4600" s="19"/>
      <c r="G4600" s="19"/>
      <c r="H4600" s="19"/>
    </row>
    <row r="4601" spans="6:8" x14ac:dyDescent="0.35">
      <c r="F4601" s="19"/>
      <c r="G4601" s="19"/>
      <c r="H4601" s="19"/>
    </row>
    <row r="4602" spans="6:8" x14ac:dyDescent="0.35">
      <c r="F4602" s="19"/>
      <c r="G4602" s="19"/>
      <c r="H4602" s="19"/>
    </row>
    <row r="4603" spans="6:8" x14ac:dyDescent="0.35">
      <c r="F4603" s="19"/>
      <c r="G4603" s="19"/>
      <c r="H4603" s="19"/>
    </row>
    <row r="4604" spans="6:8" x14ac:dyDescent="0.35">
      <c r="F4604" s="19"/>
      <c r="G4604" s="19"/>
      <c r="H4604" s="19"/>
    </row>
    <row r="4605" spans="6:8" x14ac:dyDescent="0.35">
      <c r="F4605" s="19"/>
      <c r="G4605" s="19"/>
      <c r="H4605" s="19"/>
    </row>
    <row r="4606" spans="6:8" x14ac:dyDescent="0.35">
      <c r="F4606" s="19"/>
      <c r="G4606" s="19"/>
      <c r="H4606" s="19"/>
    </row>
    <row r="4607" spans="6:8" x14ac:dyDescent="0.35">
      <c r="F4607" s="19"/>
      <c r="G4607" s="19"/>
      <c r="H4607" s="19"/>
    </row>
    <row r="4608" spans="6:8" x14ac:dyDescent="0.35">
      <c r="F4608" s="19"/>
      <c r="G4608" s="19"/>
      <c r="H4608" s="19"/>
    </row>
    <row r="4609" spans="6:8" x14ac:dyDescent="0.35">
      <c r="F4609" s="19"/>
      <c r="G4609" s="19"/>
      <c r="H4609" s="19"/>
    </row>
    <row r="4610" spans="6:8" x14ac:dyDescent="0.35">
      <c r="F4610" s="19"/>
      <c r="G4610" s="19"/>
      <c r="H4610" s="19"/>
    </row>
    <row r="4611" spans="6:8" x14ac:dyDescent="0.35">
      <c r="F4611" s="19"/>
      <c r="G4611" s="19"/>
      <c r="H4611" s="19"/>
    </row>
    <row r="4612" spans="6:8" x14ac:dyDescent="0.35">
      <c r="F4612" s="19"/>
      <c r="G4612" s="19"/>
      <c r="H4612" s="19"/>
    </row>
    <row r="4613" spans="6:8" x14ac:dyDescent="0.35">
      <c r="F4613" s="19"/>
      <c r="G4613" s="19"/>
      <c r="H4613" s="19"/>
    </row>
    <row r="4614" spans="6:8" x14ac:dyDescent="0.35">
      <c r="F4614" s="19"/>
      <c r="G4614" s="19"/>
      <c r="H4614" s="19"/>
    </row>
    <row r="4615" spans="6:8" x14ac:dyDescent="0.35">
      <c r="F4615" s="19"/>
      <c r="G4615" s="19"/>
      <c r="H4615" s="19"/>
    </row>
    <row r="4616" spans="6:8" x14ac:dyDescent="0.35">
      <c r="F4616" s="19"/>
      <c r="G4616" s="19"/>
      <c r="H4616" s="19"/>
    </row>
    <row r="4617" spans="6:8" x14ac:dyDescent="0.35">
      <c r="F4617" s="19"/>
      <c r="G4617" s="19"/>
      <c r="H4617" s="19"/>
    </row>
    <row r="4618" spans="6:8" x14ac:dyDescent="0.35">
      <c r="F4618" s="19"/>
      <c r="G4618" s="19"/>
      <c r="H4618" s="19"/>
    </row>
    <row r="4619" spans="6:8" x14ac:dyDescent="0.35">
      <c r="F4619" s="19"/>
      <c r="G4619" s="19"/>
      <c r="H4619" s="19"/>
    </row>
    <row r="4620" spans="6:8" x14ac:dyDescent="0.35">
      <c r="F4620" s="19"/>
      <c r="G4620" s="19"/>
      <c r="H4620" s="19"/>
    </row>
    <row r="4621" spans="6:8" x14ac:dyDescent="0.35">
      <c r="F4621" s="19"/>
      <c r="G4621" s="19"/>
      <c r="H4621" s="19"/>
    </row>
    <row r="4622" spans="6:8" x14ac:dyDescent="0.35">
      <c r="F4622" s="19"/>
      <c r="G4622" s="19"/>
      <c r="H4622" s="19"/>
    </row>
    <row r="4623" spans="6:8" x14ac:dyDescent="0.35">
      <c r="F4623" s="19"/>
      <c r="G4623" s="19"/>
      <c r="H4623" s="19"/>
    </row>
    <row r="4624" spans="6:8" x14ac:dyDescent="0.35">
      <c r="F4624" s="19"/>
      <c r="G4624" s="19"/>
      <c r="H4624" s="19"/>
    </row>
    <row r="4625" spans="6:8" x14ac:dyDescent="0.35">
      <c r="F4625" s="19"/>
      <c r="G4625" s="19"/>
      <c r="H4625" s="19"/>
    </row>
    <row r="4626" spans="6:8" x14ac:dyDescent="0.35">
      <c r="F4626" s="19"/>
      <c r="G4626" s="19"/>
      <c r="H4626" s="19"/>
    </row>
    <row r="4627" spans="6:8" x14ac:dyDescent="0.35">
      <c r="F4627" s="19"/>
      <c r="G4627" s="19"/>
      <c r="H4627" s="19"/>
    </row>
    <row r="4628" spans="6:8" x14ac:dyDescent="0.35">
      <c r="F4628" s="19"/>
      <c r="G4628" s="19"/>
      <c r="H4628" s="19"/>
    </row>
    <row r="4629" spans="6:8" x14ac:dyDescent="0.35">
      <c r="F4629" s="19"/>
      <c r="G4629" s="19"/>
      <c r="H4629" s="19"/>
    </row>
    <row r="4630" spans="6:8" x14ac:dyDescent="0.35">
      <c r="F4630" s="19"/>
      <c r="G4630" s="19"/>
      <c r="H4630" s="19"/>
    </row>
    <row r="4631" spans="6:8" x14ac:dyDescent="0.35">
      <c r="F4631" s="19"/>
      <c r="G4631" s="19"/>
      <c r="H4631" s="19"/>
    </row>
    <row r="4632" spans="6:8" x14ac:dyDescent="0.35">
      <c r="F4632" s="19"/>
      <c r="G4632" s="19"/>
      <c r="H4632" s="19"/>
    </row>
    <row r="4633" spans="6:8" x14ac:dyDescent="0.35">
      <c r="F4633" s="19"/>
      <c r="G4633" s="19"/>
      <c r="H4633" s="19"/>
    </row>
    <row r="4634" spans="6:8" x14ac:dyDescent="0.35">
      <c r="F4634" s="19"/>
      <c r="G4634" s="19"/>
      <c r="H4634" s="19"/>
    </row>
    <row r="4635" spans="6:8" x14ac:dyDescent="0.35">
      <c r="F4635" s="19"/>
      <c r="G4635" s="19"/>
      <c r="H4635" s="19"/>
    </row>
    <row r="4636" spans="6:8" x14ac:dyDescent="0.35">
      <c r="F4636" s="19"/>
      <c r="G4636" s="19"/>
      <c r="H4636" s="19"/>
    </row>
    <row r="4637" spans="6:8" x14ac:dyDescent="0.35">
      <c r="F4637" s="19"/>
      <c r="G4637" s="19"/>
      <c r="H4637" s="19"/>
    </row>
    <row r="4638" spans="6:8" x14ac:dyDescent="0.35">
      <c r="F4638" s="19"/>
      <c r="G4638" s="19"/>
      <c r="H4638" s="19"/>
    </row>
    <row r="4639" spans="6:8" x14ac:dyDescent="0.35">
      <c r="F4639" s="19"/>
      <c r="G4639" s="19"/>
      <c r="H4639" s="19"/>
    </row>
    <row r="4640" spans="6:8" x14ac:dyDescent="0.35">
      <c r="F4640" s="19"/>
      <c r="G4640" s="19"/>
      <c r="H4640" s="19"/>
    </row>
    <row r="4641" spans="6:8" x14ac:dyDescent="0.35">
      <c r="F4641" s="19"/>
      <c r="G4641" s="19"/>
      <c r="H4641" s="19"/>
    </row>
    <row r="4642" spans="6:8" x14ac:dyDescent="0.35">
      <c r="F4642" s="19"/>
      <c r="G4642" s="19"/>
      <c r="H4642" s="19"/>
    </row>
    <row r="4643" spans="6:8" x14ac:dyDescent="0.35">
      <c r="F4643" s="19"/>
      <c r="G4643" s="19"/>
      <c r="H4643" s="19"/>
    </row>
    <row r="4644" spans="6:8" x14ac:dyDescent="0.35">
      <c r="F4644" s="19"/>
      <c r="G4644" s="19"/>
      <c r="H4644" s="19"/>
    </row>
    <row r="4645" spans="6:8" x14ac:dyDescent="0.35">
      <c r="F4645" s="19"/>
      <c r="G4645" s="19"/>
      <c r="H4645" s="19"/>
    </row>
    <row r="4646" spans="6:8" x14ac:dyDescent="0.35">
      <c r="F4646" s="19"/>
      <c r="G4646" s="19"/>
      <c r="H4646" s="19"/>
    </row>
    <row r="4647" spans="6:8" x14ac:dyDescent="0.35">
      <c r="F4647" s="19"/>
      <c r="G4647" s="19"/>
      <c r="H4647" s="19"/>
    </row>
    <row r="4648" spans="6:8" x14ac:dyDescent="0.35">
      <c r="F4648" s="19"/>
      <c r="G4648" s="19"/>
      <c r="H4648" s="19"/>
    </row>
    <row r="4649" spans="6:8" x14ac:dyDescent="0.35">
      <c r="F4649" s="19"/>
      <c r="G4649" s="19"/>
      <c r="H4649" s="19"/>
    </row>
    <row r="4650" spans="6:8" x14ac:dyDescent="0.35">
      <c r="F4650" s="19"/>
      <c r="G4650" s="19"/>
      <c r="H4650" s="19"/>
    </row>
    <row r="4651" spans="6:8" x14ac:dyDescent="0.35">
      <c r="F4651" s="19"/>
      <c r="G4651" s="19"/>
      <c r="H4651" s="19"/>
    </row>
    <row r="4652" spans="6:8" x14ac:dyDescent="0.35">
      <c r="F4652" s="19"/>
      <c r="G4652" s="19"/>
      <c r="H4652" s="19"/>
    </row>
    <row r="4653" spans="6:8" x14ac:dyDescent="0.35">
      <c r="F4653" s="19"/>
      <c r="G4653" s="19"/>
      <c r="H4653" s="19"/>
    </row>
    <row r="4654" spans="6:8" x14ac:dyDescent="0.35">
      <c r="F4654" s="19"/>
      <c r="G4654" s="19"/>
      <c r="H4654" s="19"/>
    </row>
    <row r="4655" spans="6:8" x14ac:dyDescent="0.35">
      <c r="F4655" s="19"/>
      <c r="G4655" s="19"/>
      <c r="H4655" s="19"/>
    </row>
    <row r="4656" spans="6:8" x14ac:dyDescent="0.35">
      <c r="F4656" s="19"/>
      <c r="G4656" s="19"/>
      <c r="H4656" s="19"/>
    </row>
    <row r="4657" spans="6:8" x14ac:dyDescent="0.35">
      <c r="F4657" s="19"/>
      <c r="G4657" s="19"/>
      <c r="H4657" s="19"/>
    </row>
    <row r="4658" spans="6:8" x14ac:dyDescent="0.35">
      <c r="F4658" s="19"/>
      <c r="G4658" s="19"/>
      <c r="H4658" s="19"/>
    </row>
    <row r="4659" spans="6:8" x14ac:dyDescent="0.35">
      <c r="F4659" s="19"/>
      <c r="G4659" s="19"/>
      <c r="H4659" s="19"/>
    </row>
    <row r="4660" spans="6:8" x14ac:dyDescent="0.35">
      <c r="F4660" s="19"/>
      <c r="G4660" s="19"/>
      <c r="H4660" s="19"/>
    </row>
    <row r="4661" spans="6:8" x14ac:dyDescent="0.35">
      <c r="F4661" s="19"/>
      <c r="G4661" s="19"/>
      <c r="H4661" s="19"/>
    </row>
    <row r="4662" spans="6:8" x14ac:dyDescent="0.35">
      <c r="F4662" s="19"/>
      <c r="G4662" s="19"/>
      <c r="H4662" s="19"/>
    </row>
    <row r="4663" spans="6:8" x14ac:dyDescent="0.35">
      <c r="F4663" s="19"/>
      <c r="G4663" s="19"/>
      <c r="H4663" s="19"/>
    </row>
    <row r="4664" spans="6:8" x14ac:dyDescent="0.35">
      <c r="F4664" s="19"/>
      <c r="G4664" s="19"/>
      <c r="H4664" s="19"/>
    </row>
    <row r="4665" spans="6:8" x14ac:dyDescent="0.35">
      <c r="F4665" s="19"/>
      <c r="G4665" s="19"/>
      <c r="H4665" s="19"/>
    </row>
    <row r="4666" spans="6:8" x14ac:dyDescent="0.35">
      <c r="F4666" s="19"/>
      <c r="G4666" s="19"/>
      <c r="H4666" s="19"/>
    </row>
    <row r="4667" spans="6:8" x14ac:dyDescent="0.35">
      <c r="F4667" s="19"/>
      <c r="G4667" s="19"/>
      <c r="H4667" s="19"/>
    </row>
    <row r="4668" spans="6:8" x14ac:dyDescent="0.35">
      <c r="F4668" s="19"/>
      <c r="G4668" s="19"/>
      <c r="H4668" s="19"/>
    </row>
    <row r="4669" spans="6:8" x14ac:dyDescent="0.35">
      <c r="F4669" s="19"/>
      <c r="G4669" s="19"/>
      <c r="H4669" s="19"/>
    </row>
    <row r="4670" spans="6:8" x14ac:dyDescent="0.35">
      <c r="F4670" s="19"/>
      <c r="G4670" s="19"/>
      <c r="H4670" s="19"/>
    </row>
    <row r="4671" spans="6:8" x14ac:dyDescent="0.35">
      <c r="F4671" s="19"/>
      <c r="G4671" s="19"/>
      <c r="H4671" s="19"/>
    </row>
    <row r="4672" spans="6:8" x14ac:dyDescent="0.35">
      <c r="F4672" s="19"/>
      <c r="G4672" s="19"/>
      <c r="H4672" s="19"/>
    </row>
    <row r="4673" spans="6:8" x14ac:dyDescent="0.35">
      <c r="F4673" s="19"/>
      <c r="G4673" s="19"/>
      <c r="H4673" s="19"/>
    </row>
    <row r="4674" spans="6:8" x14ac:dyDescent="0.35">
      <c r="F4674" s="19"/>
      <c r="G4674" s="19"/>
      <c r="H4674" s="19"/>
    </row>
    <row r="4675" spans="6:8" x14ac:dyDescent="0.35">
      <c r="F4675" s="19"/>
      <c r="G4675" s="19"/>
      <c r="H4675" s="19"/>
    </row>
    <row r="4676" spans="6:8" x14ac:dyDescent="0.35">
      <c r="F4676" s="19"/>
      <c r="G4676" s="19"/>
      <c r="H4676" s="19"/>
    </row>
    <row r="4677" spans="6:8" x14ac:dyDescent="0.35">
      <c r="F4677" s="19"/>
      <c r="G4677" s="19"/>
      <c r="H4677" s="19"/>
    </row>
    <row r="4678" spans="6:8" x14ac:dyDescent="0.35">
      <c r="F4678" s="19"/>
      <c r="G4678" s="19"/>
      <c r="H4678" s="19"/>
    </row>
    <row r="4679" spans="6:8" x14ac:dyDescent="0.35">
      <c r="F4679" s="19"/>
      <c r="G4679" s="19"/>
      <c r="H4679" s="19"/>
    </row>
    <row r="4680" spans="6:8" x14ac:dyDescent="0.35">
      <c r="F4680" s="19"/>
      <c r="G4680" s="19"/>
      <c r="H4680" s="19"/>
    </row>
    <row r="4681" spans="6:8" x14ac:dyDescent="0.35">
      <c r="F4681" s="19"/>
      <c r="G4681" s="19"/>
      <c r="H4681" s="19"/>
    </row>
    <row r="4682" spans="6:8" x14ac:dyDescent="0.35">
      <c r="F4682" s="19"/>
      <c r="G4682" s="19"/>
      <c r="H4682" s="19"/>
    </row>
    <row r="4683" spans="6:8" x14ac:dyDescent="0.35">
      <c r="F4683" s="19"/>
      <c r="G4683" s="19"/>
      <c r="H4683" s="19"/>
    </row>
    <row r="4684" spans="6:8" x14ac:dyDescent="0.35">
      <c r="F4684" s="19"/>
      <c r="G4684" s="19"/>
      <c r="H4684" s="19"/>
    </row>
    <row r="4685" spans="6:8" x14ac:dyDescent="0.35">
      <c r="F4685" s="19"/>
      <c r="G4685" s="19"/>
      <c r="H4685" s="19"/>
    </row>
    <row r="4686" spans="6:8" x14ac:dyDescent="0.35">
      <c r="F4686" s="19"/>
      <c r="G4686" s="19"/>
      <c r="H4686" s="19"/>
    </row>
    <row r="4687" spans="6:8" x14ac:dyDescent="0.35">
      <c r="F4687" s="19"/>
      <c r="G4687" s="19"/>
      <c r="H4687" s="19"/>
    </row>
    <row r="4688" spans="6:8" x14ac:dyDescent="0.35">
      <c r="F4688" s="19"/>
      <c r="G4688" s="19"/>
      <c r="H4688" s="19"/>
    </row>
    <row r="4689" spans="6:8" x14ac:dyDescent="0.35">
      <c r="F4689" s="19"/>
      <c r="G4689" s="19"/>
      <c r="H4689" s="19"/>
    </row>
    <row r="4690" spans="6:8" x14ac:dyDescent="0.35">
      <c r="F4690" s="19"/>
      <c r="G4690" s="19"/>
      <c r="H4690" s="19"/>
    </row>
    <row r="4691" spans="6:8" x14ac:dyDescent="0.35">
      <c r="F4691" s="19"/>
      <c r="G4691" s="19"/>
      <c r="H4691" s="19"/>
    </row>
    <row r="4692" spans="6:8" x14ac:dyDescent="0.35">
      <c r="F4692" s="19"/>
      <c r="G4692" s="19"/>
      <c r="H4692" s="19"/>
    </row>
    <row r="4693" spans="6:8" x14ac:dyDescent="0.35">
      <c r="F4693" s="19"/>
      <c r="G4693" s="19"/>
      <c r="H4693" s="19"/>
    </row>
    <row r="4694" spans="6:8" x14ac:dyDescent="0.35">
      <c r="F4694" s="19"/>
      <c r="G4694" s="19"/>
      <c r="H4694" s="19"/>
    </row>
    <row r="4695" spans="6:8" x14ac:dyDescent="0.35">
      <c r="F4695" s="19"/>
      <c r="G4695" s="19"/>
      <c r="H4695" s="19"/>
    </row>
    <row r="4696" spans="6:8" x14ac:dyDescent="0.35">
      <c r="F4696" s="19"/>
      <c r="G4696" s="19"/>
      <c r="H4696" s="19"/>
    </row>
    <row r="4697" spans="6:8" x14ac:dyDescent="0.35">
      <c r="F4697" s="19"/>
      <c r="G4697" s="19"/>
      <c r="H4697" s="19"/>
    </row>
    <row r="4698" spans="6:8" x14ac:dyDescent="0.35">
      <c r="F4698" s="19"/>
      <c r="G4698" s="19"/>
      <c r="H4698" s="19"/>
    </row>
    <row r="4699" spans="6:8" x14ac:dyDescent="0.35">
      <c r="F4699" s="19"/>
      <c r="G4699" s="19"/>
      <c r="H4699" s="19"/>
    </row>
    <row r="4700" spans="6:8" x14ac:dyDescent="0.35">
      <c r="F4700" s="19"/>
      <c r="G4700" s="19"/>
      <c r="H4700" s="19"/>
    </row>
    <row r="4701" spans="6:8" x14ac:dyDescent="0.35">
      <c r="F4701" s="19"/>
      <c r="G4701" s="19"/>
      <c r="H4701" s="19"/>
    </row>
    <row r="4702" spans="6:8" x14ac:dyDescent="0.35">
      <c r="F4702" s="19"/>
      <c r="G4702" s="19"/>
      <c r="H4702" s="19"/>
    </row>
    <row r="4703" spans="6:8" x14ac:dyDescent="0.35">
      <c r="F4703" s="19"/>
      <c r="G4703" s="19"/>
      <c r="H4703" s="19"/>
    </row>
    <row r="4704" spans="6:8" x14ac:dyDescent="0.35">
      <c r="F4704" s="19"/>
      <c r="G4704" s="19"/>
      <c r="H4704" s="19"/>
    </row>
    <row r="4705" spans="6:8" x14ac:dyDescent="0.35">
      <c r="F4705" s="19"/>
      <c r="G4705" s="19"/>
      <c r="H4705" s="19"/>
    </row>
    <row r="4706" spans="6:8" x14ac:dyDescent="0.35">
      <c r="F4706" s="19"/>
      <c r="G4706" s="19"/>
      <c r="H4706" s="19"/>
    </row>
    <row r="4707" spans="6:8" x14ac:dyDescent="0.35">
      <c r="F4707" s="19"/>
      <c r="G4707" s="19"/>
      <c r="H4707" s="19"/>
    </row>
    <row r="4708" spans="6:8" x14ac:dyDescent="0.35">
      <c r="F4708" s="19"/>
      <c r="G4708" s="19"/>
      <c r="H4708" s="19"/>
    </row>
    <row r="4709" spans="6:8" x14ac:dyDescent="0.35">
      <c r="F4709" s="19"/>
      <c r="G4709" s="19"/>
      <c r="H4709" s="19"/>
    </row>
    <row r="4710" spans="6:8" x14ac:dyDescent="0.35">
      <c r="F4710" s="19"/>
      <c r="G4710" s="19"/>
      <c r="H4710" s="19"/>
    </row>
    <row r="4711" spans="6:8" x14ac:dyDescent="0.35">
      <c r="F4711" s="19"/>
      <c r="G4711" s="19"/>
      <c r="H4711" s="19"/>
    </row>
    <row r="4712" spans="6:8" x14ac:dyDescent="0.35">
      <c r="F4712" s="19"/>
      <c r="G4712" s="19"/>
      <c r="H4712" s="19"/>
    </row>
    <row r="4713" spans="6:8" x14ac:dyDescent="0.35">
      <c r="F4713" s="19"/>
      <c r="G4713" s="19"/>
      <c r="H4713" s="19"/>
    </row>
    <row r="4714" spans="6:8" x14ac:dyDescent="0.35">
      <c r="F4714" s="19"/>
      <c r="G4714" s="19"/>
      <c r="H4714" s="19"/>
    </row>
    <row r="4715" spans="6:8" x14ac:dyDescent="0.35">
      <c r="F4715" s="19"/>
      <c r="G4715" s="19"/>
      <c r="H4715" s="19"/>
    </row>
    <row r="4716" spans="6:8" x14ac:dyDescent="0.35">
      <c r="F4716" s="19"/>
      <c r="G4716" s="19"/>
      <c r="H4716" s="19"/>
    </row>
    <row r="4717" spans="6:8" x14ac:dyDescent="0.35">
      <c r="F4717" s="19"/>
      <c r="G4717" s="19"/>
      <c r="H4717" s="19"/>
    </row>
    <row r="4718" spans="6:8" x14ac:dyDescent="0.35">
      <c r="F4718" s="19"/>
      <c r="G4718" s="19"/>
      <c r="H4718" s="19"/>
    </row>
    <row r="4719" spans="6:8" x14ac:dyDescent="0.35">
      <c r="F4719" s="19"/>
      <c r="G4719" s="19"/>
      <c r="H4719" s="19"/>
    </row>
    <row r="4720" spans="6:8" x14ac:dyDescent="0.35">
      <c r="F4720" s="19"/>
      <c r="G4720" s="19"/>
      <c r="H4720" s="19"/>
    </row>
    <row r="4721" spans="6:8" x14ac:dyDescent="0.35">
      <c r="F4721" s="19"/>
      <c r="G4721" s="19"/>
      <c r="H4721" s="19"/>
    </row>
    <row r="4722" spans="6:8" x14ac:dyDescent="0.35">
      <c r="F4722" s="19"/>
      <c r="G4722" s="19"/>
      <c r="H4722" s="19"/>
    </row>
    <row r="4723" spans="6:8" x14ac:dyDescent="0.35">
      <c r="F4723" s="19"/>
      <c r="G4723" s="19"/>
      <c r="H4723" s="19"/>
    </row>
    <row r="4724" spans="6:8" x14ac:dyDescent="0.35">
      <c r="F4724" s="19"/>
      <c r="G4724" s="19"/>
      <c r="H4724" s="19"/>
    </row>
    <row r="4725" spans="6:8" x14ac:dyDescent="0.35">
      <c r="F4725" s="19"/>
      <c r="G4725" s="19"/>
      <c r="H4725" s="19"/>
    </row>
    <row r="4726" spans="6:8" x14ac:dyDescent="0.35">
      <c r="F4726" s="19"/>
      <c r="G4726" s="19"/>
      <c r="H4726" s="19"/>
    </row>
    <row r="4727" spans="6:8" x14ac:dyDescent="0.35">
      <c r="F4727" s="19"/>
      <c r="G4727" s="19"/>
      <c r="H4727" s="19"/>
    </row>
    <row r="4728" spans="6:8" x14ac:dyDescent="0.35">
      <c r="F4728" s="19"/>
      <c r="G4728" s="19"/>
      <c r="H4728" s="19"/>
    </row>
    <row r="4729" spans="6:8" x14ac:dyDescent="0.35">
      <c r="F4729" s="19"/>
      <c r="G4729" s="19"/>
      <c r="H4729" s="19"/>
    </row>
    <row r="4730" spans="6:8" x14ac:dyDescent="0.35">
      <c r="F4730" s="19"/>
      <c r="G4730" s="19"/>
      <c r="H4730" s="19"/>
    </row>
    <row r="4731" spans="6:8" x14ac:dyDescent="0.35">
      <c r="F4731" s="19"/>
      <c r="G4731" s="19"/>
      <c r="H4731" s="19"/>
    </row>
    <row r="4732" spans="6:8" x14ac:dyDescent="0.35">
      <c r="F4732" s="19"/>
      <c r="G4732" s="19"/>
      <c r="H4732" s="19"/>
    </row>
    <row r="4733" spans="6:8" x14ac:dyDescent="0.35">
      <c r="F4733" s="19"/>
      <c r="G4733" s="19"/>
      <c r="H4733" s="19"/>
    </row>
    <row r="4734" spans="6:8" x14ac:dyDescent="0.35">
      <c r="F4734" s="19"/>
      <c r="G4734" s="19"/>
      <c r="H4734" s="19"/>
    </row>
    <row r="4735" spans="6:8" x14ac:dyDescent="0.35">
      <c r="F4735" s="19"/>
      <c r="G4735" s="19"/>
      <c r="H4735" s="19"/>
    </row>
    <row r="4736" spans="6:8" x14ac:dyDescent="0.35">
      <c r="F4736" s="19"/>
      <c r="G4736" s="19"/>
      <c r="H4736" s="19"/>
    </row>
    <row r="4737" spans="6:8" x14ac:dyDescent="0.35">
      <c r="F4737" s="19"/>
      <c r="G4737" s="19"/>
      <c r="H4737" s="19"/>
    </row>
    <row r="4738" spans="6:8" x14ac:dyDescent="0.35">
      <c r="F4738" s="19"/>
      <c r="G4738" s="19"/>
      <c r="H4738" s="19"/>
    </row>
    <row r="4739" spans="6:8" x14ac:dyDescent="0.35">
      <c r="F4739" s="19"/>
      <c r="G4739" s="19"/>
      <c r="H4739" s="19"/>
    </row>
    <row r="4740" spans="6:8" x14ac:dyDescent="0.35">
      <c r="F4740" s="19"/>
      <c r="G4740" s="19"/>
      <c r="H4740" s="19"/>
    </row>
    <row r="4741" spans="6:8" x14ac:dyDescent="0.35">
      <c r="F4741" s="19"/>
      <c r="G4741" s="19"/>
      <c r="H4741" s="19"/>
    </row>
    <row r="4742" spans="6:8" x14ac:dyDescent="0.35">
      <c r="F4742" s="19"/>
      <c r="G4742" s="19"/>
      <c r="H4742" s="19"/>
    </row>
    <row r="4743" spans="6:8" x14ac:dyDescent="0.35">
      <c r="F4743" s="19"/>
      <c r="G4743" s="19"/>
      <c r="H4743" s="19"/>
    </row>
    <row r="4744" spans="6:8" x14ac:dyDescent="0.35">
      <c r="F4744" s="19"/>
      <c r="G4744" s="19"/>
      <c r="H4744" s="19"/>
    </row>
    <row r="4745" spans="6:8" x14ac:dyDescent="0.35">
      <c r="F4745" s="19"/>
      <c r="G4745" s="19"/>
      <c r="H4745" s="19"/>
    </row>
    <row r="4746" spans="6:8" x14ac:dyDescent="0.35">
      <c r="F4746" s="19"/>
      <c r="G4746" s="19"/>
      <c r="H4746" s="19"/>
    </row>
    <row r="4747" spans="6:8" x14ac:dyDescent="0.35">
      <c r="F4747" s="19"/>
      <c r="G4747" s="19"/>
      <c r="H4747" s="19"/>
    </row>
    <row r="4748" spans="6:8" x14ac:dyDescent="0.35">
      <c r="F4748" s="19"/>
      <c r="G4748" s="19"/>
      <c r="H4748" s="19"/>
    </row>
    <row r="4749" spans="6:8" x14ac:dyDescent="0.35">
      <c r="F4749" s="19"/>
      <c r="G4749" s="19"/>
      <c r="H4749" s="19"/>
    </row>
    <row r="4750" spans="6:8" x14ac:dyDescent="0.35">
      <c r="F4750" s="19"/>
      <c r="G4750" s="19"/>
      <c r="H4750" s="19"/>
    </row>
    <row r="4751" spans="6:8" x14ac:dyDescent="0.35">
      <c r="F4751" s="19"/>
      <c r="G4751" s="19"/>
      <c r="H4751" s="19"/>
    </row>
    <row r="4752" spans="6:8" x14ac:dyDescent="0.35">
      <c r="F4752" s="19"/>
      <c r="G4752" s="19"/>
      <c r="H4752" s="19"/>
    </row>
    <row r="4753" spans="6:8" x14ac:dyDescent="0.35">
      <c r="F4753" s="19"/>
      <c r="G4753" s="19"/>
      <c r="H4753" s="19"/>
    </row>
    <row r="4754" spans="6:8" x14ac:dyDescent="0.35">
      <c r="F4754" s="19"/>
      <c r="G4754" s="19"/>
      <c r="H4754" s="19"/>
    </row>
    <row r="4755" spans="6:8" x14ac:dyDescent="0.35">
      <c r="F4755" s="19"/>
      <c r="G4755" s="19"/>
      <c r="H4755" s="19"/>
    </row>
    <row r="4756" spans="6:8" x14ac:dyDescent="0.35">
      <c r="F4756" s="19"/>
      <c r="G4756" s="19"/>
      <c r="H4756" s="19"/>
    </row>
    <row r="4757" spans="6:8" x14ac:dyDescent="0.35">
      <c r="F4757" s="19"/>
      <c r="G4757" s="19"/>
      <c r="H4757" s="19"/>
    </row>
    <row r="4758" spans="6:8" x14ac:dyDescent="0.35">
      <c r="F4758" s="19"/>
      <c r="G4758" s="19"/>
      <c r="H4758" s="19"/>
    </row>
    <row r="4759" spans="6:8" x14ac:dyDescent="0.35">
      <c r="F4759" s="19"/>
      <c r="G4759" s="19"/>
      <c r="H4759" s="19"/>
    </row>
    <row r="4760" spans="6:8" x14ac:dyDescent="0.35">
      <c r="F4760" s="19"/>
      <c r="G4760" s="19"/>
      <c r="H4760" s="19"/>
    </row>
    <row r="4761" spans="6:8" x14ac:dyDescent="0.35">
      <c r="F4761" s="19"/>
      <c r="G4761" s="19"/>
      <c r="H4761" s="19"/>
    </row>
    <row r="4762" spans="6:8" x14ac:dyDescent="0.35">
      <c r="F4762" s="19"/>
      <c r="G4762" s="19"/>
      <c r="H4762" s="19"/>
    </row>
    <row r="4763" spans="6:8" x14ac:dyDescent="0.35">
      <c r="F4763" s="19"/>
      <c r="G4763" s="19"/>
      <c r="H4763" s="19"/>
    </row>
    <row r="4764" spans="6:8" x14ac:dyDescent="0.35">
      <c r="F4764" s="19"/>
      <c r="G4764" s="19"/>
      <c r="H4764" s="19"/>
    </row>
    <row r="4765" spans="6:8" x14ac:dyDescent="0.35">
      <c r="F4765" s="19"/>
      <c r="G4765" s="19"/>
      <c r="H4765" s="19"/>
    </row>
    <row r="4766" spans="6:8" x14ac:dyDescent="0.35">
      <c r="F4766" s="19"/>
      <c r="G4766" s="19"/>
      <c r="H4766" s="19"/>
    </row>
    <row r="4767" spans="6:8" x14ac:dyDescent="0.35">
      <c r="F4767" s="19"/>
      <c r="G4767" s="19"/>
      <c r="H4767" s="19"/>
    </row>
    <row r="4768" spans="6:8" x14ac:dyDescent="0.35">
      <c r="F4768" s="19"/>
      <c r="G4768" s="19"/>
      <c r="H4768" s="19"/>
    </row>
    <row r="4769" spans="6:8" x14ac:dyDescent="0.35">
      <c r="F4769" s="19"/>
      <c r="G4769" s="19"/>
      <c r="H4769" s="19"/>
    </row>
    <row r="4770" spans="6:8" x14ac:dyDescent="0.35">
      <c r="F4770" s="19"/>
      <c r="G4770" s="19"/>
      <c r="H4770" s="19"/>
    </row>
    <row r="4771" spans="6:8" x14ac:dyDescent="0.35">
      <c r="F4771" s="19"/>
      <c r="G4771" s="19"/>
      <c r="H4771" s="19"/>
    </row>
    <row r="4772" spans="6:8" x14ac:dyDescent="0.35">
      <c r="F4772" s="19"/>
      <c r="G4772" s="19"/>
      <c r="H4772" s="19"/>
    </row>
    <row r="4773" spans="6:8" x14ac:dyDescent="0.35">
      <c r="F4773" s="19"/>
      <c r="G4773" s="19"/>
      <c r="H4773" s="19"/>
    </row>
    <row r="4774" spans="6:8" x14ac:dyDescent="0.35">
      <c r="F4774" s="19"/>
      <c r="G4774" s="19"/>
      <c r="H4774" s="19"/>
    </row>
    <row r="4775" spans="6:8" x14ac:dyDescent="0.35">
      <c r="F4775" s="19"/>
      <c r="G4775" s="19"/>
      <c r="H4775" s="19"/>
    </row>
    <row r="4776" spans="6:8" x14ac:dyDescent="0.35">
      <c r="F4776" s="19"/>
      <c r="G4776" s="19"/>
      <c r="H4776" s="19"/>
    </row>
    <row r="4777" spans="6:8" x14ac:dyDescent="0.35">
      <c r="F4777" s="19"/>
      <c r="G4777" s="19"/>
      <c r="H4777" s="19"/>
    </row>
    <row r="4778" spans="6:8" x14ac:dyDescent="0.35">
      <c r="F4778" s="19"/>
      <c r="G4778" s="19"/>
      <c r="H4778" s="19"/>
    </row>
    <row r="4779" spans="6:8" x14ac:dyDescent="0.35">
      <c r="F4779" s="19"/>
      <c r="G4779" s="19"/>
      <c r="H4779" s="19"/>
    </row>
    <row r="4780" spans="6:8" x14ac:dyDescent="0.35">
      <c r="F4780" s="19"/>
      <c r="G4780" s="19"/>
      <c r="H4780" s="19"/>
    </row>
    <row r="4781" spans="6:8" x14ac:dyDescent="0.35">
      <c r="F4781" s="19"/>
      <c r="G4781" s="19"/>
      <c r="H4781" s="19"/>
    </row>
    <row r="4782" spans="6:8" x14ac:dyDescent="0.35">
      <c r="F4782" s="19"/>
      <c r="G4782" s="19"/>
      <c r="H4782" s="19"/>
    </row>
    <row r="4783" spans="6:8" x14ac:dyDescent="0.35">
      <c r="F4783" s="19"/>
      <c r="G4783" s="19"/>
      <c r="H4783" s="19"/>
    </row>
    <row r="4784" spans="6:8" x14ac:dyDescent="0.35">
      <c r="F4784" s="19"/>
      <c r="G4784" s="19"/>
      <c r="H4784" s="19"/>
    </row>
    <row r="4785" spans="6:8" x14ac:dyDescent="0.35">
      <c r="F4785" s="19"/>
      <c r="G4785" s="19"/>
      <c r="H4785" s="19"/>
    </row>
    <row r="4786" spans="6:8" x14ac:dyDescent="0.35">
      <c r="F4786" s="19"/>
      <c r="G4786" s="19"/>
      <c r="H4786" s="19"/>
    </row>
    <row r="4787" spans="6:8" x14ac:dyDescent="0.35">
      <c r="F4787" s="19"/>
      <c r="G4787" s="19"/>
      <c r="H4787" s="19"/>
    </row>
    <row r="4788" spans="6:8" x14ac:dyDescent="0.35">
      <c r="F4788" s="19"/>
      <c r="G4788" s="19"/>
      <c r="H4788" s="19"/>
    </row>
    <row r="4789" spans="6:8" x14ac:dyDescent="0.35">
      <c r="F4789" s="19"/>
      <c r="G4789" s="19"/>
      <c r="H4789" s="19"/>
    </row>
    <row r="4790" spans="6:8" x14ac:dyDescent="0.35">
      <c r="F4790" s="19"/>
      <c r="G4790" s="19"/>
      <c r="H4790" s="19"/>
    </row>
    <row r="4791" spans="6:8" x14ac:dyDescent="0.35">
      <c r="F4791" s="19"/>
      <c r="G4791" s="19"/>
      <c r="H4791" s="19"/>
    </row>
    <row r="4792" spans="6:8" x14ac:dyDescent="0.35">
      <c r="F4792" s="19"/>
      <c r="G4792" s="19"/>
      <c r="H4792" s="19"/>
    </row>
    <row r="4793" spans="6:8" x14ac:dyDescent="0.35">
      <c r="F4793" s="19"/>
      <c r="G4793" s="19"/>
      <c r="H4793" s="19"/>
    </row>
    <row r="4794" spans="6:8" x14ac:dyDescent="0.35">
      <c r="F4794" s="19"/>
      <c r="G4794" s="19"/>
      <c r="H4794" s="19"/>
    </row>
    <row r="4795" spans="6:8" x14ac:dyDescent="0.35">
      <c r="F4795" s="19"/>
      <c r="G4795" s="19"/>
      <c r="H4795" s="19"/>
    </row>
    <row r="4796" spans="6:8" x14ac:dyDescent="0.35">
      <c r="F4796" s="19"/>
      <c r="G4796" s="19"/>
      <c r="H4796" s="19"/>
    </row>
    <row r="4797" spans="6:8" x14ac:dyDescent="0.35">
      <c r="F4797" s="19"/>
      <c r="G4797" s="19"/>
      <c r="H4797" s="19"/>
    </row>
    <row r="4798" spans="6:8" x14ac:dyDescent="0.35">
      <c r="F4798" s="19"/>
      <c r="G4798" s="19"/>
      <c r="H4798" s="19"/>
    </row>
    <row r="4799" spans="6:8" x14ac:dyDescent="0.35">
      <c r="F4799" s="19"/>
      <c r="G4799" s="19"/>
      <c r="H4799" s="19"/>
    </row>
    <row r="4800" spans="6:8" x14ac:dyDescent="0.35">
      <c r="F4800" s="19"/>
      <c r="G4800" s="19"/>
      <c r="H4800" s="19"/>
    </row>
    <row r="4801" spans="6:8" x14ac:dyDescent="0.35">
      <c r="F4801" s="19"/>
      <c r="G4801" s="19"/>
      <c r="H4801" s="19"/>
    </row>
    <row r="4802" spans="6:8" x14ac:dyDescent="0.35">
      <c r="F4802" s="19"/>
      <c r="G4802" s="19"/>
      <c r="H4802" s="19"/>
    </row>
    <row r="4803" spans="6:8" x14ac:dyDescent="0.35">
      <c r="F4803" s="19"/>
      <c r="G4803" s="19"/>
      <c r="H4803" s="19"/>
    </row>
    <row r="4804" spans="6:8" x14ac:dyDescent="0.35">
      <c r="F4804" s="19"/>
      <c r="G4804" s="19"/>
      <c r="H4804" s="19"/>
    </row>
    <row r="4805" spans="6:8" x14ac:dyDescent="0.35">
      <c r="F4805" s="19"/>
      <c r="G4805" s="19"/>
      <c r="H4805" s="19"/>
    </row>
    <row r="4806" spans="6:8" x14ac:dyDescent="0.35">
      <c r="F4806" s="19"/>
      <c r="G4806" s="19"/>
      <c r="H4806" s="19"/>
    </row>
    <row r="4807" spans="6:8" x14ac:dyDescent="0.35">
      <c r="F4807" s="19"/>
      <c r="G4807" s="19"/>
      <c r="H4807" s="19"/>
    </row>
    <row r="4808" spans="6:8" x14ac:dyDescent="0.35">
      <c r="F4808" s="19"/>
      <c r="G4808" s="19"/>
      <c r="H4808" s="19"/>
    </row>
    <row r="4809" spans="6:8" x14ac:dyDescent="0.35">
      <c r="F4809" s="19"/>
      <c r="G4809" s="19"/>
      <c r="H4809" s="19"/>
    </row>
    <row r="4810" spans="6:8" x14ac:dyDescent="0.35">
      <c r="F4810" s="19"/>
      <c r="G4810" s="19"/>
      <c r="H4810" s="19"/>
    </row>
    <row r="4811" spans="6:8" x14ac:dyDescent="0.35">
      <c r="F4811" s="19"/>
      <c r="G4811" s="19"/>
      <c r="H4811" s="19"/>
    </row>
    <row r="4812" spans="6:8" x14ac:dyDescent="0.35">
      <c r="F4812" s="19"/>
      <c r="G4812" s="19"/>
      <c r="H4812" s="19"/>
    </row>
    <row r="4813" spans="6:8" x14ac:dyDescent="0.35">
      <c r="F4813" s="19"/>
      <c r="G4813" s="19"/>
      <c r="H4813" s="19"/>
    </row>
    <row r="4814" spans="6:8" x14ac:dyDescent="0.35">
      <c r="F4814" s="19"/>
      <c r="G4814" s="19"/>
      <c r="H4814" s="19"/>
    </row>
    <row r="4815" spans="6:8" x14ac:dyDescent="0.35">
      <c r="F4815" s="19"/>
      <c r="G4815" s="19"/>
      <c r="H4815" s="19"/>
    </row>
    <row r="4816" spans="6:8" x14ac:dyDescent="0.35">
      <c r="F4816" s="19"/>
      <c r="G4816" s="19"/>
      <c r="H4816" s="19"/>
    </row>
    <row r="4817" spans="6:8" x14ac:dyDescent="0.35">
      <c r="F4817" s="19"/>
      <c r="G4817" s="19"/>
      <c r="H4817" s="19"/>
    </row>
    <row r="4818" spans="6:8" x14ac:dyDescent="0.35">
      <c r="F4818" s="19"/>
      <c r="G4818" s="19"/>
      <c r="H4818" s="19"/>
    </row>
    <row r="4819" spans="6:8" x14ac:dyDescent="0.35">
      <c r="F4819" s="19"/>
      <c r="G4819" s="19"/>
      <c r="H4819" s="19"/>
    </row>
    <row r="4820" spans="6:8" x14ac:dyDescent="0.35">
      <c r="F4820" s="19"/>
      <c r="G4820" s="19"/>
      <c r="H4820" s="19"/>
    </row>
    <row r="4821" spans="6:8" x14ac:dyDescent="0.35">
      <c r="F4821" s="19"/>
      <c r="G4821" s="19"/>
      <c r="H4821" s="19"/>
    </row>
    <row r="4822" spans="6:8" x14ac:dyDescent="0.35">
      <c r="F4822" s="19"/>
      <c r="G4822" s="19"/>
      <c r="H4822" s="19"/>
    </row>
    <row r="4823" spans="6:8" x14ac:dyDescent="0.35">
      <c r="F4823" s="19"/>
      <c r="G4823" s="19"/>
      <c r="H4823" s="19"/>
    </row>
    <row r="4824" spans="6:8" x14ac:dyDescent="0.35">
      <c r="F4824" s="19"/>
      <c r="G4824" s="19"/>
      <c r="H4824" s="19"/>
    </row>
    <row r="4825" spans="6:8" x14ac:dyDescent="0.35">
      <c r="F4825" s="19"/>
      <c r="G4825" s="19"/>
      <c r="H4825" s="19"/>
    </row>
    <row r="4826" spans="6:8" x14ac:dyDescent="0.35">
      <c r="F4826" s="19"/>
      <c r="G4826" s="19"/>
      <c r="H4826" s="19"/>
    </row>
    <row r="4827" spans="6:8" x14ac:dyDescent="0.35">
      <c r="F4827" s="19"/>
      <c r="G4827" s="19"/>
      <c r="H4827" s="19"/>
    </row>
    <row r="4828" spans="6:8" x14ac:dyDescent="0.35">
      <c r="F4828" s="19"/>
      <c r="G4828" s="19"/>
      <c r="H4828" s="19"/>
    </row>
    <row r="4829" spans="6:8" x14ac:dyDescent="0.35">
      <c r="F4829" s="19"/>
      <c r="G4829" s="19"/>
      <c r="H4829" s="19"/>
    </row>
    <row r="4830" spans="6:8" x14ac:dyDescent="0.35">
      <c r="F4830" s="19"/>
      <c r="G4830" s="19"/>
      <c r="H4830" s="19"/>
    </row>
    <row r="4831" spans="6:8" x14ac:dyDescent="0.35">
      <c r="F4831" s="19"/>
      <c r="G4831" s="19"/>
      <c r="H4831" s="19"/>
    </row>
    <row r="4832" spans="6:8" x14ac:dyDescent="0.35">
      <c r="F4832" s="19"/>
      <c r="G4832" s="19"/>
      <c r="H4832" s="19"/>
    </row>
    <row r="4833" spans="6:8" x14ac:dyDescent="0.35">
      <c r="F4833" s="19"/>
      <c r="G4833" s="19"/>
      <c r="H4833" s="19"/>
    </row>
    <row r="4834" spans="6:8" x14ac:dyDescent="0.35">
      <c r="F4834" s="19"/>
      <c r="G4834" s="19"/>
      <c r="H4834" s="19"/>
    </row>
    <row r="4835" spans="6:8" x14ac:dyDescent="0.35">
      <c r="F4835" s="19"/>
      <c r="G4835" s="19"/>
      <c r="H4835" s="19"/>
    </row>
    <row r="4836" spans="6:8" x14ac:dyDescent="0.35">
      <c r="F4836" s="19"/>
      <c r="G4836" s="19"/>
      <c r="H4836" s="19"/>
    </row>
    <row r="4837" spans="6:8" x14ac:dyDescent="0.35">
      <c r="F4837" s="19"/>
      <c r="G4837" s="19"/>
      <c r="H4837" s="19"/>
    </row>
    <row r="4838" spans="6:8" x14ac:dyDescent="0.35">
      <c r="F4838" s="19"/>
      <c r="G4838" s="19"/>
      <c r="H4838" s="19"/>
    </row>
    <row r="4839" spans="6:8" x14ac:dyDescent="0.35">
      <c r="F4839" s="19"/>
      <c r="G4839" s="19"/>
      <c r="H4839" s="19"/>
    </row>
    <row r="4840" spans="6:8" x14ac:dyDescent="0.35">
      <c r="F4840" s="19"/>
      <c r="G4840" s="19"/>
      <c r="H4840" s="19"/>
    </row>
    <row r="4841" spans="6:8" x14ac:dyDescent="0.35">
      <c r="F4841" s="19"/>
      <c r="G4841" s="19"/>
      <c r="H4841" s="19"/>
    </row>
    <row r="4842" spans="6:8" x14ac:dyDescent="0.35">
      <c r="F4842" s="19"/>
      <c r="G4842" s="19"/>
      <c r="H4842" s="19"/>
    </row>
    <row r="4843" spans="6:8" x14ac:dyDescent="0.35">
      <c r="F4843" s="19"/>
      <c r="G4843" s="19"/>
      <c r="H4843" s="19"/>
    </row>
    <row r="4844" spans="6:8" x14ac:dyDescent="0.35">
      <c r="F4844" s="19"/>
      <c r="G4844" s="19"/>
      <c r="H4844" s="19"/>
    </row>
    <row r="4845" spans="6:8" x14ac:dyDescent="0.35">
      <c r="F4845" s="19"/>
      <c r="G4845" s="19"/>
      <c r="H4845" s="19"/>
    </row>
    <row r="4846" spans="6:8" x14ac:dyDescent="0.35">
      <c r="F4846" s="19"/>
      <c r="G4846" s="19"/>
      <c r="H4846" s="19"/>
    </row>
    <row r="4847" spans="6:8" x14ac:dyDescent="0.35">
      <c r="F4847" s="19"/>
      <c r="G4847" s="19"/>
      <c r="H4847" s="19"/>
    </row>
    <row r="4848" spans="6:8" x14ac:dyDescent="0.35">
      <c r="F4848" s="19"/>
      <c r="G4848" s="19"/>
      <c r="H4848" s="19"/>
    </row>
    <row r="4849" spans="6:8" x14ac:dyDescent="0.35">
      <c r="F4849" s="19"/>
      <c r="G4849" s="19"/>
      <c r="H4849" s="19"/>
    </row>
    <row r="4850" spans="6:8" x14ac:dyDescent="0.35">
      <c r="F4850" s="19"/>
      <c r="G4850" s="19"/>
      <c r="H4850" s="19"/>
    </row>
    <row r="4851" spans="6:8" x14ac:dyDescent="0.35">
      <c r="F4851" s="19"/>
      <c r="G4851" s="19"/>
      <c r="H4851" s="19"/>
    </row>
    <row r="4852" spans="6:8" x14ac:dyDescent="0.35">
      <c r="F4852" s="19"/>
      <c r="G4852" s="19"/>
      <c r="H4852" s="19"/>
    </row>
    <row r="4853" spans="6:8" x14ac:dyDescent="0.35">
      <c r="F4853" s="19"/>
      <c r="G4853" s="19"/>
      <c r="H4853" s="19"/>
    </row>
    <row r="4854" spans="6:8" x14ac:dyDescent="0.35">
      <c r="F4854" s="19"/>
      <c r="G4854" s="19"/>
      <c r="H4854" s="19"/>
    </row>
    <row r="4855" spans="6:8" x14ac:dyDescent="0.35">
      <c r="F4855" s="19"/>
      <c r="G4855" s="19"/>
      <c r="H4855" s="19"/>
    </row>
    <row r="4856" spans="6:8" x14ac:dyDescent="0.35">
      <c r="F4856" s="19"/>
      <c r="G4856" s="19"/>
      <c r="H4856" s="19"/>
    </row>
    <row r="4857" spans="6:8" x14ac:dyDescent="0.35">
      <c r="F4857" s="19"/>
      <c r="G4857" s="19"/>
      <c r="H4857" s="19"/>
    </row>
    <row r="4858" spans="6:8" x14ac:dyDescent="0.35">
      <c r="F4858" s="19"/>
      <c r="G4858" s="19"/>
      <c r="H4858" s="19"/>
    </row>
    <row r="4859" spans="6:8" x14ac:dyDescent="0.35">
      <c r="F4859" s="19"/>
      <c r="G4859" s="19"/>
      <c r="H4859" s="19"/>
    </row>
    <row r="4860" spans="6:8" x14ac:dyDescent="0.35">
      <c r="F4860" s="19"/>
      <c r="G4860" s="19"/>
      <c r="H4860" s="19"/>
    </row>
    <row r="4861" spans="6:8" x14ac:dyDescent="0.35">
      <c r="F4861" s="19"/>
      <c r="G4861" s="19"/>
      <c r="H4861" s="19"/>
    </row>
    <row r="4862" spans="6:8" x14ac:dyDescent="0.35">
      <c r="F4862" s="19"/>
      <c r="G4862" s="19"/>
      <c r="H4862" s="19"/>
    </row>
    <row r="4863" spans="6:8" x14ac:dyDescent="0.35">
      <c r="F4863" s="19"/>
      <c r="G4863" s="19"/>
      <c r="H4863" s="19"/>
    </row>
    <row r="4864" spans="6:8" x14ac:dyDescent="0.35">
      <c r="F4864" s="19"/>
      <c r="G4864" s="19"/>
      <c r="H4864" s="19"/>
    </row>
    <row r="4865" spans="6:8" x14ac:dyDescent="0.35">
      <c r="F4865" s="19"/>
      <c r="G4865" s="19"/>
      <c r="H4865" s="19"/>
    </row>
    <row r="4866" spans="6:8" x14ac:dyDescent="0.35">
      <c r="F4866" s="19"/>
      <c r="G4866" s="19"/>
      <c r="H4866" s="19"/>
    </row>
    <row r="4867" spans="6:8" x14ac:dyDescent="0.35">
      <c r="F4867" s="19"/>
      <c r="G4867" s="19"/>
      <c r="H4867" s="19"/>
    </row>
    <row r="4868" spans="6:8" x14ac:dyDescent="0.35">
      <c r="F4868" s="19"/>
      <c r="G4868" s="19"/>
      <c r="H4868" s="19"/>
    </row>
    <row r="4869" spans="6:8" x14ac:dyDescent="0.35">
      <c r="F4869" s="19"/>
      <c r="G4869" s="19"/>
      <c r="H4869" s="19"/>
    </row>
    <row r="4870" spans="6:8" x14ac:dyDescent="0.35">
      <c r="F4870" s="19"/>
      <c r="G4870" s="19"/>
      <c r="H4870" s="19"/>
    </row>
    <row r="4871" spans="6:8" x14ac:dyDescent="0.35">
      <c r="F4871" s="19"/>
      <c r="G4871" s="19"/>
      <c r="H4871" s="19"/>
    </row>
    <row r="4872" spans="6:8" x14ac:dyDescent="0.35">
      <c r="F4872" s="19"/>
      <c r="G4872" s="19"/>
      <c r="H4872" s="19"/>
    </row>
    <row r="4873" spans="6:8" x14ac:dyDescent="0.35">
      <c r="F4873" s="19"/>
      <c r="G4873" s="19"/>
      <c r="H4873" s="19"/>
    </row>
    <row r="4874" spans="6:8" x14ac:dyDescent="0.35">
      <c r="F4874" s="19"/>
      <c r="G4874" s="19"/>
      <c r="H4874" s="19"/>
    </row>
    <row r="4875" spans="6:8" x14ac:dyDescent="0.35">
      <c r="F4875" s="19"/>
      <c r="G4875" s="19"/>
      <c r="H4875" s="19"/>
    </row>
    <row r="4876" spans="6:8" x14ac:dyDescent="0.35">
      <c r="F4876" s="19"/>
      <c r="G4876" s="19"/>
      <c r="H4876" s="19"/>
    </row>
    <row r="4877" spans="6:8" x14ac:dyDescent="0.35">
      <c r="F4877" s="19"/>
      <c r="G4877" s="19"/>
      <c r="H4877" s="19"/>
    </row>
    <row r="4878" spans="6:8" x14ac:dyDescent="0.35">
      <c r="F4878" s="19"/>
      <c r="G4878" s="19"/>
      <c r="H4878" s="19"/>
    </row>
    <row r="4879" spans="6:8" x14ac:dyDescent="0.35">
      <c r="F4879" s="19"/>
      <c r="G4879" s="19"/>
      <c r="H4879" s="19"/>
    </row>
    <row r="4880" spans="6:8" x14ac:dyDescent="0.35">
      <c r="F4880" s="19"/>
      <c r="G4880" s="19"/>
      <c r="H4880" s="19"/>
    </row>
    <row r="4881" spans="6:8" x14ac:dyDescent="0.35">
      <c r="F4881" s="19"/>
      <c r="G4881" s="19"/>
      <c r="H4881" s="19"/>
    </row>
    <row r="4882" spans="6:8" x14ac:dyDescent="0.35">
      <c r="F4882" s="19"/>
      <c r="G4882" s="19"/>
      <c r="H4882" s="19"/>
    </row>
    <row r="4883" spans="6:8" x14ac:dyDescent="0.35">
      <c r="F4883" s="19"/>
      <c r="G4883" s="19"/>
      <c r="H4883" s="19"/>
    </row>
    <row r="4884" spans="6:8" x14ac:dyDescent="0.35">
      <c r="F4884" s="19"/>
      <c r="G4884" s="19"/>
      <c r="H4884" s="19"/>
    </row>
    <row r="4885" spans="6:8" x14ac:dyDescent="0.35">
      <c r="F4885" s="19"/>
      <c r="G4885" s="19"/>
      <c r="H4885" s="19"/>
    </row>
    <row r="4886" spans="6:8" x14ac:dyDescent="0.35">
      <c r="F4886" s="19"/>
      <c r="G4886" s="19"/>
      <c r="H4886" s="19"/>
    </row>
    <row r="4887" spans="6:8" x14ac:dyDescent="0.35">
      <c r="F4887" s="19"/>
      <c r="G4887" s="19"/>
      <c r="H4887" s="19"/>
    </row>
    <row r="4888" spans="6:8" x14ac:dyDescent="0.35">
      <c r="F4888" s="19"/>
      <c r="G4888" s="19"/>
      <c r="H4888" s="19"/>
    </row>
    <row r="4889" spans="6:8" x14ac:dyDescent="0.35">
      <c r="F4889" s="19"/>
      <c r="G4889" s="19"/>
      <c r="H4889" s="19"/>
    </row>
    <row r="4890" spans="6:8" x14ac:dyDescent="0.35">
      <c r="F4890" s="19"/>
      <c r="G4890" s="19"/>
      <c r="H4890" s="19"/>
    </row>
    <row r="4891" spans="6:8" x14ac:dyDescent="0.35">
      <c r="F4891" s="19"/>
      <c r="G4891" s="19"/>
      <c r="H4891" s="19"/>
    </row>
    <row r="4892" spans="6:8" x14ac:dyDescent="0.35">
      <c r="F4892" s="19"/>
      <c r="G4892" s="19"/>
      <c r="H4892" s="19"/>
    </row>
    <row r="4893" spans="6:8" x14ac:dyDescent="0.35">
      <c r="F4893" s="19"/>
      <c r="G4893" s="19"/>
      <c r="H4893" s="19"/>
    </row>
    <row r="4894" spans="6:8" x14ac:dyDescent="0.35">
      <c r="F4894" s="19"/>
      <c r="G4894" s="19"/>
      <c r="H4894" s="19"/>
    </row>
    <row r="4895" spans="6:8" x14ac:dyDescent="0.35">
      <c r="F4895" s="19"/>
      <c r="G4895" s="19"/>
      <c r="H4895" s="19"/>
    </row>
    <row r="4896" spans="6:8" x14ac:dyDescent="0.35">
      <c r="F4896" s="19"/>
      <c r="G4896" s="19"/>
      <c r="H4896" s="19"/>
    </row>
    <row r="4897" spans="6:8" x14ac:dyDescent="0.35">
      <c r="F4897" s="19"/>
      <c r="G4897" s="19"/>
      <c r="H4897" s="19"/>
    </row>
    <row r="4898" spans="6:8" x14ac:dyDescent="0.35">
      <c r="F4898" s="19"/>
      <c r="G4898" s="19"/>
      <c r="H4898" s="19"/>
    </row>
    <row r="4899" spans="6:8" x14ac:dyDescent="0.35">
      <c r="F4899" s="19"/>
      <c r="G4899" s="19"/>
      <c r="H4899" s="19"/>
    </row>
    <row r="4900" spans="6:8" x14ac:dyDescent="0.35">
      <c r="F4900" s="19"/>
      <c r="G4900" s="19"/>
      <c r="H4900" s="19"/>
    </row>
    <row r="4901" spans="6:8" x14ac:dyDescent="0.35">
      <c r="F4901" s="19"/>
      <c r="G4901" s="19"/>
      <c r="H4901" s="19"/>
    </row>
    <row r="4902" spans="6:8" x14ac:dyDescent="0.35">
      <c r="F4902" s="19"/>
      <c r="G4902" s="19"/>
      <c r="H4902" s="19"/>
    </row>
    <row r="4903" spans="6:8" x14ac:dyDescent="0.35">
      <c r="F4903" s="19"/>
      <c r="G4903" s="19"/>
      <c r="H4903" s="19"/>
    </row>
    <row r="4904" spans="6:8" x14ac:dyDescent="0.35">
      <c r="F4904" s="19"/>
      <c r="G4904" s="19"/>
      <c r="H4904" s="19"/>
    </row>
    <row r="4905" spans="6:8" x14ac:dyDescent="0.35">
      <c r="F4905" s="19"/>
      <c r="G4905" s="19"/>
      <c r="H4905" s="19"/>
    </row>
    <row r="4906" spans="6:8" x14ac:dyDescent="0.35">
      <c r="F4906" s="19"/>
      <c r="G4906" s="19"/>
      <c r="H4906" s="19"/>
    </row>
    <row r="4907" spans="6:8" x14ac:dyDescent="0.35">
      <c r="F4907" s="19"/>
      <c r="G4907" s="19"/>
      <c r="H4907" s="19"/>
    </row>
    <row r="4908" spans="6:8" x14ac:dyDescent="0.35">
      <c r="F4908" s="19"/>
      <c r="G4908" s="19"/>
      <c r="H4908" s="19"/>
    </row>
    <row r="4909" spans="6:8" x14ac:dyDescent="0.35">
      <c r="F4909" s="19"/>
      <c r="G4909" s="19"/>
      <c r="H4909" s="19"/>
    </row>
    <row r="4910" spans="6:8" x14ac:dyDescent="0.35">
      <c r="F4910" s="19"/>
      <c r="G4910" s="19"/>
      <c r="H4910" s="19"/>
    </row>
    <row r="4911" spans="6:8" x14ac:dyDescent="0.35">
      <c r="F4911" s="19"/>
      <c r="G4911" s="19"/>
      <c r="H4911" s="19"/>
    </row>
    <row r="4912" spans="6:8" x14ac:dyDescent="0.35">
      <c r="F4912" s="19"/>
      <c r="G4912" s="19"/>
      <c r="H4912" s="19"/>
    </row>
    <row r="4913" spans="6:8" x14ac:dyDescent="0.35">
      <c r="F4913" s="19"/>
      <c r="G4913" s="19"/>
      <c r="H4913" s="19"/>
    </row>
    <row r="4914" spans="6:8" x14ac:dyDescent="0.35">
      <c r="F4914" s="19"/>
      <c r="G4914" s="19"/>
      <c r="H4914" s="19"/>
    </row>
    <row r="4915" spans="6:8" x14ac:dyDescent="0.35">
      <c r="F4915" s="19"/>
      <c r="G4915" s="19"/>
      <c r="H4915" s="19"/>
    </row>
    <row r="4916" spans="6:8" x14ac:dyDescent="0.35">
      <c r="F4916" s="19"/>
      <c r="G4916" s="19"/>
      <c r="H4916" s="19"/>
    </row>
    <row r="4917" spans="6:8" x14ac:dyDescent="0.35">
      <c r="F4917" s="19"/>
      <c r="G4917" s="19"/>
      <c r="H4917" s="19"/>
    </row>
    <row r="4918" spans="6:8" x14ac:dyDescent="0.35">
      <c r="F4918" s="19"/>
      <c r="G4918" s="19"/>
      <c r="H4918" s="19"/>
    </row>
    <row r="4919" spans="6:8" x14ac:dyDescent="0.35">
      <c r="F4919" s="19"/>
      <c r="G4919" s="19"/>
      <c r="H4919" s="19"/>
    </row>
    <row r="4920" spans="6:8" x14ac:dyDescent="0.35">
      <c r="F4920" s="19"/>
      <c r="G4920" s="19"/>
      <c r="H4920" s="19"/>
    </row>
    <row r="4921" spans="6:8" x14ac:dyDescent="0.35">
      <c r="F4921" s="19"/>
      <c r="G4921" s="19"/>
      <c r="H4921" s="19"/>
    </row>
    <row r="4922" spans="6:8" x14ac:dyDescent="0.35">
      <c r="F4922" s="19"/>
      <c r="G4922" s="19"/>
      <c r="H4922" s="19"/>
    </row>
    <row r="4923" spans="6:8" x14ac:dyDescent="0.35">
      <c r="F4923" s="19"/>
      <c r="G4923" s="19"/>
      <c r="H4923" s="19"/>
    </row>
    <row r="4924" spans="6:8" x14ac:dyDescent="0.35">
      <c r="F4924" s="19"/>
      <c r="G4924" s="19"/>
      <c r="H4924" s="19"/>
    </row>
    <row r="4925" spans="6:8" x14ac:dyDescent="0.35">
      <c r="F4925" s="19"/>
      <c r="G4925" s="19"/>
      <c r="H4925" s="19"/>
    </row>
    <row r="4926" spans="6:8" x14ac:dyDescent="0.35">
      <c r="F4926" s="19"/>
      <c r="G4926" s="19"/>
      <c r="H4926" s="19"/>
    </row>
    <row r="4927" spans="6:8" x14ac:dyDescent="0.35">
      <c r="F4927" s="19"/>
      <c r="G4927" s="19"/>
      <c r="H4927" s="19"/>
    </row>
    <row r="4928" spans="6:8" x14ac:dyDescent="0.35">
      <c r="F4928" s="19"/>
      <c r="G4928" s="19"/>
      <c r="H4928" s="19"/>
    </row>
    <row r="4929" spans="6:8" x14ac:dyDescent="0.35">
      <c r="F4929" s="19"/>
      <c r="G4929" s="19"/>
      <c r="H4929" s="19"/>
    </row>
    <row r="4930" spans="6:8" x14ac:dyDescent="0.35">
      <c r="F4930" s="19"/>
      <c r="G4930" s="19"/>
      <c r="H4930" s="19"/>
    </row>
    <row r="4931" spans="6:8" x14ac:dyDescent="0.35">
      <c r="F4931" s="19"/>
      <c r="G4931" s="19"/>
      <c r="H4931" s="19"/>
    </row>
    <row r="4932" spans="6:8" x14ac:dyDescent="0.35">
      <c r="F4932" s="19"/>
      <c r="G4932" s="19"/>
      <c r="H4932" s="19"/>
    </row>
    <row r="4933" spans="6:8" x14ac:dyDescent="0.35">
      <c r="F4933" s="19"/>
      <c r="G4933" s="19"/>
      <c r="H4933" s="19"/>
    </row>
    <row r="4934" spans="6:8" x14ac:dyDescent="0.35">
      <c r="F4934" s="19"/>
      <c r="G4934" s="19"/>
      <c r="H4934" s="19"/>
    </row>
    <row r="4935" spans="6:8" x14ac:dyDescent="0.35">
      <c r="F4935" s="19"/>
      <c r="G4935" s="19"/>
      <c r="H4935" s="19"/>
    </row>
    <row r="4936" spans="6:8" x14ac:dyDescent="0.35">
      <c r="F4936" s="19"/>
      <c r="G4936" s="19"/>
      <c r="H4936" s="19"/>
    </row>
    <row r="4937" spans="6:8" x14ac:dyDescent="0.35">
      <c r="F4937" s="19"/>
      <c r="G4937" s="19"/>
      <c r="H4937" s="19"/>
    </row>
    <row r="4938" spans="6:8" x14ac:dyDescent="0.35">
      <c r="F4938" s="19"/>
      <c r="G4938" s="19"/>
      <c r="H4938" s="19"/>
    </row>
    <row r="4939" spans="6:8" x14ac:dyDescent="0.35">
      <c r="F4939" s="19"/>
      <c r="G4939" s="19"/>
      <c r="H4939" s="19"/>
    </row>
    <row r="4940" spans="6:8" x14ac:dyDescent="0.35">
      <c r="F4940" s="19"/>
      <c r="G4940" s="19"/>
      <c r="H4940" s="19"/>
    </row>
    <row r="4941" spans="6:8" x14ac:dyDescent="0.35">
      <c r="F4941" s="19"/>
      <c r="G4941" s="19"/>
      <c r="H4941" s="19"/>
    </row>
    <row r="4942" spans="6:8" x14ac:dyDescent="0.35">
      <c r="F4942" s="19"/>
      <c r="G4942" s="19"/>
      <c r="H4942" s="19"/>
    </row>
    <row r="4943" spans="6:8" x14ac:dyDescent="0.35">
      <c r="F4943" s="19"/>
      <c r="G4943" s="19"/>
      <c r="H4943" s="19"/>
    </row>
    <row r="4944" spans="6:8" x14ac:dyDescent="0.35">
      <c r="F4944" s="19"/>
      <c r="G4944" s="19"/>
      <c r="H4944" s="19"/>
    </row>
    <row r="4945" spans="6:8" x14ac:dyDescent="0.35">
      <c r="F4945" s="19"/>
      <c r="G4945" s="19"/>
      <c r="H4945" s="19"/>
    </row>
    <row r="4946" spans="6:8" x14ac:dyDescent="0.35">
      <c r="F4946" s="19"/>
      <c r="G4946" s="19"/>
      <c r="H4946" s="19"/>
    </row>
    <row r="4947" spans="6:8" x14ac:dyDescent="0.35">
      <c r="F4947" s="19"/>
      <c r="G4947" s="19"/>
      <c r="H4947" s="19"/>
    </row>
    <row r="4948" spans="6:8" x14ac:dyDescent="0.35">
      <c r="F4948" s="19"/>
      <c r="G4948" s="19"/>
      <c r="H4948" s="19"/>
    </row>
    <row r="4949" spans="6:8" x14ac:dyDescent="0.35">
      <c r="F4949" s="19"/>
      <c r="G4949" s="19"/>
      <c r="H4949" s="19"/>
    </row>
    <row r="4950" spans="6:8" x14ac:dyDescent="0.35">
      <c r="F4950" s="19"/>
      <c r="G4950" s="19"/>
      <c r="H4950" s="19"/>
    </row>
    <row r="4951" spans="6:8" x14ac:dyDescent="0.35">
      <c r="F4951" s="19"/>
      <c r="G4951" s="19"/>
      <c r="H4951" s="19"/>
    </row>
    <row r="4952" spans="6:8" x14ac:dyDescent="0.35">
      <c r="F4952" s="19"/>
      <c r="G4952" s="19"/>
      <c r="H4952" s="19"/>
    </row>
    <row r="4953" spans="6:8" x14ac:dyDescent="0.35">
      <c r="F4953" s="19"/>
      <c r="G4953" s="19"/>
      <c r="H4953" s="19"/>
    </row>
    <row r="4954" spans="6:8" x14ac:dyDescent="0.35">
      <c r="F4954" s="19"/>
      <c r="G4954" s="19"/>
      <c r="H4954" s="19"/>
    </row>
    <row r="4955" spans="6:8" x14ac:dyDescent="0.35">
      <c r="F4955" s="19"/>
      <c r="G4955" s="19"/>
      <c r="H4955" s="19"/>
    </row>
    <row r="4956" spans="6:8" x14ac:dyDescent="0.35">
      <c r="F4956" s="19"/>
      <c r="G4956" s="19"/>
      <c r="H4956" s="19"/>
    </row>
    <row r="4957" spans="6:8" x14ac:dyDescent="0.35">
      <c r="F4957" s="19"/>
      <c r="G4957" s="19"/>
      <c r="H4957" s="19"/>
    </row>
    <row r="4958" spans="6:8" x14ac:dyDescent="0.35">
      <c r="F4958" s="19"/>
      <c r="G4958" s="19"/>
      <c r="H4958" s="19"/>
    </row>
    <row r="4959" spans="6:8" x14ac:dyDescent="0.35">
      <c r="F4959" s="19"/>
      <c r="G4959" s="19"/>
      <c r="H4959" s="19"/>
    </row>
    <row r="4960" spans="6:8" x14ac:dyDescent="0.35">
      <c r="F4960" s="19"/>
      <c r="G4960" s="19"/>
      <c r="H4960" s="19"/>
    </row>
    <row r="4961" spans="6:8" x14ac:dyDescent="0.35">
      <c r="F4961" s="19"/>
      <c r="G4961" s="19"/>
      <c r="H4961" s="19"/>
    </row>
    <row r="4962" spans="6:8" x14ac:dyDescent="0.35">
      <c r="F4962" s="19"/>
      <c r="G4962" s="19"/>
      <c r="H4962" s="19"/>
    </row>
    <row r="4963" spans="6:8" x14ac:dyDescent="0.35">
      <c r="F4963" s="19"/>
      <c r="G4963" s="19"/>
      <c r="H4963" s="19"/>
    </row>
    <row r="4964" spans="6:8" x14ac:dyDescent="0.35">
      <c r="F4964" s="19"/>
      <c r="G4964" s="19"/>
      <c r="H4964" s="19"/>
    </row>
    <row r="4965" spans="6:8" x14ac:dyDescent="0.35">
      <c r="F4965" s="19"/>
      <c r="G4965" s="19"/>
      <c r="H4965" s="19"/>
    </row>
    <row r="4966" spans="6:8" x14ac:dyDescent="0.35">
      <c r="F4966" s="19"/>
      <c r="G4966" s="19"/>
      <c r="H4966" s="19"/>
    </row>
    <row r="4967" spans="6:8" x14ac:dyDescent="0.35">
      <c r="F4967" s="19"/>
      <c r="G4967" s="19"/>
      <c r="H4967" s="19"/>
    </row>
    <row r="4968" spans="6:8" x14ac:dyDescent="0.35">
      <c r="F4968" s="19"/>
      <c r="G4968" s="19"/>
      <c r="H4968" s="19"/>
    </row>
    <row r="4969" spans="6:8" x14ac:dyDescent="0.35">
      <c r="F4969" s="19"/>
      <c r="G4969" s="19"/>
      <c r="H4969" s="19"/>
    </row>
    <row r="4970" spans="6:8" x14ac:dyDescent="0.35">
      <c r="F4970" s="19"/>
      <c r="G4970" s="19"/>
      <c r="H4970" s="19"/>
    </row>
    <row r="4971" spans="6:8" x14ac:dyDescent="0.35">
      <c r="F4971" s="19"/>
      <c r="G4971" s="19"/>
      <c r="H4971" s="19"/>
    </row>
    <row r="4972" spans="6:8" x14ac:dyDescent="0.35">
      <c r="F4972" s="19"/>
      <c r="G4972" s="19"/>
      <c r="H4972" s="19"/>
    </row>
    <row r="4973" spans="6:8" x14ac:dyDescent="0.35">
      <c r="F4973" s="19"/>
      <c r="G4973" s="19"/>
      <c r="H4973" s="19"/>
    </row>
    <row r="4974" spans="6:8" x14ac:dyDescent="0.35">
      <c r="F4974" s="19"/>
      <c r="G4974" s="19"/>
      <c r="H4974" s="19"/>
    </row>
    <row r="4975" spans="6:8" x14ac:dyDescent="0.35">
      <c r="F4975" s="19"/>
      <c r="G4975" s="19"/>
      <c r="H4975" s="19"/>
    </row>
    <row r="4976" spans="6:8" x14ac:dyDescent="0.35">
      <c r="F4976" s="19"/>
      <c r="G4976" s="19"/>
      <c r="H4976" s="19"/>
    </row>
    <row r="4977" spans="6:8" x14ac:dyDescent="0.35">
      <c r="F4977" s="19"/>
      <c r="G4977" s="19"/>
      <c r="H4977" s="19"/>
    </row>
    <row r="4978" spans="6:8" x14ac:dyDescent="0.35">
      <c r="F4978" s="19"/>
      <c r="G4978" s="19"/>
      <c r="H4978" s="19"/>
    </row>
    <row r="4979" spans="6:8" x14ac:dyDescent="0.35">
      <c r="F4979" s="19"/>
      <c r="G4979" s="19"/>
      <c r="H4979" s="19"/>
    </row>
    <row r="4980" spans="6:8" x14ac:dyDescent="0.35">
      <c r="F4980" s="19"/>
      <c r="G4980" s="19"/>
      <c r="H4980" s="19"/>
    </row>
    <row r="4981" spans="6:8" x14ac:dyDescent="0.35">
      <c r="F4981" s="19"/>
      <c r="G4981" s="19"/>
      <c r="H4981" s="19"/>
    </row>
    <row r="4982" spans="6:8" x14ac:dyDescent="0.35">
      <c r="F4982" s="19"/>
      <c r="G4982" s="19"/>
      <c r="H4982" s="19"/>
    </row>
    <row r="4983" spans="6:8" x14ac:dyDescent="0.35">
      <c r="F4983" s="19"/>
      <c r="G4983" s="19"/>
      <c r="H4983" s="19"/>
    </row>
    <row r="4984" spans="6:8" x14ac:dyDescent="0.35">
      <c r="F4984" s="19"/>
      <c r="G4984" s="19"/>
      <c r="H4984" s="19"/>
    </row>
    <row r="4985" spans="6:8" x14ac:dyDescent="0.35">
      <c r="F4985" s="19"/>
      <c r="G4985" s="19"/>
      <c r="H4985" s="19"/>
    </row>
    <row r="4986" spans="6:8" x14ac:dyDescent="0.35">
      <c r="F4986" s="19"/>
      <c r="G4986" s="19"/>
      <c r="H4986" s="19"/>
    </row>
    <row r="4987" spans="6:8" x14ac:dyDescent="0.35">
      <c r="F4987" s="19"/>
      <c r="G4987" s="19"/>
      <c r="H4987" s="19"/>
    </row>
    <row r="4988" spans="6:8" x14ac:dyDescent="0.35">
      <c r="F4988" s="19"/>
      <c r="G4988" s="19"/>
      <c r="H4988" s="19"/>
    </row>
    <row r="4989" spans="6:8" x14ac:dyDescent="0.35">
      <c r="F4989" s="19"/>
      <c r="G4989" s="19"/>
      <c r="H4989" s="19"/>
    </row>
    <row r="4990" spans="6:8" x14ac:dyDescent="0.35">
      <c r="F4990" s="19"/>
      <c r="G4990" s="19"/>
      <c r="H4990" s="19"/>
    </row>
    <row r="4991" spans="6:8" x14ac:dyDescent="0.35">
      <c r="F4991" s="19"/>
      <c r="G4991" s="19"/>
      <c r="H4991" s="19"/>
    </row>
    <row r="4992" spans="6:8" x14ac:dyDescent="0.35">
      <c r="F4992" s="19"/>
      <c r="G4992" s="19"/>
      <c r="H4992" s="19"/>
    </row>
    <row r="4993" spans="6:8" x14ac:dyDescent="0.35">
      <c r="F4993" s="19"/>
      <c r="G4993" s="19"/>
      <c r="H4993" s="19"/>
    </row>
    <row r="4994" spans="6:8" x14ac:dyDescent="0.35">
      <c r="F4994" s="19"/>
      <c r="G4994" s="19"/>
      <c r="H4994" s="19"/>
    </row>
    <row r="4995" spans="6:8" x14ac:dyDescent="0.35">
      <c r="F4995" s="19"/>
      <c r="G4995" s="19"/>
      <c r="H4995" s="19"/>
    </row>
    <row r="4996" spans="6:8" x14ac:dyDescent="0.35">
      <c r="F4996" s="19"/>
      <c r="G4996" s="19"/>
      <c r="H4996" s="19"/>
    </row>
    <row r="4997" spans="6:8" x14ac:dyDescent="0.35">
      <c r="F4997" s="19"/>
      <c r="G4997" s="19"/>
      <c r="H4997" s="19"/>
    </row>
    <row r="4998" spans="6:8" x14ac:dyDescent="0.35">
      <c r="F4998" s="19"/>
      <c r="G4998" s="19"/>
      <c r="H4998" s="19"/>
    </row>
    <row r="4999" spans="6:8" x14ac:dyDescent="0.35">
      <c r="F4999" s="19"/>
      <c r="G4999" s="19"/>
      <c r="H4999" s="19"/>
    </row>
    <row r="5000" spans="6:8" x14ac:dyDescent="0.35">
      <c r="F5000" s="19"/>
      <c r="G5000" s="19"/>
      <c r="H5000" s="19"/>
    </row>
    <row r="5001" spans="6:8" x14ac:dyDescent="0.35">
      <c r="F5001" s="19"/>
      <c r="G5001" s="19"/>
      <c r="H5001" s="19"/>
    </row>
    <row r="5002" spans="6:8" x14ac:dyDescent="0.35">
      <c r="F5002" s="19"/>
      <c r="G5002" s="19"/>
      <c r="H5002" s="19"/>
    </row>
    <row r="5003" spans="6:8" x14ac:dyDescent="0.35">
      <c r="F5003" s="19"/>
      <c r="G5003" s="19"/>
      <c r="H5003" s="19"/>
    </row>
    <row r="5004" spans="6:8" x14ac:dyDescent="0.35">
      <c r="F5004" s="19"/>
      <c r="G5004" s="19"/>
      <c r="H5004" s="19"/>
    </row>
    <row r="5005" spans="6:8" x14ac:dyDescent="0.35">
      <c r="F5005" s="19"/>
      <c r="G5005" s="19"/>
      <c r="H5005" s="19"/>
    </row>
    <row r="5006" spans="6:8" x14ac:dyDescent="0.35">
      <c r="F5006" s="19"/>
      <c r="G5006" s="19"/>
      <c r="H5006" s="19"/>
    </row>
    <row r="5007" spans="6:8" x14ac:dyDescent="0.35">
      <c r="F5007" s="19"/>
      <c r="G5007" s="19"/>
      <c r="H5007" s="19"/>
    </row>
    <row r="5008" spans="6:8" x14ac:dyDescent="0.35">
      <c r="F5008" s="19"/>
      <c r="G5008" s="19"/>
      <c r="H5008" s="19"/>
    </row>
    <row r="5009" spans="6:8" x14ac:dyDescent="0.35">
      <c r="F5009" s="19"/>
      <c r="G5009" s="19"/>
      <c r="H5009" s="19"/>
    </row>
    <row r="5010" spans="6:8" x14ac:dyDescent="0.35">
      <c r="F5010" s="19"/>
      <c r="G5010" s="19"/>
      <c r="H5010" s="19"/>
    </row>
    <row r="5011" spans="6:8" x14ac:dyDescent="0.35">
      <c r="F5011" s="19"/>
      <c r="G5011" s="19"/>
      <c r="H5011" s="19"/>
    </row>
    <row r="5012" spans="6:8" x14ac:dyDescent="0.35">
      <c r="F5012" s="19"/>
      <c r="G5012" s="19"/>
      <c r="H5012" s="19"/>
    </row>
    <row r="5013" spans="6:8" x14ac:dyDescent="0.35">
      <c r="F5013" s="19"/>
      <c r="G5013" s="19"/>
      <c r="H5013" s="19"/>
    </row>
    <row r="5014" spans="6:8" x14ac:dyDescent="0.35">
      <c r="F5014" s="19"/>
      <c r="G5014" s="19"/>
      <c r="H5014" s="19"/>
    </row>
    <row r="5015" spans="6:8" x14ac:dyDescent="0.35">
      <c r="F5015" s="19"/>
      <c r="G5015" s="19"/>
      <c r="H5015" s="19"/>
    </row>
    <row r="5016" spans="6:8" x14ac:dyDescent="0.35">
      <c r="F5016" s="19"/>
      <c r="G5016" s="19"/>
      <c r="H5016" s="19"/>
    </row>
    <row r="5017" spans="6:8" x14ac:dyDescent="0.35">
      <c r="F5017" s="19"/>
      <c r="G5017" s="19"/>
      <c r="H5017" s="19"/>
    </row>
    <row r="5018" spans="6:8" x14ac:dyDescent="0.35">
      <c r="F5018" s="19"/>
      <c r="G5018" s="19"/>
      <c r="H5018" s="19"/>
    </row>
    <row r="5019" spans="6:8" x14ac:dyDescent="0.35">
      <c r="F5019" s="19"/>
      <c r="G5019" s="19"/>
      <c r="H5019" s="19"/>
    </row>
    <row r="5020" spans="6:8" x14ac:dyDescent="0.35">
      <c r="F5020" s="19"/>
      <c r="G5020" s="19"/>
      <c r="H5020" s="19"/>
    </row>
    <row r="5021" spans="6:8" x14ac:dyDescent="0.35">
      <c r="F5021" s="19"/>
      <c r="G5021" s="19"/>
      <c r="H5021" s="19"/>
    </row>
    <row r="5022" spans="6:8" x14ac:dyDescent="0.35">
      <c r="F5022" s="19"/>
      <c r="G5022" s="19"/>
      <c r="H5022" s="19"/>
    </row>
    <row r="5023" spans="6:8" x14ac:dyDescent="0.35">
      <c r="F5023" s="19"/>
      <c r="G5023" s="19"/>
      <c r="H5023" s="19"/>
    </row>
    <row r="5024" spans="6:8" x14ac:dyDescent="0.35">
      <c r="F5024" s="19"/>
      <c r="G5024" s="19"/>
      <c r="H5024" s="19"/>
    </row>
    <row r="5025" spans="6:8" x14ac:dyDescent="0.35">
      <c r="F5025" s="19"/>
      <c r="G5025" s="19"/>
      <c r="H5025" s="19"/>
    </row>
    <row r="5026" spans="6:8" x14ac:dyDescent="0.35">
      <c r="F5026" s="19"/>
      <c r="G5026" s="19"/>
      <c r="H5026" s="19"/>
    </row>
    <row r="5027" spans="6:8" x14ac:dyDescent="0.35">
      <c r="F5027" s="19"/>
      <c r="G5027" s="19"/>
      <c r="H5027" s="19"/>
    </row>
    <row r="5028" spans="6:8" x14ac:dyDescent="0.35">
      <c r="F5028" s="19"/>
      <c r="G5028" s="19"/>
      <c r="H5028" s="19"/>
    </row>
    <row r="5029" spans="6:8" x14ac:dyDescent="0.35">
      <c r="F5029" s="19"/>
      <c r="G5029" s="19"/>
      <c r="H5029" s="19"/>
    </row>
    <row r="5030" spans="6:8" x14ac:dyDescent="0.35">
      <c r="F5030" s="19"/>
      <c r="G5030" s="19"/>
      <c r="H5030" s="19"/>
    </row>
    <row r="5031" spans="6:8" x14ac:dyDescent="0.35">
      <c r="F5031" s="19"/>
      <c r="G5031" s="19"/>
      <c r="H5031" s="19"/>
    </row>
    <row r="5032" spans="6:8" x14ac:dyDescent="0.35">
      <c r="F5032" s="19"/>
      <c r="G5032" s="19"/>
      <c r="H5032" s="19"/>
    </row>
    <row r="5033" spans="6:8" x14ac:dyDescent="0.35">
      <c r="F5033" s="19"/>
      <c r="G5033" s="19"/>
      <c r="H5033" s="19"/>
    </row>
    <row r="5034" spans="6:8" x14ac:dyDescent="0.35">
      <c r="F5034" s="19"/>
      <c r="G5034" s="19"/>
      <c r="H5034" s="19"/>
    </row>
    <row r="5035" spans="6:8" x14ac:dyDescent="0.35">
      <c r="F5035" s="19"/>
      <c r="G5035" s="19"/>
      <c r="H5035" s="19"/>
    </row>
    <row r="5036" spans="6:8" x14ac:dyDescent="0.35">
      <c r="F5036" s="19"/>
      <c r="G5036" s="19"/>
      <c r="H5036" s="19"/>
    </row>
    <row r="5037" spans="6:8" x14ac:dyDescent="0.35">
      <c r="F5037" s="19"/>
      <c r="G5037" s="19"/>
      <c r="H5037" s="19"/>
    </row>
    <row r="5038" spans="6:8" x14ac:dyDescent="0.35">
      <c r="F5038" s="19"/>
      <c r="G5038" s="19"/>
      <c r="H5038" s="19"/>
    </row>
    <row r="5039" spans="6:8" x14ac:dyDescent="0.35">
      <c r="F5039" s="19"/>
      <c r="G5039" s="19"/>
      <c r="H5039" s="19"/>
    </row>
    <row r="5040" spans="6:8" x14ac:dyDescent="0.35">
      <c r="F5040" s="19"/>
      <c r="G5040" s="19"/>
      <c r="H5040" s="19"/>
    </row>
    <row r="5041" spans="6:8" x14ac:dyDescent="0.35">
      <c r="F5041" s="19"/>
      <c r="G5041" s="19"/>
      <c r="H5041" s="19"/>
    </row>
    <row r="5042" spans="6:8" x14ac:dyDescent="0.35">
      <c r="F5042" s="19"/>
      <c r="G5042" s="19"/>
      <c r="H5042" s="19"/>
    </row>
    <row r="5043" spans="6:8" x14ac:dyDescent="0.35">
      <c r="F5043" s="19"/>
      <c r="G5043" s="19"/>
      <c r="H5043" s="19"/>
    </row>
    <row r="5044" spans="6:8" x14ac:dyDescent="0.35">
      <c r="F5044" s="19"/>
      <c r="G5044" s="19"/>
      <c r="H5044" s="19"/>
    </row>
    <row r="5045" spans="6:8" x14ac:dyDescent="0.35">
      <c r="F5045" s="19"/>
      <c r="G5045" s="19"/>
      <c r="H5045" s="19"/>
    </row>
    <row r="5046" spans="6:8" x14ac:dyDescent="0.35">
      <c r="F5046" s="19"/>
      <c r="G5046" s="19"/>
      <c r="H5046" s="19"/>
    </row>
    <row r="5047" spans="6:8" x14ac:dyDescent="0.35">
      <c r="F5047" s="19"/>
      <c r="G5047" s="19"/>
      <c r="H5047" s="19"/>
    </row>
    <row r="5048" spans="6:8" x14ac:dyDescent="0.35">
      <c r="F5048" s="19"/>
      <c r="G5048" s="19"/>
      <c r="H5048" s="19"/>
    </row>
    <row r="5049" spans="6:8" x14ac:dyDescent="0.35">
      <c r="F5049" s="19"/>
      <c r="G5049" s="19"/>
      <c r="H5049" s="19"/>
    </row>
    <row r="5050" spans="6:8" x14ac:dyDescent="0.35">
      <c r="F5050" s="19"/>
      <c r="G5050" s="19"/>
      <c r="H5050" s="19"/>
    </row>
    <row r="5051" spans="6:8" x14ac:dyDescent="0.35">
      <c r="F5051" s="19"/>
      <c r="G5051" s="19"/>
      <c r="H5051" s="19"/>
    </row>
    <row r="5052" spans="6:8" x14ac:dyDescent="0.35">
      <c r="F5052" s="19"/>
      <c r="G5052" s="19"/>
      <c r="H5052" s="19"/>
    </row>
    <row r="5053" spans="6:8" x14ac:dyDescent="0.35">
      <c r="F5053" s="19"/>
      <c r="G5053" s="19"/>
      <c r="H5053" s="19"/>
    </row>
    <row r="5054" spans="6:8" x14ac:dyDescent="0.35">
      <c r="F5054" s="19"/>
      <c r="G5054" s="19"/>
      <c r="H5054" s="19"/>
    </row>
    <row r="5055" spans="6:8" x14ac:dyDescent="0.35">
      <c r="F5055" s="19"/>
      <c r="G5055" s="19"/>
      <c r="H5055" s="19"/>
    </row>
    <row r="5056" spans="6:8" x14ac:dyDescent="0.35">
      <c r="F5056" s="19"/>
      <c r="G5056" s="19"/>
      <c r="H5056" s="19"/>
    </row>
    <row r="5057" spans="6:8" x14ac:dyDescent="0.35">
      <c r="F5057" s="19"/>
      <c r="G5057" s="19"/>
      <c r="H5057" s="19"/>
    </row>
    <row r="5058" spans="6:8" x14ac:dyDescent="0.35">
      <c r="F5058" s="19"/>
      <c r="G5058" s="19"/>
      <c r="H5058" s="19"/>
    </row>
    <row r="5059" spans="6:8" x14ac:dyDescent="0.35">
      <c r="F5059" s="19"/>
      <c r="G5059" s="19"/>
      <c r="H5059" s="19"/>
    </row>
    <row r="5060" spans="6:8" x14ac:dyDescent="0.35">
      <c r="F5060" s="19"/>
      <c r="G5060" s="19"/>
      <c r="H5060" s="19"/>
    </row>
    <row r="5061" spans="6:8" x14ac:dyDescent="0.35">
      <c r="F5061" s="19"/>
      <c r="G5061" s="19"/>
      <c r="H5061" s="19"/>
    </row>
    <row r="5062" spans="6:8" x14ac:dyDescent="0.35">
      <c r="F5062" s="19"/>
      <c r="G5062" s="19"/>
      <c r="H5062" s="19"/>
    </row>
    <row r="5063" spans="6:8" x14ac:dyDescent="0.35">
      <c r="F5063" s="19"/>
      <c r="G5063" s="19"/>
      <c r="H5063" s="19"/>
    </row>
    <row r="5064" spans="6:8" x14ac:dyDescent="0.35">
      <c r="F5064" s="19"/>
      <c r="G5064" s="19"/>
      <c r="H5064" s="19"/>
    </row>
    <row r="5065" spans="6:8" x14ac:dyDescent="0.35">
      <c r="F5065" s="19"/>
      <c r="G5065" s="19"/>
      <c r="H5065" s="19"/>
    </row>
    <row r="5066" spans="6:8" x14ac:dyDescent="0.35">
      <c r="F5066" s="19"/>
      <c r="G5066" s="19"/>
      <c r="H5066" s="19"/>
    </row>
    <row r="5067" spans="6:8" x14ac:dyDescent="0.35">
      <c r="F5067" s="19"/>
      <c r="G5067" s="19"/>
      <c r="H5067" s="19"/>
    </row>
    <row r="5068" spans="6:8" x14ac:dyDescent="0.35">
      <c r="F5068" s="19"/>
      <c r="G5068" s="19"/>
      <c r="H5068" s="19"/>
    </row>
    <row r="5069" spans="6:8" x14ac:dyDescent="0.35">
      <c r="F5069" s="19"/>
      <c r="G5069" s="19"/>
      <c r="H5069" s="19"/>
    </row>
    <row r="5070" spans="6:8" x14ac:dyDescent="0.35">
      <c r="F5070" s="19"/>
      <c r="G5070" s="19"/>
      <c r="H5070" s="19"/>
    </row>
    <row r="5071" spans="6:8" x14ac:dyDescent="0.35">
      <c r="F5071" s="19"/>
      <c r="G5071" s="19"/>
      <c r="H5071" s="19"/>
    </row>
    <row r="5072" spans="6:8" x14ac:dyDescent="0.35">
      <c r="F5072" s="19"/>
      <c r="G5072" s="19"/>
      <c r="H5072" s="19"/>
    </row>
    <row r="5073" spans="6:8" x14ac:dyDescent="0.35">
      <c r="F5073" s="19"/>
      <c r="G5073" s="19"/>
      <c r="H5073" s="19"/>
    </row>
    <row r="5074" spans="6:8" x14ac:dyDescent="0.35">
      <c r="F5074" s="19"/>
      <c r="G5074" s="19"/>
      <c r="H5074" s="19"/>
    </row>
    <row r="5075" spans="6:8" x14ac:dyDescent="0.35">
      <c r="F5075" s="19"/>
      <c r="G5075" s="19"/>
      <c r="H5075" s="19"/>
    </row>
    <row r="5076" spans="6:8" x14ac:dyDescent="0.35">
      <c r="F5076" s="19"/>
      <c r="G5076" s="19"/>
      <c r="H5076" s="19"/>
    </row>
    <row r="5077" spans="6:8" x14ac:dyDescent="0.35">
      <c r="F5077" s="19"/>
      <c r="G5077" s="19"/>
      <c r="H5077" s="19"/>
    </row>
    <row r="5078" spans="6:8" x14ac:dyDescent="0.35">
      <c r="F5078" s="19"/>
      <c r="G5078" s="19"/>
      <c r="H5078" s="19"/>
    </row>
    <row r="5079" spans="6:8" x14ac:dyDescent="0.35">
      <c r="F5079" s="19"/>
      <c r="G5079" s="19"/>
      <c r="H5079" s="19"/>
    </row>
    <row r="5080" spans="6:8" x14ac:dyDescent="0.35">
      <c r="F5080" s="19"/>
      <c r="G5080" s="19"/>
      <c r="H5080" s="19"/>
    </row>
    <row r="5081" spans="6:8" x14ac:dyDescent="0.35">
      <c r="F5081" s="19"/>
      <c r="G5081" s="19"/>
      <c r="H5081" s="19"/>
    </row>
    <row r="5082" spans="6:8" x14ac:dyDescent="0.35">
      <c r="F5082" s="19"/>
      <c r="G5082" s="19"/>
      <c r="H5082" s="19"/>
    </row>
    <row r="5083" spans="6:8" x14ac:dyDescent="0.35">
      <c r="F5083" s="19"/>
      <c r="G5083" s="19"/>
      <c r="H5083" s="19"/>
    </row>
    <row r="5084" spans="6:8" x14ac:dyDescent="0.35">
      <c r="F5084" s="19"/>
      <c r="G5084" s="19"/>
      <c r="H5084" s="19"/>
    </row>
    <row r="5085" spans="6:8" x14ac:dyDescent="0.35">
      <c r="F5085" s="19"/>
      <c r="G5085" s="19"/>
      <c r="H5085" s="19"/>
    </row>
    <row r="5086" spans="6:8" x14ac:dyDescent="0.35">
      <c r="F5086" s="19"/>
      <c r="G5086" s="19"/>
      <c r="H5086" s="19"/>
    </row>
    <row r="5087" spans="6:8" x14ac:dyDescent="0.35">
      <c r="F5087" s="19"/>
      <c r="G5087" s="19"/>
      <c r="H5087" s="19"/>
    </row>
    <row r="5088" spans="6:8" x14ac:dyDescent="0.35">
      <c r="F5088" s="19"/>
      <c r="G5088" s="19"/>
      <c r="H5088" s="19"/>
    </row>
    <row r="5089" spans="6:8" x14ac:dyDescent="0.35">
      <c r="F5089" s="19"/>
      <c r="G5089" s="19"/>
      <c r="H5089" s="19"/>
    </row>
    <row r="5090" spans="6:8" x14ac:dyDescent="0.35">
      <c r="F5090" s="19"/>
      <c r="G5090" s="19"/>
      <c r="H5090" s="19"/>
    </row>
    <row r="5091" spans="6:8" x14ac:dyDescent="0.35">
      <c r="F5091" s="19"/>
      <c r="G5091" s="19"/>
      <c r="H5091" s="19"/>
    </row>
    <row r="5092" spans="6:8" x14ac:dyDescent="0.35">
      <c r="F5092" s="19"/>
      <c r="G5092" s="19"/>
      <c r="H5092" s="19"/>
    </row>
    <row r="5093" spans="6:8" x14ac:dyDescent="0.35">
      <c r="F5093" s="19"/>
      <c r="G5093" s="19"/>
      <c r="H5093" s="19"/>
    </row>
    <row r="5094" spans="6:8" x14ac:dyDescent="0.35">
      <c r="F5094" s="19"/>
      <c r="G5094" s="19"/>
      <c r="H5094" s="19"/>
    </row>
    <row r="5095" spans="6:8" x14ac:dyDescent="0.35">
      <c r="F5095" s="19"/>
      <c r="G5095" s="19"/>
      <c r="H5095" s="19"/>
    </row>
    <row r="5096" spans="6:8" x14ac:dyDescent="0.35">
      <c r="F5096" s="19"/>
      <c r="G5096" s="19"/>
      <c r="H5096" s="19"/>
    </row>
    <row r="5097" spans="6:8" x14ac:dyDescent="0.35">
      <c r="F5097" s="19"/>
      <c r="G5097" s="19"/>
      <c r="H5097" s="19"/>
    </row>
    <row r="5098" spans="6:8" x14ac:dyDescent="0.35">
      <c r="F5098" s="19"/>
      <c r="G5098" s="19"/>
      <c r="H5098" s="19"/>
    </row>
    <row r="5099" spans="6:8" x14ac:dyDescent="0.35">
      <c r="F5099" s="19"/>
      <c r="G5099" s="19"/>
      <c r="H5099" s="19"/>
    </row>
    <row r="5100" spans="6:8" x14ac:dyDescent="0.35">
      <c r="F5100" s="19"/>
      <c r="G5100" s="19"/>
      <c r="H5100" s="19"/>
    </row>
    <row r="5101" spans="6:8" x14ac:dyDescent="0.35">
      <c r="F5101" s="19"/>
      <c r="G5101" s="19"/>
      <c r="H5101" s="19"/>
    </row>
    <row r="5102" spans="6:8" x14ac:dyDescent="0.35">
      <c r="F5102" s="19"/>
      <c r="G5102" s="19"/>
      <c r="H5102" s="19"/>
    </row>
    <row r="5103" spans="6:8" x14ac:dyDescent="0.35">
      <c r="F5103" s="19"/>
      <c r="G5103" s="19"/>
      <c r="H5103" s="19"/>
    </row>
    <row r="5104" spans="6:8" x14ac:dyDescent="0.35">
      <c r="F5104" s="19"/>
      <c r="G5104" s="19"/>
      <c r="H5104" s="19"/>
    </row>
    <row r="5105" spans="6:8" x14ac:dyDescent="0.35">
      <c r="F5105" s="19"/>
      <c r="G5105" s="19"/>
      <c r="H5105" s="19"/>
    </row>
    <row r="5106" spans="6:8" x14ac:dyDescent="0.35">
      <c r="F5106" s="19"/>
      <c r="G5106" s="19"/>
      <c r="H5106" s="19"/>
    </row>
    <row r="5107" spans="6:8" x14ac:dyDescent="0.35">
      <c r="F5107" s="19"/>
      <c r="G5107" s="19"/>
      <c r="H5107" s="19"/>
    </row>
    <row r="5108" spans="6:8" x14ac:dyDescent="0.35">
      <c r="F5108" s="19"/>
      <c r="G5108" s="19"/>
      <c r="H5108" s="19"/>
    </row>
    <row r="5109" spans="6:8" x14ac:dyDescent="0.35">
      <c r="F5109" s="19"/>
      <c r="G5109" s="19"/>
      <c r="H5109" s="19"/>
    </row>
    <row r="5110" spans="6:8" x14ac:dyDescent="0.35">
      <c r="F5110" s="19"/>
      <c r="G5110" s="19"/>
      <c r="H5110" s="19"/>
    </row>
    <row r="5111" spans="6:8" x14ac:dyDescent="0.35">
      <c r="F5111" s="19"/>
      <c r="G5111" s="19"/>
      <c r="H5111" s="19"/>
    </row>
    <row r="5112" spans="6:8" x14ac:dyDescent="0.35">
      <c r="F5112" s="19"/>
      <c r="G5112" s="19"/>
      <c r="H5112" s="19"/>
    </row>
    <row r="5113" spans="6:8" x14ac:dyDescent="0.35">
      <c r="F5113" s="19"/>
      <c r="G5113" s="19"/>
      <c r="H5113" s="19"/>
    </row>
    <row r="5114" spans="6:8" x14ac:dyDescent="0.35">
      <c r="F5114" s="19"/>
      <c r="G5114" s="19"/>
      <c r="H5114" s="19"/>
    </row>
    <row r="5115" spans="6:8" x14ac:dyDescent="0.35">
      <c r="F5115" s="19"/>
      <c r="G5115" s="19"/>
      <c r="H5115" s="19"/>
    </row>
    <row r="5116" spans="6:8" x14ac:dyDescent="0.35">
      <c r="F5116" s="19"/>
      <c r="G5116" s="19"/>
      <c r="H5116" s="19"/>
    </row>
    <row r="5117" spans="6:8" x14ac:dyDescent="0.35">
      <c r="F5117" s="19"/>
      <c r="G5117" s="19"/>
      <c r="H5117" s="19"/>
    </row>
    <row r="5118" spans="6:8" x14ac:dyDescent="0.35">
      <c r="F5118" s="19"/>
      <c r="G5118" s="19"/>
      <c r="H5118" s="19"/>
    </row>
    <row r="5119" spans="6:8" x14ac:dyDescent="0.35">
      <c r="F5119" s="19"/>
      <c r="G5119" s="19"/>
      <c r="H5119" s="19"/>
    </row>
    <row r="5120" spans="6:8" x14ac:dyDescent="0.35">
      <c r="F5120" s="19"/>
      <c r="G5120" s="19"/>
      <c r="H5120" s="19"/>
    </row>
    <row r="5121" spans="6:8" x14ac:dyDescent="0.35">
      <c r="F5121" s="19"/>
      <c r="G5121" s="19"/>
      <c r="H5121" s="19"/>
    </row>
    <row r="5122" spans="6:8" x14ac:dyDescent="0.35">
      <c r="F5122" s="19"/>
      <c r="G5122" s="19"/>
      <c r="H5122" s="19"/>
    </row>
    <row r="5123" spans="6:8" x14ac:dyDescent="0.35">
      <c r="F5123" s="19"/>
      <c r="G5123" s="19"/>
      <c r="H5123" s="19"/>
    </row>
    <row r="5124" spans="6:8" x14ac:dyDescent="0.35">
      <c r="F5124" s="19"/>
      <c r="G5124" s="19"/>
      <c r="H5124" s="19"/>
    </row>
    <row r="5125" spans="6:8" x14ac:dyDescent="0.35">
      <c r="F5125" s="19"/>
      <c r="G5125" s="19"/>
      <c r="H5125" s="19"/>
    </row>
    <row r="5126" spans="6:8" x14ac:dyDescent="0.35">
      <c r="F5126" s="19"/>
      <c r="G5126" s="19"/>
      <c r="H5126" s="19"/>
    </row>
    <row r="5127" spans="6:8" x14ac:dyDescent="0.35">
      <c r="F5127" s="19"/>
      <c r="G5127" s="19"/>
      <c r="H5127" s="19"/>
    </row>
    <row r="5128" spans="6:8" x14ac:dyDescent="0.35">
      <c r="F5128" s="19"/>
      <c r="G5128" s="19"/>
      <c r="H5128" s="19"/>
    </row>
    <row r="5129" spans="6:8" x14ac:dyDescent="0.35">
      <c r="F5129" s="19"/>
      <c r="G5129" s="19"/>
      <c r="H5129" s="19"/>
    </row>
    <row r="5130" spans="6:8" x14ac:dyDescent="0.35">
      <c r="F5130" s="19"/>
      <c r="G5130" s="19"/>
      <c r="H5130" s="19"/>
    </row>
    <row r="5131" spans="6:8" x14ac:dyDescent="0.35">
      <c r="F5131" s="19"/>
      <c r="G5131" s="19"/>
      <c r="H5131" s="19"/>
    </row>
    <row r="5132" spans="6:8" x14ac:dyDescent="0.35">
      <c r="F5132" s="19"/>
      <c r="G5132" s="19"/>
      <c r="H5132" s="19"/>
    </row>
    <row r="5133" spans="6:8" x14ac:dyDescent="0.35">
      <c r="F5133" s="19"/>
      <c r="G5133" s="19"/>
      <c r="H5133" s="19"/>
    </row>
    <row r="5134" spans="6:8" x14ac:dyDescent="0.35">
      <c r="F5134" s="19"/>
      <c r="G5134" s="19"/>
      <c r="H5134" s="19"/>
    </row>
    <row r="5135" spans="6:8" x14ac:dyDescent="0.35">
      <c r="F5135" s="19"/>
      <c r="G5135" s="19"/>
      <c r="H5135" s="19"/>
    </row>
    <row r="5136" spans="6:8" x14ac:dyDescent="0.35">
      <c r="F5136" s="19"/>
      <c r="G5136" s="19"/>
      <c r="H5136" s="19"/>
    </row>
    <row r="5137" spans="6:8" x14ac:dyDescent="0.35">
      <c r="F5137" s="19"/>
      <c r="G5137" s="19"/>
      <c r="H5137" s="19"/>
    </row>
    <row r="5138" spans="6:8" x14ac:dyDescent="0.35">
      <c r="F5138" s="19"/>
      <c r="G5138" s="19"/>
      <c r="H5138" s="19"/>
    </row>
    <row r="5139" spans="6:8" x14ac:dyDescent="0.35">
      <c r="F5139" s="19"/>
      <c r="G5139" s="19"/>
      <c r="H5139" s="19"/>
    </row>
    <row r="5140" spans="6:8" x14ac:dyDescent="0.35">
      <c r="F5140" s="19"/>
      <c r="G5140" s="19"/>
      <c r="H5140" s="19"/>
    </row>
    <row r="5141" spans="6:8" x14ac:dyDescent="0.35">
      <c r="F5141" s="19"/>
      <c r="G5141" s="19"/>
      <c r="H5141" s="19"/>
    </row>
    <row r="5142" spans="6:8" x14ac:dyDescent="0.35">
      <c r="F5142" s="19"/>
      <c r="G5142" s="19"/>
      <c r="H5142" s="19"/>
    </row>
    <row r="5143" spans="6:8" x14ac:dyDescent="0.35">
      <c r="F5143" s="19"/>
      <c r="G5143" s="19"/>
      <c r="H5143" s="19"/>
    </row>
    <row r="5144" spans="6:8" x14ac:dyDescent="0.35">
      <c r="F5144" s="19"/>
      <c r="G5144" s="19"/>
      <c r="H5144" s="19"/>
    </row>
    <row r="5145" spans="6:8" x14ac:dyDescent="0.35">
      <c r="F5145" s="19"/>
      <c r="G5145" s="19"/>
      <c r="H5145" s="19"/>
    </row>
    <row r="5146" spans="6:8" x14ac:dyDescent="0.35">
      <c r="F5146" s="19"/>
      <c r="G5146" s="19"/>
      <c r="H5146" s="19"/>
    </row>
    <row r="5147" spans="6:8" x14ac:dyDescent="0.35">
      <c r="F5147" s="19"/>
      <c r="G5147" s="19"/>
      <c r="H5147" s="19"/>
    </row>
    <row r="5148" spans="6:8" x14ac:dyDescent="0.35">
      <c r="F5148" s="19"/>
      <c r="G5148" s="19"/>
      <c r="H5148" s="19"/>
    </row>
    <row r="5149" spans="6:8" x14ac:dyDescent="0.35">
      <c r="F5149" s="19"/>
      <c r="G5149" s="19"/>
      <c r="H5149" s="19"/>
    </row>
    <row r="5150" spans="6:8" x14ac:dyDescent="0.35">
      <c r="F5150" s="19"/>
      <c r="G5150" s="19"/>
      <c r="H5150" s="19"/>
    </row>
    <row r="5151" spans="6:8" x14ac:dyDescent="0.35">
      <c r="F5151" s="19"/>
      <c r="G5151" s="19"/>
      <c r="H5151" s="19"/>
    </row>
    <row r="5152" spans="6:8" x14ac:dyDescent="0.35">
      <c r="F5152" s="19"/>
      <c r="G5152" s="19"/>
      <c r="H5152" s="19"/>
    </row>
    <row r="5153" spans="6:8" x14ac:dyDescent="0.35">
      <c r="F5153" s="19"/>
      <c r="G5153" s="19"/>
      <c r="H5153" s="19"/>
    </row>
    <row r="5154" spans="6:8" x14ac:dyDescent="0.35">
      <c r="F5154" s="19"/>
      <c r="G5154" s="19"/>
      <c r="H5154" s="19"/>
    </row>
    <row r="5155" spans="6:8" x14ac:dyDescent="0.35">
      <c r="F5155" s="19"/>
      <c r="G5155" s="19"/>
      <c r="H5155" s="19"/>
    </row>
    <row r="5156" spans="6:8" x14ac:dyDescent="0.35">
      <c r="F5156" s="19"/>
      <c r="G5156" s="19"/>
      <c r="H5156" s="19"/>
    </row>
    <row r="5157" spans="6:8" x14ac:dyDescent="0.35">
      <c r="F5157" s="19"/>
      <c r="G5157" s="19"/>
      <c r="H5157" s="19"/>
    </row>
    <row r="5158" spans="6:8" x14ac:dyDescent="0.35">
      <c r="F5158" s="19"/>
      <c r="G5158" s="19"/>
      <c r="H5158" s="19"/>
    </row>
    <row r="5159" spans="6:8" x14ac:dyDescent="0.35">
      <c r="F5159" s="19"/>
      <c r="G5159" s="19"/>
      <c r="H5159" s="19"/>
    </row>
    <row r="5160" spans="6:8" x14ac:dyDescent="0.35">
      <c r="F5160" s="19"/>
      <c r="G5160" s="19"/>
      <c r="H5160" s="19"/>
    </row>
    <row r="5161" spans="6:8" x14ac:dyDescent="0.35">
      <c r="F5161" s="19"/>
      <c r="G5161" s="19"/>
      <c r="H5161" s="19"/>
    </row>
    <row r="5162" spans="6:8" x14ac:dyDescent="0.35">
      <c r="F5162" s="19"/>
      <c r="G5162" s="19"/>
      <c r="H5162" s="19"/>
    </row>
    <row r="5163" spans="6:8" x14ac:dyDescent="0.35">
      <c r="F5163" s="19"/>
      <c r="G5163" s="19"/>
      <c r="H5163" s="19"/>
    </row>
    <row r="5164" spans="6:8" x14ac:dyDescent="0.35">
      <c r="F5164" s="19"/>
      <c r="G5164" s="19"/>
      <c r="H5164" s="19"/>
    </row>
    <row r="5165" spans="6:8" x14ac:dyDescent="0.35">
      <c r="F5165" s="19"/>
      <c r="G5165" s="19"/>
      <c r="H5165" s="19"/>
    </row>
    <row r="5166" spans="6:8" x14ac:dyDescent="0.35">
      <c r="F5166" s="19"/>
      <c r="G5166" s="19"/>
      <c r="H5166" s="19"/>
    </row>
    <row r="5167" spans="6:8" x14ac:dyDescent="0.35">
      <c r="F5167" s="19"/>
      <c r="G5167" s="19"/>
      <c r="H5167" s="19"/>
    </row>
    <row r="5168" spans="6:8" x14ac:dyDescent="0.35">
      <c r="F5168" s="19"/>
      <c r="G5168" s="19"/>
      <c r="H5168" s="19"/>
    </row>
    <row r="5169" spans="6:8" x14ac:dyDescent="0.35">
      <c r="F5169" s="19"/>
      <c r="G5169" s="19"/>
      <c r="H5169" s="19"/>
    </row>
    <row r="5170" spans="6:8" x14ac:dyDescent="0.35">
      <c r="F5170" s="19"/>
      <c r="G5170" s="19"/>
      <c r="H5170" s="19"/>
    </row>
    <row r="5171" spans="6:8" x14ac:dyDescent="0.35">
      <c r="F5171" s="19"/>
      <c r="G5171" s="19"/>
      <c r="H5171" s="19"/>
    </row>
    <row r="5172" spans="6:8" x14ac:dyDescent="0.35">
      <c r="F5172" s="19"/>
      <c r="G5172" s="19"/>
      <c r="H5172" s="19"/>
    </row>
    <row r="5173" spans="6:8" x14ac:dyDescent="0.35">
      <c r="F5173" s="19"/>
      <c r="G5173" s="19"/>
      <c r="H5173" s="19"/>
    </row>
    <row r="5174" spans="6:8" x14ac:dyDescent="0.35">
      <c r="F5174" s="19"/>
      <c r="G5174" s="19"/>
      <c r="H5174" s="19"/>
    </row>
    <row r="5175" spans="6:8" x14ac:dyDescent="0.35">
      <c r="F5175" s="19"/>
      <c r="G5175" s="19"/>
      <c r="H5175" s="19"/>
    </row>
    <row r="5176" spans="6:8" x14ac:dyDescent="0.35">
      <c r="F5176" s="19"/>
      <c r="G5176" s="19"/>
      <c r="H5176" s="19"/>
    </row>
    <row r="5177" spans="6:8" x14ac:dyDescent="0.35">
      <c r="F5177" s="19"/>
      <c r="G5177" s="19"/>
      <c r="H5177" s="19"/>
    </row>
    <row r="5178" spans="6:8" x14ac:dyDescent="0.35">
      <c r="F5178" s="19"/>
      <c r="G5178" s="19"/>
      <c r="H5178" s="19"/>
    </row>
    <row r="5179" spans="6:8" x14ac:dyDescent="0.35">
      <c r="F5179" s="19"/>
      <c r="G5179" s="19"/>
      <c r="H5179" s="19"/>
    </row>
    <row r="5180" spans="6:8" x14ac:dyDescent="0.35">
      <c r="F5180" s="19"/>
      <c r="G5180" s="19"/>
      <c r="H5180" s="19"/>
    </row>
    <row r="5181" spans="6:8" x14ac:dyDescent="0.35">
      <c r="F5181" s="19"/>
      <c r="G5181" s="19"/>
      <c r="H5181" s="19"/>
    </row>
    <row r="5182" spans="6:8" x14ac:dyDescent="0.35">
      <c r="F5182" s="19"/>
      <c r="G5182" s="19"/>
      <c r="H5182" s="19"/>
    </row>
    <row r="5183" spans="6:8" x14ac:dyDescent="0.35">
      <c r="F5183" s="19"/>
      <c r="G5183" s="19"/>
      <c r="H5183" s="19"/>
    </row>
    <row r="5184" spans="6:8" x14ac:dyDescent="0.35">
      <c r="F5184" s="19"/>
      <c r="G5184" s="19"/>
      <c r="H5184" s="19"/>
    </row>
    <row r="5185" spans="6:8" x14ac:dyDescent="0.35">
      <c r="F5185" s="19"/>
      <c r="G5185" s="19"/>
      <c r="H5185" s="19"/>
    </row>
    <row r="5186" spans="6:8" x14ac:dyDescent="0.35">
      <c r="F5186" s="19"/>
      <c r="G5186" s="19"/>
      <c r="H5186" s="19"/>
    </row>
    <row r="5187" spans="6:8" x14ac:dyDescent="0.35">
      <c r="F5187" s="19"/>
      <c r="G5187" s="19"/>
      <c r="H5187" s="19"/>
    </row>
    <row r="5188" spans="6:8" x14ac:dyDescent="0.35">
      <c r="F5188" s="19"/>
      <c r="G5188" s="19"/>
      <c r="H5188" s="19"/>
    </row>
    <row r="5189" spans="6:8" x14ac:dyDescent="0.35">
      <c r="F5189" s="19"/>
      <c r="G5189" s="19"/>
      <c r="H5189" s="19"/>
    </row>
    <row r="5190" spans="6:8" x14ac:dyDescent="0.35">
      <c r="F5190" s="19"/>
      <c r="G5190" s="19"/>
      <c r="H5190" s="19"/>
    </row>
    <row r="5191" spans="6:8" x14ac:dyDescent="0.35">
      <c r="F5191" s="19"/>
      <c r="G5191" s="19"/>
      <c r="H5191" s="19"/>
    </row>
    <row r="5192" spans="6:8" x14ac:dyDescent="0.35">
      <c r="F5192" s="19"/>
      <c r="G5192" s="19"/>
      <c r="H5192" s="19"/>
    </row>
    <row r="5193" spans="6:8" x14ac:dyDescent="0.35">
      <c r="F5193" s="19"/>
      <c r="G5193" s="19"/>
      <c r="H5193" s="19"/>
    </row>
    <row r="5194" spans="6:8" x14ac:dyDescent="0.35">
      <c r="F5194" s="19"/>
      <c r="G5194" s="19"/>
      <c r="H5194" s="19"/>
    </row>
    <row r="5195" spans="6:8" x14ac:dyDescent="0.35">
      <c r="F5195" s="19"/>
      <c r="G5195" s="19"/>
      <c r="H5195" s="19"/>
    </row>
    <row r="5196" spans="6:8" x14ac:dyDescent="0.35">
      <c r="F5196" s="19"/>
      <c r="G5196" s="19"/>
      <c r="H5196" s="19"/>
    </row>
    <row r="5197" spans="6:8" x14ac:dyDescent="0.35">
      <c r="F5197" s="19"/>
      <c r="G5197" s="19"/>
      <c r="H5197" s="19"/>
    </row>
    <row r="5198" spans="6:8" x14ac:dyDescent="0.35">
      <c r="F5198" s="19"/>
      <c r="G5198" s="19"/>
      <c r="H5198" s="19"/>
    </row>
    <row r="5199" spans="6:8" x14ac:dyDescent="0.35">
      <c r="F5199" s="19"/>
      <c r="G5199" s="19"/>
      <c r="H5199" s="19"/>
    </row>
    <row r="5200" spans="6:8" x14ac:dyDescent="0.35">
      <c r="F5200" s="19"/>
      <c r="G5200" s="19"/>
      <c r="H5200" s="19"/>
    </row>
    <row r="5201" spans="6:8" x14ac:dyDescent="0.35">
      <c r="F5201" s="19"/>
      <c r="G5201" s="19"/>
      <c r="H5201" s="19"/>
    </row>
    <row r="5202" spans="6:8" x14ac:dyDescent="0.35">
      <c r="F5202" s="19"/>
      <c r="G5202" s="19"/>
      <c r="H5202" s="19"/>
    </row>
    <row r="5203" spans="6:8" x14ac:dyDescent="0.35">
      <c r="F5203" s="19"/>
      <c r="G5203" s="19"/>
      <c r="H5203" s="19"/>
    </row>
    <row r="5204" spans="6:8" x14ac:dyDescent="0.35">
      <c r="F5204" s="19"/>
      <c r="G5204" s="19"/>
      <c r="H5204" s="19"/>
    </row>
    <row r="5205" spans="6:8" x14ac:dyDescent="0.35">
      <c r="F5205" s="19"/>
      <c r="G5205" s="19"/>
      <c r="H5205" s="19"/>
    </row>
    <row r="5206" spans="6:8" x14ac:dyDescent="0.35">
      <c r="F5206" s="19"/>
      <c r="G5206" s="19"/>
      <c r="H5206" s="19"/>
    </row>
    <row r="5207" spans="6:8" x14ac:dyDescent="0.35">
      <c r="F5207" s="19"/>
      <c r="G5207" s="19"/>
      <c r="H5207" s="19"/>
    </row>
    <row r="5208" spans="6:8" x14ac:dyDescent="0.35">
      <c r="F5208" s="19"/>
      <c r="G5208" s="19"/>
      <c r="H5208" s="19"/>
    </row>
    <row r="5209" spans="6:8" x14ac:dyDescent="0.35">
      <c r="F5209" s="19"/>
      <c r="G5209" s="19"/>
      <c r="H5209" s="19"/>
    </row>
    <row r="5210" spans="6:8" x14ac:dyDescent="0.35">
      <c r="F5210" s="19"/>
      <c r="G5210" s="19"/>
      <c r="H5210" s="19"/>
    </row>
    <row r="5211" spans="6:8" x14ac:dyDescent="0.35">
      <c r="F5211" s="19"/>
      <c r="G5211" s="19"/>
      <c r="H5211" s="19"/>
    </row>
    <row r="5212" spans="6:8" x14ac:dyDescent="0.35">
      <c r="F5212" s="19"/>
      <c r="G5212" s="19"/>
      <c r="H5212" s="19"/>
    </row>
    <row r="5213" spans="6:8" x14ac:dyDescent="0.35">
      <c r="F5213" s="19"/>
      <c r="G5213" s="19"/>
      <c r="H5213" s="19"/>
    </row>
    <row r="5214" spans="6:8" x14ac:dyDescent="0.35">
      <c r="F5214" s="19"/>
      <c r="G5214" s="19"/>
      <c r="H5214" s="19"/>
    </row>
    <row r="5215" spans="6:8" x14ac:dyDescent="0.35">
      <c r="F5215" s="19"/>
      <c r="G5215" s="19"/>
      <c r="H5215" s="19"/>
    </row>
    <row r="5216" spans="6:8" x14ac:dyDescent="0.35">
      <c r="F5216" s="19"/>
      <c r="G5216" s="19"/>
      <c r="H5216" s="19"/>
    </row>
    <row r="5217" spans="6:8" x14ac:dyDescent="0.35">
      <c r="F5217" s="19"/>
      <c r="G5217" s="19"/>
      <c r="H5217" s="19"/>
    </row>
    <row r="5218" spans="6:8" x14ac:dyDescent="0.35">
      <c r="F5218" s="19"/>
      <c r="G5218" s="19"/>
      <c r="H5218" s="19"/>
    </row>
    <row r="5219" spans="6:8" x14ac:dyDescent="0.35">
      <c r="F5219" s="19"/>
      <c r="G5219" s="19"/>
      <c r="H5219" s="19"/>
    </row>
    <row r="5220" spans="6:8" x14ac:dyDescent="0.35">
      <c r="F5220" s="19"/>
      <c r="G5220" s="19"/>
      <c r="H5220" s="19"/>
    </row>
    <row r="5221" spans="6:8" x14ac:dyDescent="0.35">
      <c r="F5221" s="19"/>
      <c r="G5221" s="19"/>
      <c r="H5221" s="19"/>
    </row>
    <row r="5222" spans="6:8" x14ac:dyDescent="0.35">
      <c r="F5222" s="19"/>
      <c r="G5222" s="19"/>
      <c r="H5222" s="19"/>
    </row>
    <row r="5223" spans="6:8" x14ac:dyDescent="0.35">
      <c r="F5223" s="19"/>
      <c r="G5223" s="19"/>
      <c r="H5223" s="19"/>
    </row>
    <row r="5224" spans="6:8" x14ac:dyDescent="0.35">
      <c r="F5224" s="19"/>
      <c r="G5224" s="19"/>
      <c r="H5224" s="19"/>
    </row>
    <row r="5225" spans="6:8" x14ac:dyDescent="0.35">
      <c r="F5225" s="19"/>
      <c r="G5225" s="19"/>
      <c r="H5225" s="19"/>
    </row>
    <row r="5226" spans="6:8" x14ac:dyDescent="0.35">
      <c r="F5226" s="19"/>
      <c r="G5226" s="19"/>
      <c r="H5226" s="19"/>
    </row>
    <row r="5227" spans="6:8" x14ac:dyDescent="0.35">
      <c r="F5227" s="19"/>
      <c r="G5227" s="19"/>
      <c r="H5227" s="19"/>
    </row>
    <row r="5228" spans="6:8" x14ac:dyDescent="0.35">
      <c r="F5228" s="19"/>
      <c r="G5228" s="19"/>
      <c r="H5228" s="19"/>
    </row>
    <row r="5229" spans="6:8" x14ac:dyDescent="0.35">
      <c r="F5229" s="19"/>
      <c r="G5229" s="19"/>
      <c r="H5229" s="19"/>
    </row>
    <row r="5230" spans="6:8" x14ac:dyDescent="0.35">
      <c r="F5230" s="19"/>
      <c r="G5230" s="19"/>
      <c r="H5230" s="19"/>
    </row>
    <row r="5231" spans="6:8" x14ac:dyDescent="0.35">
      <c r="F5231" s="19"/>
      <c r="G5231" s="19"/>
      <c r="H5231" s="19"/>
    </row>
    <row r="5232" spans="6:8" x14ac:dyDescent="0.35">
      <c r="F5232" s="19"/>
      <c r="G5232" s="19"/>
      <c r="H5232" s="19"/>
    </row>
    <row r="5233" spans="6:8" x14ac:dyDescent="0.35">
      <c r="F5233" s="19"/>
      <c r="G5233" s="19"/>
      <c r="H5233" s="19"/>
    </row>
    <row r="5234" spans="6:8" x14ac:dyDescent="0.35">
      <c r="F5234" s="19"/>
      <c r="G5234" s="19"/>
      <c r="H5234" s="19"/>
    </row>
    <row r="5235" spans="6:8" x14ac:dyDescent="0.35">
      <c r="F5235" s="19"/>
      <c r="G5235" s="19"/>
      <c r="H5235" s="19"/>
    </row>
    <row r="5236" spans="6:8" x14ac:dyDescent="0.35">
      <c r="F5236" s="19"/>
      <c r="G5236" s="19"/>
      <c r="H5236" s="19"/>
    </row>
    <row r="5237" spans="6:8" x14ac:dyDescent="0.35">
      <c r="F5237" s="19"/>
      <c r="G5237" s="19"/>
      <c r="H5237" s="19"/>
    </row>
    <row r="5238" spans="6:8" x14ac:dyDescent="0.35">
      <c r="F5238" s="19"/>
      <c r="G5238" s="19"/>
      <c r="H5238" s="19"/>
    </row>
    <row r="5239" spans="6:8" x14ac:dyDescent="0.35">
      <c r="F5239" s="19"/>
      <c r="G5239" s="19"/>
      <c r="H5239" s="19"/>
    </row>
    <row r="5240" spans="6:8" x14ac:dyDescent="0.35">
      <c r="F5240" s="19"/>
      <c r="G5240" s="19"/>
      <c r="H5240" s="19"/>
    </row>
    <row r="5241" spans="6:8" x14ac:dyDescent="0.35">
      <c r="F5241" s="19"/>
      <c r="G5241" s="19"/>
      <c r="H5241" s="19"/>
    </row>
    <row r="5242" spans="6:8" x14ac:dyDescent="0.35">
      <c r="F5242" s="19"/>
      <c r="G5242" s="19"/>
      <c r="H5242" s="19"/>
    </row>
    <row r="5243" spans="6:8" x14ac:dyDescent="0.35">
      <c r="F5243" s="19"/>
      <c r="G5243" s="19"/>
      <c r="H5243" s="19"/>
    </row>
    <row r="5244" spans="6:8" x14ac:dyDescent="0.35">
      <c r="F5244" s="19"/>
      <c r="G5244" s="19"/>
      <c r="H5244" s="19"/>
    </row>
    <row r="5245" spans="6:8" x14ac:dyDescent="0.35">
      <c r="F5245" s="19"/>
      <c r="G5245" s="19"/>
      <c r="H5245" s="19"/>
    </row>
    <row r="5246" spans="6:8" x14ac:dyDescent="0.35">
      <c r="F5246" s="19"/>
      <c r="G5246" s="19"/>
      <c r="H5246" s="19"/>
    </row>
    <row r="5247" spans="6:8" x14ac:dyDescent="0.35">
      <c r="F5247" s="19"/>
      <c r="G5247" s="19"/>
      <c r="H5247" s="19"/>
    </row>
    <row r="5248" spans="6:8" x14ac:dyDescent="0.35">
      <c r="F5248" s="19"/>
      <c r="G5248" s="19"/>
      <c r="H5248" s="19"/>
    </row>
    <row r="5249" spans="6:8" x14ac:dyDescent="0.35">
      <c r="F5249" s="19"/>
      <c r="G5249" s="19"/>
      <c r="H5249" s="19"/>
    </row>
    <row r="5250" spans="6:8" x14ac:dyDescent="0.35">
      <c r="F5250" s="19"/>
      <c r="G5250" s="19"/>
      <c r="H5250" s="19"/>
    </row>
    <row r="5251" spans="6:8" x14ac:dyDescent="0.35">
      <c r="F5251" s="19"/>
      <c r="G5251" s="19"/>
      <c r="H5251" s="19"/>
    </row>
    <row r="5252" spans="6:8" x14ac:dyDescent="0.35">
      <c r="F5252" s="19"/>
      <c r="G5252" s="19"/>
      <c r="H5252" s="19"/>
    </row>
    <row r="5253" spans="6:8" x14ac:dyDescent="0.35">
      <c r="F5253" s="19"/>
      <c r="G5253" s="19"/>
      <c r="H5253" s="19"/>
    </row>
    <row r="5254" spans="6:8" x14ac:dyDescent="0.35">
      <c r="F5254" s="19"/>
      <c r="G5254" s="19"/>
      <c r="H5254" s="19"/>
    </row>
    <row r="5255" spans="6:8" x14ac:dyDescent="0.35">
      <c r="F5255" s="19"/>
      <c r="G5255" s="19"/>
      <c r="H5255" s="19"/>
    </row>
    <row r="5256" spans="6:8" x14ac:dyDescent="0.35">
      <c r="F5256" s="19"/>
      <c r="G5256" s="19"/>
      <c r="H5256" s="19"/>
    </row>
    <row r="5257" spans="6:8" x14ac:dyDescent="0.35">
      <c r="F5257" s="19"/>
      <c r="G5257" s="19"/>
      <c r="H5257" s="19"/>
    </row>
    <row r="5258" spans="6:8" x14ac:dyDescent="0.35">
      <c r="F5258" s="19"/>
      <c r="G5258" s="19"/>
      <c r="H5258" s="19"/>
    </row>
    <row r="5259" spans="6:8" x14ac:dyDescent="0.35">
      <c r="F5259" s="19"/>
      <c r="G5259" s="19"/>
      <c r="H5259" s="19"/>
    </row>
    <row r="5260" spans="6:8" x14ac:dyDescent="0.35">
      <c r="F5260" s="19"/>
      <c r="G5260" s="19"/>
      <c r="H5260" s="19"/>
    </row>
    <row r="5261" spans="6:8" x14ac:dyDescent="0.35">
      <c r="F5261" s="19"/>
      <c r="G5261" s="19"/>
      <c r="H5261" s="19"/>
    </row>
    <row r="5262" spans="6:8" x14ac:dyDescent="0.35">
      <c r="F5262" s="19"/>
      <c r="G5262" s="19"/>
      <c r="H5262" s="19"/>
    </row>
    <row r="5263" spans="6:8" x14ac:dyDescent="0.35">
      <c r="F5263" s="19"/>
      <c r="G5263" s="19"/>
      <c r="H5263" s="19"/>
    </row>
    <row r="5264" spans="6:8" x14ac:dyDescent="0.35">
      <c r="F5264" s="19"/>
      <c r="G5264" s="19"/>
      <c r="H5264" s="19"/>
    </row>
    <row r="5265" spans="6:8" x14ac:dyDescent="0.35">
      <c r="F5265" s="19"/>
      <c r="G5265" s="19"/>
      <c r="H5265" s="19"/>
    </row>
    <row r="5266" spans="6:8" x14ac:dyDescent="0.35">
      <c r="F5266" s="19"/>
      <c r="G5266" s="19"/>
      <c r="H5266" s="19"/>
    </row>
    <row r="5267" spans="6:8" x14ac:dyDescent="0.35">
      <c r="F5267" s="19"/>
      <c r="G5267" s="19"/>
      <c r="H5267" s="19"/>
    </row>
    <row r="5268" spans="6:8" x14ac:dyDescent="0.35">
      <c r="F5268" s="19"/>
      <c r="G5268" s="19"/>
      <c r="H5268" s="19"/>
    </row>
    <row r="5269" spans="6:8" x14ac:dyDescent="0.35">
      <c r="F5269" s="19"/>
      <c r="G5269" s="19"/>
      <c r="H5269" s="19"/>
    </row>
    <row r="5270" spans="6:8" x14ac:dyDescent="0.35">
      <c r="F5270" s="19"/>
      <c r="G5270" s="19"/>
      <c r="H5270" s="19"/>
    </row>
    <row r="5271" spans="6:8" x14ac:dyDescent="0.35">
      <c r="F5271" s="19"/>
      <c r="G5271" s="19"/>
      <c r="H5271" s="19"/>
    </row>
    <row r="5272" spans="6:8" x14ac:dyDescent="0.35">
      <c r="F5272" s="19"/>
      <c r="G5272" s="19"/>
      <c r="H5272" s="19"/>
    </row>
    <row r="5273" spans="6:8" x14ac:dyDescent="0.35">
      <c r="F5273" s="19"/>
      <c r="G5273" s="19"/>
      <c r="H5273" s="19"/>
    </row>
    <row r="5274" spans="6:8" x14ac:dyDescent="0.35">
      <c r="F5274" s="19"/>
      <c r="G5274" s="19"/>
      <c r="H5274" s="19"/>
    </row>
    <row r="5275" spans="6:8" x14ac:dyDescent="0.35">
      <c r="F5275" s="19"/>
      <c r="G5275" s="19"/>
      <c r="H5275" s="19"/>
    </row>
    <row r="5276" spans="6:8" x14ac:dyDescent="0.35">
      <c r="F5276" s="19"/>
      <c r="G5276" s="19"/>
      <c r="H5276" s="19"/>
    </row>
    <row r="5277" spans="6:8" x14ac:dyDescent="0.35">
      <c r="F5277" s="19"/>
      <c r="G5277" s="19"/>
      <c r="H5277" s="19"/>
    </row>
    <row r="5278" spans="6:8" x14ac:dyDescent="0.35">
      <c r="F5278" s="19"/>
      <c r="G5278" s="19"/>
      <c r="H5278" s="19"/>
    </row>
    <row r="5279" spans="6:8" x14ac:dyDescent="0.35">
      <c r="F5279" s="19"/>
      <c r="G5279" s="19"/>
      <c r="H5279" s="19"/>
    </row>
    <row r="5280" spans="6:8" x14ac:dyDescent="0.35">
      <c r="F5280" s="19"/>
      <c r="G5280" s="19"/>
      <c r="H5280" s="19"/>
    </row>
    <row r="5281" spans="6:8" x14ac:dyDescent="0.35">
      <c r="F5281" s="19"/>
      <c r="G5281" s="19"/>
      <c r="H5281" s="19"/>
    </row>
    <row r="5282" spans="6:8" x14ac:dyDescent="0.35">
      <c r="F5282" s="19"/>
      <c r="G5282" s="19"/>
      <c r="H5282" s="19"/>
    </row>
    <row r="5283" spans="6:8" x14ac:dyDescent="0.35">
      <c r="F5283" s="19"/>
      <c r="G5283" s="19"/>
      <c r="H5283" s="19"/>
    </row>
    <row r="5284" spans="6:8" x14ac:dyDescent="0.35">
      <c r="F5284" s="19"/>
      <c r="G5284" s="19"/>
      <c r="H5284" s="19"/>
    </row>
    <row r="5285" spans="6:8" x14ac:dyDescent="0.35">
      <c r="F5285" s="19"/>
      <c r="G5285" s="19"/>
      <c r="H5285" s="19"/>
    </row>
    <row r="5286" spans="6:8" x14ac:dyDescent="0.35">
      <c r="F5286" s="19"/>
      <c r="G5286" s="19"/>
      <c r="H5286" s="19"/>
    </row>
    <row r="5287" spans="6:8" x14ac:dyDescent="0.35">
      <c r="F5287" s="19"/>
      <c r="G5287" s="19"/>
      <c r="H5287" s="19"/>
    </row>
    <row r="5288" spans="6:8" x14ac:dyDescent="0.35">
      <c r="F5288" s="19"/>
      <c r="G5288" s="19"/>
      <c r="H5288" s="19"/>
    </row>
    <row r="5289" spans="6:8" x14ac:dyDescent="0.35">
      <c r="F5289" s="19"/>
      <c r="G5289" s="19"/>
      <c r="H5289" s="19"/>
    </row>
    <row r="5290" spans="6:8" x14ac:dyDescent="0.35">
      <c r="F5290" s="19"/>
      <c r="G5290" s="19"/>
      <c r="H5290" s="19"/>
    </row>
    <row r="5291" spans="6:8" x14ac:dyDescent="0.35">
      <c r="F5291" s="19"/>
      <c r="G5291" s="19"/>
      <c r="H5291" s="19"/>
    </row>
    <row r="5292" spans="6:8" x14ac:dyDescent="0.35">
      <c r="F5292" s="19"/>
      <c r="G5292" s="19"/>
      <c r="H5292" s="19"/>
    </row>
    <row r="5293" spans="6:8" x14ac:dyDescent="0.35">
      <c r="F5293" s="19"/>
      <c r="G5293" s="19"/>
      <c r="H5293" s="19"/>
    </row>
    <row r="5294" spans="6:8" x14ac:dyDescent="0.35">
      <c r="F5294" s="19"/>
      <c r="G5294" s="19"/>
      <c r="H5294" s="19"/>
    </row>
    <row r="5295" spans="6:8" x14ac:dyDescent="0.35">
      <c r="F5295" s="19"/>
      <c r="G5295" s="19"/>
      <c r="H5295" s="19"/>
    </row>
    <row r="5296" spans="6:8" x14ac:dyDescent="0.35">
      <c r="F5296" s="19"/>
      <c r="G5296" s="19"/>
      <c r="H5296" s="19"/>
    </row>
    <row r="5297" spans="6:8" x14ac:dyDescent="0.35">
      <c r="F5297" s="19"/>
      <c r="G5297" s="19"/>
      <c r="H5297" s="19"/>
    </row>
    <row r="5298" spans="6:8" x14ac:dyDescent="0.35">
      <c r="F5298" s="19"/>
      <c r="G5298" s="19"/>
      <c r="H5298" s="19"/>
    </row>
    <row r="5299" spans="6:8" x14ac:dyDescent="0.35">
      <c r="F5299" s="19"/>
      <c r="G5299" s="19"/>
      <c r="H5299" s="19"/>
    </row>
    <row r="5300" spans="6:8" x14ac:dyDescent="0.35">
      <c r="F5300" s="19"/>
      <c r="G5300" s="19"/>
      <c r="H5300" s="19"/>
    </row>
    <row r="5301" spans="6:8" x14ac:dyDescent="0.35">
      <c r="F5301" s="19"/>
      <c r="G5301" s="19"/>
      <c r="H5301" s="19"/>
    </row>
    <row r="5302" spans="6:8" x14ac:dyDescent="0.35">
      <c r="F5302" s="19"/>
      <c r="G5302" s="19"/>
      <c r="H5302" s="19"/>
    </row>
    <row r="5303" spans="6:8" x14ac:dyDescent="0.35">
      <c r="F5303" s="19"/>
      <c r="G5303" s="19"/>
      <c r="H5303" s="19"/>
    </row>
    <row r="5304" spans="6:8" x14ac:dyDescent="0.35">
      <c r="F5304" s="19"/>
      <c r="G5304" s="19"/>
      <c r="H5304" s="19"/>
    </row>
    <row r="5305" spans="6:8" x14ac:dyDescent="0.35">
      <c r="F5305" s="19"/>
      <c r="G5305" s="19"/>
      <c r="H5305" s="19"/>
    </row>
    <row r="5306" spans="6:8" x14ac:dyDescent="0.35">
      <c r="F5306" s="19"/>
      <c r="G5306" s="19"/>
      <c r="H5306" s="19"/>
    </row>
    <row r="5307" spans="6:8" x14ac:dyDescent="0.35">
      <c r="F5307" s="19"/>
      <c r="G5307" s="19"/>
      <c r="H5307" s="19"/>
    </row>
    <row r="5308" spans="6:8" x14ac:dyDescent="0.35">
      <c r="F5308" s="19"/>
      <c r="G5308" s="19"/>
      <c r="H5308" s="19"/>
    </row>
    <row r="5309" spans="6:8" x14ac:dyDescent="0.35">
      <c r="F5309" s="19"/>
      <c r="G5309" s="19"/>
      <c r="H5309" s="19"/>
    </row>
    <row r="5310" spans="6:8" x14ac:dyDescent="0.35">
      <c r="F5310" s="19"/>
      <c r="G5310" s="19"/>
      <c r="H5310" s="19"/>
    </row>
    <row r="5311" spans="6:8" x14ac:dyDescent="0.35">
      <c r="F5311" s="19"/>
      <c r="G5311" s="19"/>
      <c r="H5311" s="19"/>
    </row>
    <row r="5312" spans="6:8" x14ac:dyDescent="0.35">
      <c r="F5312" s="19"/>
      <c r="G5312" s="19"/>
      <c r="H5312" s="19"/>
    </row>
    <row r="5313" spans="6:8" x14ac:dyDescent="0.35">
      <c r="F5313" s="19"/>
      <c r="G5313" s="19"/>
      <c r="H5313" s="19"/>
    </row>
    <row r="5314" spans="6:8" x14ac:dyDescent="0.35">
      <c r="F5314" s="19"/>
      <c r="G5314" s="19"/>
      <c r="H5314" s="19"/>
    </row>
    <row r="5315" spans="6:8" x14ac:dyDescent="0.35">
      <c r="F5315" s="19"/>
      <c r="G5315" s="19"/>
      <c r="H5315" s="19"/>
    </row>
    <row r="5316" spans="6:8" x14ac:dyDescent="0.35">
      <c r="F5316" s="19"/>
      <c r="G5316" s="19"/>
      <c r="H5316" s="19"/>
    </row>
    <row r="5317" spans="6:8" x14ac:dyDescent="0.35">
      <c r="F5317" s="19"/>
      <c r="G5317" s="19"/>
      <c r="H5317" s="19"/>
    </row>
    <row r="5318" spans="6:8" x14ac:dyDescent="0.35">
      <c r="F5318" s="19"/>
      <c r="G5318" s="19"/>
      <c r="H5318" s="19"/>
    </row>
    <row r="5319" spans="6:8" x14ac:dyDescent="0.35">
      <c r="F5319" s="19"/>
      <c r="G5319" s="19"/>
      <c r="H5319" s="19"/>
    </row>
    <row r="5320" spans="6:8" x14ac:dyDescent="0.35">
      <c r="F5320" s="19"/>
      <c r="G5320" s="19"/>
      <c r="H5320" s="19"/>
    </row>
    <row r="5321" spans="6:8" x14ac:dyDescent="0.35">
      <c r="F5321" s="19"/>
      <c r="G5321" s="19"/>
      <c r="H5321" s="19"/>
    </row>
    <row r="5322" spans="6:8" x14ac:dyDescent="0.35">
      <c r="F5322" s="19"/>
      <c r="G5322" s="19"/>
      <c r="H5322" s="19"/>
    </row>
    <row r="5323" spans="6:8" x14ac:dyDescent="0.35">
      <c r="F5323" s="19"/>
      <c r="G5323" s="19"/>
      <c r="H5323" s="19"/>
    </row>
    <row r="5324" spans="6:8" x14ac:dyDescent="0.35">
      <c r="F5324" s="19"/>
      <c r="G5324" s="19"/>
      <c r="H5324" s="19"/>
    </row>
    <row r="5325" spans="6:8" x14ac:dyDescent="0.35">
      <c r="F5325" s="19"/>
      <c r="G5325" s="19"/>
      <c r="H5325" s="19"/>
    </row>
    <row r="5326" spans="6:8" x14ac:dyDescent="0.35">
      <c r="F5326" s="19"/>
      <c r="G5326" s="19"/>
      <c r="H5326" s="19"/>
    </row>
    <row r="5327" spans="6:8" x14ac:dyDescent="0.35">
      <c r="F5327" s="19"/>
      <c r="G5327" s="19"/>
      <c r="H5327" s="19"/>
    </row>
    <row r="5328" spans="6:8" x14ac:dyDescent="0.35">
      <c r="F5328" s="19"/>
      <c r="G5328" s="19"/>
      <c r="H5328" s="19"/>
    </row>
    <row r="5329" spans="6:8" x14ac:dyDescent="0.35">
      <c r="F5329" s="19"/>
      <c r="G5329" s="19"/>
      <c r="H5329" s="19"/>
    </row>
    <row r="5330" spans="6:8" x14ac:dyDescent="0.35">
      <c r="F5330" s="19"/>
      <c r="G5330" s="19"/>
      <c r="H5330" s="19"/>
    </row>
    <row r="5331" spans="6:8" x14ac:dyDescent="0.35">
      <c r="F5331" s="19"/>
      <c r="G5331" s="19"/>
      <c r="H5331" s="19"/>
    </row>
    <row r="5332" spans="6:8" x14ac:dyDescent="0.35">
      <c r="F5332" s="19"/>
      <c r="G5332" s="19"/>
      <c r="H5332" s="19"/>
    </row>
    <row r="5333" spans="6:8" x14ac:dyDescent="0.35">
      <c r="F5333" s="19"/>
      <c r="G5333" s="19"/>
      <c r="H5333" s="19"/>
    </row>
    <row r="5334" spans="6:8" x14ac:dyDescent="0.35">
      <c r="F5334" s="19"/>
      <c r="G5334" s="19"/>
      <c r="H5334" s="19"/>
    </row>
    <row r="5335" spans="6:8" x14ac:dyDescent="0.35">
      <c r="F5335" s="19"/>
      <c r="G5335" s="19"/>
      <c r="H5335" s="19"/>
    </row>
    <row r="5336" spans="6:8" x14ac:dyDescent="0.35">
      <c r="F5336" s="19"/>
      <c r="G5336" s="19"/>
      <c r="H5336" s="19"/>
    </row>
    <row r="5337" spans="6:8" x14ac:dyDescent="0.35">
      <c r="F5337" s="19"/>
      <c r="G5337" s="19"/>
      <c r="H5337" s="19"/>
    </row>
    <row r="5338" spans="6:8" x14ac:dyDescent="0.35">
      <c r="F5338" s="19"/>
      <c r="G5338" s="19"/>
      <c r="H5338" s="19"/>
    </row>
    <row r="5339" spans="6:8" x14ac:dyDescent="0.35">
      <c r="F5339" s="19"/>
      <c r="G5339" s="19"/>
      <c r="H5339" s="19"/>
    </row>
    <row r="5340" spans="6:8" x14ac:dyDescent="0.35">
      <c r="F5340" s="19"/>
      <c r="G5340" s="19"/>
      <c r="H5340" s="19"/>
    </row>
    <row r="5341" spans="6:8" x14ac:dyDescent="0.35">
      <c r="F5341" s="19"/>
      <c r="G5341" s="19"/>
      <c r="H5341" s="19"/>
    </row>
    <row r="5342" spans="6:8" x14ac:dyDescent="0.35">
      <c r="F5342" s="19"/>
      <c r="G5342" s="19"/>
      <c r="H5342" s="19"/>
    </row>
    <row r="5343" spans="6:8" x14ac:dyDescent="0.35">
      <c r="F5343" s="19"/>
      <c r="G5343" s="19"/>
      <c r="H5343" s="19"/>
    </row>
    <row r="5344" spans="6:8" x14ac:dyDescent="0.35">
      <c r="F5344" s="19"/>
      <c r="G5344" s="19"/>
      <c r="H5344" s="19"/>
    </row>
    <row r="5345" spans="6:8" x14ac:dyDescent="0.35">
      <c r="F5345" s="19"/>
      <c r="G5345" s="19"/>
      <c r="H5345" s="19"/>
    </row>
    <row r="5346" spans="6:8" x14ac:dyDescent="0.35">
      <c r="F5346" s="19"/>
      <c r="G5346" s="19"/>
      <c r="H5346" s="19"/>
    </row>
    <row r="5347" spans="6:8" x14ac:dyDescent="0.35">
      <c r="F5347" s="19"/>
      <c r="G5347" s="19"/>
      <c r="H5347" s="19"/>
    </row>
    <row r="5348" spans="6:8" x14ac:dyDescent="0.35">
      <c r="F5348" s="19"/>
      <c r="G5348" s="19"/>
      <c r="H5348" s="19"/>
    </row>
    <row r="5349" spans="6:8" x14ac:dyDescent="0.35">
      <c r="F5349" s="19"/>
      <c r="G5349" s="19"/>
      <c r="H5349" s="19"/>
    </row>
    <row r="5350" spans="6:8" x14ac:dyDescent="0.35">
      <c r="F5350" s="19"/>
      <c r="G5350" s="19"/>
      <c r="H5350" s="19"/>
    </row>
    <row r="5351" spans="6:8" x14ac:dyDescent="0.35">
      <c r="F5351" s="19"/>
      <c r="G5351" s="19"/>
      <c r="H5351" s="19"/>
    </row>
    <row r="5352" spans="6:8" x14ac:dyDescent="0.35">
      <c r="F5352" s="19"/>
      <c r="G5352" s="19"/>
      <c r="H5352" s="19"/>
    </row>
    <row r="5353" spans="6:8" x14ac:dyDescent="0.35">
      <c r="F5353" s="19"/>
      <c r="G5353" s="19"/>
      <c r="H5353" s="19"/>
    </row>
    <row r="5354" spans="6:8" x14ac:dyDescent="0.35">
      <c r="F5354" s="19"/>
      <c r="G5354" s="19"/>
      <c r="H5354" s="19"/>
    </row>
    <row r="5355" spans="6:8" x14ac:dyDescent="0.35">
      <c r="F5355" s="19"/>
      <c r="G5355" s="19"/>
      <c r="H5355" s="19"/>
    </row>
    <row r="5356" spans="6:8" x14ac:dyDescent="0.35">
      <c r="F5356" s="19"/>
      <c r="G5356" s="19"/>
      <c r="H5356" s="19"/>
    </row>
    <row r="5357" spans="6:8" x14ac:dyDescent="0.35">
      <c r="F5357" s="19"/>
      <c r="G5357" s="19"/>
      <c r="H5357" s="19"/>
    </row>
    <row r="5358" spans="6:8" x14ac:dyDescent="0.35">
      <c r="F5358" s="19"/>
      <c r="G5358" s="19"/>
      <c r="H5358" s="19"/>
    </row>
    <row r="5359" spans="6:8" x14ac:dyDescent="0.35">
      <c r="F5359" s="19"/>
      <c r="G5359" s="19"/>
      <c r="H5359" s="19"/>
    </row>
    <row r="5360" spans="6:8" x14ac:dyDescent="0.35">
      <c r="F5360" s="19"/>
      <c r="G5360" s="19"/>
      <c r="H5360" s="19"/>
    </row>
    <row r="5361" spans="6:8" x14ac:dyDescent="0.35">
      <c r="F5361" s="19"/>
      <c r="G5361" s="19"/>
      <c r="H5361" s="19"/>
    </row>
    <row r="5362" spans="6:8" x14ac:dyDescent="0.35">
      <c r="F5362" s="19"/>
      <c r="G5362" s="19"/>
      <c r="H5362" s="19"/>
    </row>
    <row r="5363" spans="6:8" x14ac:dyDescent="0.35">
      <c r="F5363" s="19"/>
      <c r="G5363" s="19"/>
      <c r="H5363" s="19"/>
    </row>
    <row r="5364" spans="6:8" x14ac:dyDescent="0.35">
      <c r="F5364" s="19"/>
      <c r="G5364" s="19"/>
      <c r="H5364" s="19"/>
    </row>
    <row r="5365" spans="6:8" x14ac:dyDescent="0.35">
      <c r="F5365" s="19"/>
      <c r="G5365" s="19"/>
      <c r="H5365" s="19"/>
    </row>
    <row r="5366" spans="6:8" x14ac:dyDescent="0.35">
      <c r="F5366" s="19"/>
      <c r="G5366" s="19"/>
      <c r="H5366" s="19"/>
    </row>
    <row r="5367" spans="6:8" x14ac:dyDescent="0.35">
      <c r="F5367" s="19"/>
      <c r="G5367" s="19"/>
      <c r="H5367" s="19"/>
    </row>
    <row r="5368" spans="6:8" x14ac:dyDescent="0.35">
      <c r="F5368" s="19"/>
      <c r="G5368" s="19"/>
      <c r="H5368" s="19"/>
    </row>
    <row r="5369" spans="6:8" x14ac:dyDescent="0.35">
      <c r="F5369" s="19"/>
      <c r="G5369" s="19"/>
      <c r="H5369" s="19"/>
    </row>
    <row r="5370" spans="6:8" x14ac:dyDescent="0.35">
      <c r="F5370" s="19"/>
      <c r="G5370" s="19"/>
      <c r="H5370" s="19"/>
    </row>
    <row r="5371" spans="6:8" x14ac:dyDescent="0.35">
      <c r="F5371" s="19"/>
      <c r="G5371" s="19"/>
      <c r="H5371" s="19"/>
    </row>
    <row r="5372" spans="6:8" x14ac:dyDescent="0.35">
      <c r="F5372" s="19"/>
      <c r="G5372" s="19"/>
      <c r="H5372" s="19"/>
    </row>
    <row r="5373" spans="6:8" x14ac:dyDescent="0.35">
      <c r="F5373" s="19"/>
      <c r="G5373" s="19"/>
      <c r="H5373" s="19"/>
    </row>
    <row r="5374" spans="6:8" x14ac:dyDescent="0.35">
      <c r="F5374" s="19"/>
      <c r="G5374" s="19"/>
      <c r="H5374" s="19"/>
    </row>
    <row r="5375" spans="6:8" x14ac:dyDescent="0.35">
      <c r="F5375" s="19"/>
      <c r="G5375" s="19"/>
      <c r="H5375" s="19"/>
    </row>
    <row r="5376" spans="6:8" x14ac:dyDescent="0.35">
      <c r="F5376" s="19"/>
      <c r="G5376" s="19"/>
      <c r="H5376" s="19"/>
    </row>
    <row r="5377" spans="6:8" x14ac:dyDescent="0.35">
      <c r="F5377" s="19"/>
      <c r="G5377" s="19"/>
      <c r="H5377" s="19"/>
    </row>
    <row r="5378" spans="6:8" x14ac:dyDescent="0.35">
      <c r="F5378" s="19"/>
      <c r="G5378" s="19"/>
      <c r="H5378" s="19"/>
    </row>
    <row r="5379" spans="6:8" x14ac:dyDescent="0.35">
      <c r="F5379" s="19"/>
      <c r="G5379" s="19"/>
      <c r="H5379" s="19"/>
    </row>
    <row r="5380" spans="6:8" x14ac:dyDescent="0.35">
      <c r="F5380" s="19"/>
      <c r="G5380" s="19"/>
      <c r="H5380" s="19"/>
    </row>
    <row r="5381" spans="6:8" x14ac:dyDescent="0.35">
      <c r="F5381" s="19"/>
      <c r="G5381" s="19"/>
      <c r="H5381" s="19"/>
    </row>
    <row r="5382" spans="6:8" x14ac:dyDescent="0.35">
      <c r="F5382" s="19"/>
      <c r="G5382" s="19"/>
      <c r="H5382" s="19"/>
    </row>
    <row r="5383" spans="6:8" x14ac:dyDescent="0.35">
      <c r="F5383" s="19"/>
      <c r="G5383" s="19"/>
      <c r="H5383" s="19"/>
    </row>
    <row r="5384" spans="6:8" x14ac:dyDescent="0.35">
      <c r="F5384" s="19"/>
      <c r="G5384" s="19"/>
      <c r="H5384" s="19"/>
    </row>
    <row r="5385" spans="6:8" x14ac:dyDescent="0.35">
      <c r="F5385" s="19"/>
      <c r="G5385" s="19"/>
      <c r="H5385" s="19"/>
    </row>
    <row r="5386" spans="6:8" x14ac:dyDescent="0.35">
      <c r="F5386" s="19"/>
      <c r="G5386" s="19"/>
      <c r="H5386" s="19"/>
    </row>
    <row r="5387" spans="6:8" x14ac:dyDescent="0.35">
      <c r="F5387" s="19"/>
      <c r="G5387" s="19"/>
      <c r="H5387" s="19"/>
    </row>
    <row r="5388" spans="6:8" x14ac:dyDescent="0.35">
      <c r="F5388" s="19"/>
      <c r="G5388" s="19"/>
      <c r="H5388" s="19"/>
    </row>
    <row r="5389" spans="6:8" x14ac:dyDescent="0.35">
      <c r="F5389" s="19"/>
      <c r="G5389" s="19"/>
      <c r="H5389" s="19"/>
    </row>
    <row r="5390" spans="6:8" x14ac:dyDescent="0.35">
      <c r="F5390" s="19"/>
      <c r="G5390" s="19"/>
      <c r="H5390" s="19"/>
    </row>
    <row r="5391" spans="6:8" x14ac:dyDescent="0.35">
      <c r="F5391" s="19"/>
      <c r="G5391" s="19"/>
      <c r="H5391" s="19"/>
    </row>
    <row r="5392" spans="6:8" x14ac:dyDescent="0.35">
      <c r="F5392" s="19"/>
      <c r="G5392" s="19"/>
      <c r="H5392" s="19"/>
    </row>
    <row r="5393" spans="6:8" x14ac:dyDescent="0.35">
      <c r="F5393" s="19"/>
      <c r="G5393" s="19"/>
      <c r="H5393" s="19"/>
    </row>
    <row r="5394" spans="6:8" x14ac:dyDescent="0.35">
      <c r="F5394" s="19"/>
      <c r="G5394" s="19"/>
      <c r="H5394" s="19"/>
    </row>
    <row r="5395" spans="6:8" x14ac:dyDescent="0.35">
      <c r="F5395" s="19"/>
      <c r="G5395" s="19"/>
      <c r="H5395" s="19"/>
    </row>
    <row r="5396" spans="6:8" x14ac:dyDescent="0.35">
      <c r="F5396" s="19"/>
      <c r="G5396" s="19"/>
      <c r="H5396" s="19"/>
    </row>
    <row r="5397" spans="6:8" x14ac:dyDescent="0.35">
      <c r="F5397" s="19"/>
      <c r="G5397" s="19"/>
      <c r="H5397" s="19"/>
    </row>
    <row r="5398" spans="6:8" x14ac:dyDescent="0.35">
      <c r="F5398" s="19"/>
      <c r="G5398" s="19"/>
      <c r="H5398" s="19"/>
    </row>
    <row r="5399" spans="6:8" x14ac:dyDescent="0.35">
      <c r="F5399" s="19"/>
      <c r="G5399" s="19"/>
      <c r="H5399" s="19"/>
    </row>
    <row r="5400" spans="6:8" x14ac:dyDescent="0.35">
      <c r="F5400" s="19"/>
      <c r="G5400" s="19"/>
      <c r="H5400" s="19"/>
    </row>
    <row r="5401" spans="6:8" x14ac:dyDescent="0.35">
      <c r="F5401" s="19"/>
      <c r="G5401" s="19"/>
      <c r="H5401" s="19"/>
    </row>
    <row r="5402" spans="6:8" x14ac:dyDescent="0.35">
      <c r="F5402" s="19"/>
      <c r="G5402" s="19"/>
      <c r="H5402" s="19"/>
    </row>
    <row r="5403" spans="6:8" x14ac:dyDescent="0.35">
      <c r="F5403" s="19"/>
      <c r="G5403" s="19"/>
      <c r="H5403" s="19"/>
    </row>
    <row r="5404" spans="6:8" x14ac:dyDescent="0.35">
      <c r="F5404" s="19"/>
      <c r="G5404" s="19"/>
      <c r="H5404" s="19"/>
    </row>
    <row r="5405" spans="6:8" x14ac:dyDescent="0.35">
      <c r="F5405" s="19"/>
      <c r="G5405" s="19"/>
      <c r="H5405" s="19"/>
    </row>
    <row r="5406" spans="6:8" x14ac:dyDescent="0.35">
      <c r="F5406" s="19"/>
      <c r="G5406" s="19"/>
      <c r="H5406" s="19"/>
    </row>
    <row r="5407" spans="6:8" x14ac:dyDescent="0.35">
      <c r="F5407" s="19"/>
      <c r="G5407" s="19"/>
      <c r="H5407" s="19"/>
    </row>
    <row r="5408" spans="6:8" x14ac:dyDescent="0.35">
      <c r="F5408" s="19"/>
      <c r="G5408" s="19"/>
      <c r="H5408" s="19"/>
    </row>
    <row r="5409" spans="6:8" x14ac:dyDescent="0.35">
      <c r="F5409" s="19"/>
      <c r="G5409" s="19"/>
      <c r="H5409" s="19"/>
    </row>
    <row r="5410" spans="6:8" x14ac:dyDescent="0.35">
      <c r="F5410" s="19"/>
      <c r="G5410" s="19"/>
      <c r="H5410" s="19"/>
    </row>
    <row r="5411" spans="6:8" x14ac:dyDescent="0.35">
      <c r="F5411" s="19"/>
      <c r="G5411" s="19"/>
      <c r="H5411" s="19"/>
    </row>
    <row r="5412" spans="6:8" x14ac:dyDescent="0.35">
      <c r="F5412" s="19"/>
      <c r="G5412" s="19"/>
      <c r="H5412" s="19"/>
    </row>
    <row r="5413" spans="6:8" x14ac:dyDescent="0.35">
      <c r="F5413" s="19"/>
      <c r="G5413" s="19"/>
      <c r="H5413" s="19"/>
    </row>
    <row r="5414" spans="6:8" x14ac:dyDescent="0.35">
      <c r="F5414" s="19"/>
      <c r="G5414" s="19"/>
      <c r="H5414" s="19"/>
    </row>
    <row r="5415" spans="6:8" x14ac:dyDescent="0.35">
      <c r="F5415" s="19"/>
      <c r="G5415" s="19"/>
      <c r="H5415" s="19"/>
    </row>
    <row r="5416" spans="6:8" x14ac:dyDescent="0.35">
      <c r="F5416" s="19"/>
      <c r="G5416" s="19"/>
      <c r="H5416" s="19"/>
    </row>
    <row r="5417" spans="6:8" x14ac:dyDescent="0.35">
      <c r="F5417" s="19"/>
      <c r="G5417" s="19"/>
      <c r="H5417" s="19"/>
    </row>
    <row r="5418" spans="6:8" x14ac:dyDescent="0.35">
      <c r="F5418" s="19"/>
      <c r="G5418" s="19"/>
      <c r="H5418" s="19"/>
    </row>
    <row r="5419" spans="6:8" x14ac:dyDescent="0.35">
      <c r="F5419" s="19"/>
      <c r="G5419" s="19"/>
      <c r="H5419" s="19"/>
    </row>
    <row r="5420" spans="6:8" x14ac:dyDescent="0.35">
      <c r="F5420" s="19"/>
      <c r="G5420" s="19"/>
      <c r="H5420" s="19"/>
    </row>
    <row r="5421" spans="6:8" x14ac:dyDescent="0.35">
      <c r="F5421" s="19"/>
      <c r="G5421" s="19"/>
      <c r="H5421" s="19"/>
    </row>
    <row r="5422" spans="6:8" x14ac:dyDescent="0.35">
      <c r="F5422" s="19"/>
      <c r="G5422" s="19"/>
      <c r="H5422" s="19"/>
    </row>
    <row r="5423" spans="6:8" x14ac:dyDescent="0.35">
      <c r="F5423" s="19"/>
      <c r="G5423" s="19"/>
      <c r="H5423" s="19"/>
    </row>
    <row r="5424" spans="6:8" x14ac:dyDescent="0.35">
      <c r="F5424" s="19"/>
      <c r="G5424" s="19"/>
      <c r="H5424" s="19"/>
    </row>
    <row r="5425" spans="6:8" x14ac:dyDescent="0.35">
      <c r="F5425" s="19"/>
      <c r="G5425" s="19"/>
      <c r="H5425" s="19"/>
    </row>
    <row r="5426" spans="6:8" x14ac:dyDescent="0.35">
      <c r="F5426" s="19"/>
      <c r="G5426" s="19"/>
      <c r="H5426" s="19"/>
    </row>
    <row r="5427" spans="6:8" x14ac:dyDescent="0.35">
      <c r="F5427" s="19"/>
      <c r="G5427" s="19"/>
      <c r="H5427" s="19"/>
    </row>
    <row r="5428" spans="6:8" x14ac:dyDescent="0.35">
      <c r="F5428" s="19"/>
      <c r="G5428" s="19"/>
      <c r="H5428" s="19"/>
    </row>
    <row r="5429" spans="6:8" x14ac:dyDescent="0.35">
      <c r="F5429" s="19"/>
      <c r="G5429" s="19"/>
      <c r="H5429" s="19"/>
    </row>
    <row r="5430" spans="6:8" x14ac:dyDescent="0.35">
      <c r="F5430" s="19"/>
      <c r="G5430" s="19"/>
      <c r="H5430" s="19"/>
    </row>
    <row r="5431" spans="6:8" x14ac:dyDescent="0.35">
      <c r="F5431" s="19"/>
      <c r="G5431" s="19"/>
      <c r="H5431" s="19"/>
    </row>
    <row r="5432" spans="6:8" x14ac:dyDescent="0.35">
      <c r="F5432" s="19"/>
      <c r="G5432" s="19"/>
      <c r="H5432" s="19"/>
    </row>
    <row r="5433" spans="6:8" x14ac:dyDescent="0.35">
      <c r="F5433" s="19"/>
      <c r="G5433" s="19"/>
      <c r="H5433" s="19"/>
    </row>
    <row r="5434" spans="6:8" x14ac:dyDescent="0.35">
      <c r="F5434" s="19"/>
      <c r="G5434" s="19"/>
      <c r="H5434" s="19"/>
    </row>
    <row r="5435" spans="6:8" x14ac:dyDescent="0.35">
      <c r="F5435" s="19"/>
      <c r="G5435" s="19"/>
      <c r="H5435" s="19"/>
    </row>
    <row r="5436" spans="6:8" x14ac:dyDescent="0.35">
      <c r="F5436" s="19"/>
      <c r="G5436" s="19"/>
      <c r="H5436" s="19"/>
    </row>
    <row r="5437" spans="6:8" x14ac:dyDescent="0.35">
      <c r="F5437" s="19"/>
      <c r="G5437" s="19"/>
      <c r="H5437" s="19"/>
    </row>
    <row r="5438" spans="6:8" x14ac:dyDescent="0.35">
      <c r="F5438" s="19"/>
      <c r="G5438" s="19"/>
      <c r="H5438" s="19"/>
    </row>
    <row r="5439" spans="6:8" x14ac:dyDescent="0.35">
      <c r="F5439" s="19"/>
      <c r="G5439" s="19"/>
      <c r="H5439" s="19"/>
    </row>
    <row r="5440" spans="6:8" x14ac:dyDescent="0.35">
      <c r="F5440" s="19"/>
      <c r="G5440" s="19"/>
      <c r="H5440" s="19"/>
    </row>
    <row r="5441" spans="6:8" x14ac:dyDescent="0.35">
      <c r="F5441" s="19"/>
      <c r="G5441" s="19"/>
      <c r="H5441" s="19"/>
    </row>
    <row r="5442" spans="6:8" x14ac:dyDescent="0.35">
      <c r="F5442" s="19"/>
      <c r="G5442" s="19"/>
      <c r="H5442" s="19"/>
    </row>
    <row r="5443" spans="6:8" x14ac:dyDescent="0.35">
      <c r="F5443" s="19"/>
      <c r="G5443" s="19"/>
      <c r="H5443" s="19"/>
    </row>
    <row r="5444" spans="6:8" x14ac:dyDescent="0.35">
      <c r="F5444" s="19"/>
      <c r="G5444" s="19"/>
      <c r="H5444" s="19"/>
    </row>
    <row r="5445" spans="6:8" x14ac:dyDescent="0.35">
      <c r="F5445" s="19"/>
      <c r="G5445" s="19"/>
      <c r="H5445" s="19"/>
    </row>
    <row r="5446" spans="6:8" x14ac:dyDescent="0.35">
      <c r="F5446" s="19"/>
      <c r="G5446" s="19"/>
      <c r="H5446" s="19"/>
    </row>
    <row r="5447" spans="6:8" x14ac:dyDescent="0.35">
      <c r="F5447" s="19"/>
      <c r="G5447" s="19"/>
      <c r="H5447" s="19"/>
    </row>
    <row r="5448" spans="6:8" x14ac:dyDescent="0.35">
      <c r="F5448" s="19"/>
      <c r="G5448" s="19"/>
      <c r="H5448" s="19"/>
    </row>
    <row r="5449" spans="6:8" x14ac:dyDescent="0.35">
      <c r="F5449" s="19"/>
      <c r="G5449" s="19"/>
      <c r="H5449" s="19"/>
    </row>
    <row r="5450" spans="6:8" x14ac:dyDescent="0.35">
      <c r="F5450" s="19"/>
      <c r="G5450" s="19"/>
      <c r="H5450" s="19"/>
    </row>
    <row r="5451" spans="6:8" x14ac:dyDescent="0.35">
      <c r="F5451" s="19"/>
      <c r="G5451" s="19"/>
      <c r="H5451" s="19"/>
    </row>
    <row r="5452" spans="6:8" x14ac:dyDescent="0.35">
      <c r="F5452" s="19"/>
      <c r="G5452" s="19"/>
      <c r="H5452" s="19"/>
    </row>
    <row r="5453" spans="6:8" x14ac:dyDescent="0.35">
      <c r="F5453" s="19"/>
      <c r="G5453" s="19"/>
      <c r="H5453" s="19"/>
    </row>
    <row r="5454" spans="6:8" x14ac:dyDescent="0.35">
      <c r="F5454" s="19"/>
      <c r="G5454" s="19"/>
      <c r="H5454" s="19"/>
    </row>
    <row r="5455" spans="6:8" x14ac:dyDescent="0.35">
      <c r="F5455" s="19"/>
      <c r="G5455" s="19"/>
      <c r="H5455" s="19"/>
    </row>
    <row r="5456" spans="6:8" x14ac:dyDescent="0.35">
      <c r="F5456" s="19"/>
      <c r="G5456" s="19"/>
      <c r="H5456" s="19"/>
    </row>
    <row r="5457" spans="6:8" x14ac:dyDescent="0.35">
      <c r="F5457" s="19"/>
      <c r="G5457" s="19"/>
      <c r="H5457" s="19"/>
    </row>
    <row r="5458" spans="6:8" x14ac:dyDescent="0.35">
      <c r="F5458" s="19"/>
      <c r="G5458" s="19"/>
      <c r="H5458" s="19"/>
    </row>
    <row r="5459" spans="6:8" x14ac:dyDescent="0.35">
      <c r="F5459" s="19"/>
      <c r="G5459" s="19"/>
      <c r="H5459" s="19"/>
    </row>
    <row r="5460" spans="6:8" x14ac:dyDescent="0.35">
      <c r="F5460" s="19"/>
      <c r="G5460" s="19"/>
      <c r="H5460" s="19"/>
    </row>
    <row r="5461" spans="6:8" x14ac:dyDescent="0.35">
      <c r="F5461" s="19"/>
      <c r="G5461" s="19"/>
      <c r="H5461" s="19"/>
    </row>
    <row r="5462" spans="6:8" x14ac:dyDescent="0.35">
      <c r="F5462" s="19"/>
      <c r="G5462" s="19"/>
      <c r="H5462" s="19"/>
    </row>
    <row r="5463" spans="6:8" x14ac:dyDescent="0.35">
      <c r="F5463" s="19"/>
      <c r="G5463" s="19"/>
      <c r="H5463" s="19"/>
    </row>
    <row r="5464" spans="6:8" x14ac:dyDescent="0.35">
      <c r="F5464" s="19"/>
      <c r="G5464" s="19"/>
      <c r="H5464" s="19"/>
    </row>
    <row r="5465" spans="6:8" x14ac:dyDescent="0.35">
      <c r="F5465" s="19"/>
      <c r="G5465" s="19"/>
      <c r="H5465" s="19"/>
    </row>
    <row r="5466" spans="6:8" x14ac:dyDescent="0.35">
      <c r="F5466" s="19"/>
      <c r="G5466" s="19"/>
      <c r="H5466" s="19"/>
    </row>
    <row r="5467" spans="6:8" x14ac:dyDescent="0.35">
      <c r="F5467" s="19"/>
      <c r="G5467" s="19"/>
      <c r="H5467" s="19"/>
    </row>
    <row r="5468" spans="6:8" x14ac:dyDescent="0.35">
      <c r="F5468" s="19"/>
      <c r="G5468" s="19"/>
      <c r="H5468" s="19"/>
    </row>
    <row r="5469" spans="6:8" x14ac:dyDescent="0.35">
      <c r="F5469" s="19"/>
      <c r="G5469" s="19"/>
      <c r="H5469" s="19"/>
    </row>
    <row r="5470" spans="6:8" x14ac:dyDescent="0.35">
      <c r="F5470" s="19"/>
      <c r="G5470" s="19"/>
      <c r="H5470" s="19"/>
    </row>
    <row r="5471" spans="6:8" x14ac:dyDescent="0.35">
      <c r="F5471" s="19"/>
      <c r="G5471" s="19"/>
      <c r="H5471" s="19"/>
    </row>
    <row r="5472" spans="6:8" x14ac:dyDescent="0.35">
      <c r="F5472" s="19"/>
      <c r="G5472" s="19"/>
      <c r="H5472" s="19"/>
    </row>
    <row r="5473" spans="6:8" x14ac:dyDescent="0.35">
      <c r="F5473" s="19"/>
      <c r="G5473" s="19"/>
      <c r="H5473" s="19"/>
    </row>
    <row r="5474" spans="6:8" x14ac:dyDescent="0.35">
      <c r="F5474" s="19"/>
      <c r="G5474" s="19"/>
      <c r="H5474" s="19"/>
    </row>
    <row r="5475" spans="6:8" x14ac:dyDescent="0.35">
      <c r="F5475" s="19"/>
      <c r="G5475" s="19"/>
      <c r="H5475" s="19"/>
    </row>
    <row r="5476" spans="6:8" x14ac:dyDescent="0.35">
      <c r="F5476" s="19"/>
      <c r="G5476" s="19"/>
      <c r="H5476" s="19"/>
    </row>
    <row r="5477" spans="6:8" x14ac:dyDescent="0.35">
      <c r="F5477" s="19"/>
      <c r="G5477" s="19"/>
      <c r="H5477" s="19"/>
    </row>
    <row r="5478" spans="6:8" x14ac:dyDescent="0.35">
      <c r="F5478" s="19"/>
      <c r="G5478" s="19"/>
      <c r="H5478" s="19"/>
    </row>
    <row r="5479" spans="6:8" x14ac:dyDescent="0.35">
      <c r="F5479" s="19"/>
      <c r="G5479" s="19"/>
      <c r="H5479" s="19"/>
    </row>
    <row r="5480" spans="6:8" x14ac:dyDescent="0.35">
      <c r="F5480" s="19"/>
      <c r="G5480" s="19"/>
      <c r="H5480" s="19"/>
    </row>
    <row r="5481" spans="6:8" x14ac:dyDescent="0.35">
      <c r="F5481" s="19"/>
      <c r="G5481" s="19"/>
      <c r="H5481" s="19"/>
    </row>
    <row r="5482" spans="6:8" x14ac:dyDescent="0.35">
      <c r="F5482" s="19"/>
      <c r="G5482" s="19"/>
      <c r="H5482" s="19"/>
    </row>
    <row r="5483" spans="6:8" x14ac:dyDescent="0.35">
      <c r="F5483" s="19"/>
      <c r="G5483" s="19"/>
      <c r="H5483" s="19"/>
    </row>
    <row r="5484" spans="6:8" x14ac:dyDescent="0.35">
      <c r="F5484" s="19"/>
      <c r="G5484" s="19"/>
      <c r="H5484" s="19"/>
    </row>
    <row r="5485" spans="6:8" x14ac:dyDescent="0.35">
      <c r="F5485" s="19"/>
      <c r="G5485" s="19"/>
      <c r="H5485" s="19"/>
    </row>
    <row r="5486" spans="6:8" x14ac:dyDescent="0.35">
      <c r="F5486" s="19"/>
      <c r="G5486" s="19"/>
      <c r="H5486" s="19"/>
    </row>
    <row r="5487" spans="6:8" x14ac:dyDescent="0.35">
      <c r="F5487" s="19"/>
      <c r="G5487" s="19"/>
      <c r="H5487" s="19"/>
    </row>
    <row r="5488" spans="6:8" x14ac:dyDescent="0.35">
      <c r="F5488" s="19"/>
      <c r="G5488" s="19"/>
      <c r="H5488" s="19"/>
    </row>
    <row r="5489" spans="6:8" x14ac:dyDescent="0.35">
      <c r="F5489" s="19"/>
      <c r="G5489" s="19"/>
      <c r="H5489" s="19"/>
    </row>
    <row r="5490" spans="6:8" x14ac:dyDescent="0.35">
      <c r="F5490" s="19"/>
      <c r="G5490" s="19"/>
      <c r="H5490" s="19"/>
    </row>
    <row r="5491" spans="6:8" x14ac:dyDescent="0.35">
      <c r="F5491" s="19"/>
      <c r="G5491" s="19"/>
      <c r="H5491" s="19"/>
    </row>
    <row r="5492" spans="6:8" x14ac:dyDescent="0.35">
      <c r="F5492" s="19"/>
      <c r="G5492" s="19"/>
      <c r="H5492" s="19"/>
    </row>
    <row r="5493" spans="6:8" x14ac:dyDescent="0.35">
      <c r="F5493" s="19"/>
      <c r="G5493" s="19"/>
      <c r="H5493" s="19"/>
    </row>
    <row r="5494" spans="6:8" x14ac:dyDescent="0.35">
      <c r="F5494" s="19"/>
      <c r="G5494" s="19"/>
      <c r="H5494" s="19"/>
    </row>
    <row r="5495" spans="6:8" x14ac:dyDescent="0.35">
      <c r="F5495" s="19"/>
      <c r="G5495" s="19"/>
      <c r="H5495" s="19"/>
    </row>
    <row r="5496" spans="6:8" x14ac:dyDescent="0.35">
      <c r="F5496" s="19"/>
      <c r="G5496" s="19"/>
      <c r="H5496" s="19"/>
    </row>
    <row r="5497" spans="6:8" x14ac:dyDescent="0.35">
      <c r="F5497" s="19"/>
      <c r="G5497" s="19"/>
      <c r="H5497" s="19"/>
    </row>
    <row r="5498" spans="6:8" x14ac:dyDescent="0.35">
      <c r="F5498" s="19"/>
      <c r="G5498" s="19"/>
      <c r="H5498" s="19"/>
    </row>
    <row r="5499" spans="6:8" x14ac:dyDescent="0.35">
      <c r="F5499" s="19"/>
      <c r="G5499" s="19"/>
      <c r="H5499" s="19"/>
    </row>
    <row r="5500" spans="6:8" x14ac:dyDescent="0.35">
      <c r="F5500" s="19"/>
      <c r="G5500" s="19"/>
      <c r="H5500" s="19"/>
    </row>
    <row r="5501" spans="6:8" x14ac:dyDescent="0.35">
      <c r="F5501" s="19"/>
      <c r="G5501" s="19"/>
      <c r="H5501" s="19"/>
    </row>
    <row r="5502" spans="6:8" x14ac:dyDescent="0.35">
      <c r="F5502" s="19"/>
      <c r="G5502" s="19"/>
      <c r="H5502" s="19"/>
    </row>
    <row r="5503" spans="6:8" x14ac:dyDescent="0.35">
      <c r="F5503" s="19"/>
      <c r="G5503" s="19"/>
      <c r="H5503" s="19"/>
    </row>
    <row r="5504" spans="6:8" x14ac:dyDescent="0.35">
      <c r="F5504" s="19"/>
      <c r="G5504" s="19"/>
      <c r="H5504" s="19"/>
    </row>
    <row r="5505" spans="6:8" x14ac:dyDescent="0.35">
      <c r="F5505" s="19"/>
      <c r="G5505" s="19"/>
      <c r="H5505" s="19"/>
    </row>
    <row r="5506" spans="6:8" x14ac:dyDescent="0.35">
      <c r="F5506" s="19"/>
      <c r="G5506" s="19"/>
      <c r="H5506" s="19"/>
    </row>
    <row r="5507" spans="6:8" x14ac:dyDescent="0.35">
      <c r="F5507" s="19"/>
      <c r="G5507" s="19"/>
      <c r="H5507" s="19"/>
    </row>
    <row r="5508" spans="6:8" x14ac:dyDescent="0.35">
      <c r="F5508" s="19"/>
      <c r="G5508" s="19"/>
      <c r="H5508" s="19"/>
    </row>
    <row r="5509" spans="6:8" x14ac:dyDescent="0.35">
      <c r="F5509" s="19"/>
      <c r="G5509" s="19"/>
      <c r="H5509" s="19"/>
    </row>
    <row r="5510" spans="6:8" x14ac:dyDescent="0.35">
      <c r="F5510" s="19"/>
      <c r="G5510" s="19"/>
      <c r="H5510" s="19"/>
    </row>
    <row r="5511" spans="6:8" x14ac:dyDescent="0.35">
      <c r="F5511" s="19"/>
      <c r="G5511" s="19"/>
      <c r="H5511" s="19"/>
    </row>
    <row r="5512" spans="6:8" x14ac:dyDescent="0.35">
      <c r="F5512" s="19"/>
      <c r="G5512" s="19"/>
      <c r="H5512" s="19"/>
    </row>
    <row r="5513" spans="6:8" x14ac:dyDescent="0.35">
      <c r="F5513" s="19"/>
      <c r="G5513" s="19"/>
      <c r="H5513" s="19"/>
    </row>
    <row r="5514" spans="6:8" x14ac:dyDescent="0.35">
      <c r="F5514" s="19"/>
      <c r="G5514" s="19"/>
      <c r="H5514" s="19"/>
    </row>
    <row r="5515" spans="6:8" x14ac:dyDescent="0.35">
      <c r="F5515" s="19"/>
      <c r="G5515" s="19"/>
      <c r="H5515" s="19"/>
    </row>
    <row r="5516" spans="6:8" x14ac:dyDescent="0.35">
      <c r="F5516" s="19"/>
      <c r="G5516" s="19"/>
      <c r="H5516" s="19"/>
    </row>
    <row r="5517" spans="6:8" x14ac:dyDescent="0.35">
      <c r="F5517" s="19"/>
      <c r="G5517" s="19"/>
      <c r="H5517" s="19"/>
    </row>
    <row r="5518" spans="6:8" x14ac:dyDescent="0.35">
      <c r="F5518" s="19"/>
      <c r="G5518" s="19"/>
      <c r="H5518" s="19"/>
    </row>
    <row r="5519" spans="6:8" x14ac:dyDescent="0.35">
      <c r="F5519" s="19"/>
      <c r="G5519" s="19"/>
      <c r="H5519" s="19"/>
    </row>
    <row r="5520" spans="6:8" x14ac:dyDescent="0.35">
      <c r="F5520" s="19"/>
      <c r="G5520" s="19"/>
      <c r="H5520" s="19"/>
    </row>
    <row r="5521" spans="6:8" x14ac:dyDescent="0.35">
      <c r="F5521" s="19"/>
      <c r="G5521" s="19"/>
      <c r="H5521" s="19"/>
    </row>
    <row r="5522" spans="6:8" x14ac:dyDescent="0.35">
      <c r="F5522" s="19"/>
      <c r="G5522" s="19"/>
      <c r="H5522" s="19"/>
    </row>
    <row r="5523" spans="6:8" x14ac:dyDescent="0.35">
      <c r="F5523" s="19"/>
      <c r="G5523" s="19"/>
      <c r="H5523" s="19"/>
    </row>
    <row r="5524" spans="6:8" x14ac:dyDescent="0.35">
      <c r="F5524" s="19"/>
      <c r="G5524" s="19"/>
      <c r="H5524" s="19"/>
    </row>
    <row r="5525" spans="6:8" x14ac:dyDescent="0.35">
      <c r="F5525" s="19"/>
      <c r="G5525" s="19"/>
      <c r="H5525" s="19"/>
    </row>
    <row r="5526" spans="6:8" x14ac:dyDescent="0.35">
      <c r="F5526" s="19"/>
      <c r="G5526" s="19"/>
      <c r="H5526" s="19"/>
    </row>
    <row r="5527" spans="6:8" x14ac:dyDescent="0.35">
      <c r="F5527" s="19"/>
      <c r="G5527" s="19"/>
      <c r="H5527" s="19"/>
    </row>
    <row r="5528" spans="6:8" x14ac:dyDescent="0.35">
      <c r="F5528" s="19"/>
      <c r="G5528" s="19"/>
      <c r="H5528" s="19"/>
    </row>
    <row r="5529" spans="6:8" x14ac:dyDescent="0.35">
      <c r="F5529" s="19"/>
      <c r="G5529" s="19"/>
      <c r="H5529" s="19"/>
    </row>
    <row r="5530" spans="6:8" x14ac:dyDescent="0.35">
      <c r="F5530" s="19"/>
      <c r="G5530" s="19"/>
      <c r="H5530" s="19"/>
    </row>
    <row r="5531" spans="6:8" x14ac:dyDescent="0.35">
      <c r="F5531" s="19"/>
      <c r="G5531" s="19"/>
      <c r="H5531" s="19"/>
    </row>
    <row r="5532" spans="6:8" x14ac:dyDescent="0.35">
      <c r="F5532" s="19"/>
      <c r="G5532" s="19"/>
      <c r="H5532" s="19"/>
    </row>
    <row r="5533" spans="6:8" x14ac:dyDescent="0.35">
      <c r="F5533" s="19"/>
      <c r="G5533" s="19"/>
      <c r="H5533" s="19"/>
    </row>
    <row r="5534" spans="6:8" x14ac:dyDescent="0.35">
      <c r="F5534" s="19"/>
      <c r="G5534" s="19"/>
      <c r="H5534" s="19"/>
    </row>
    <row r="5535" spans="6:8" x14ac:dyDescent="0.35">
      <c r="F5535" s="19"/>
      <c r="G5535" s="19"/>
      <c r="H5535" s="19"/>
    </row>
    <row r="5536" spans="6:8" x14ac:dyDescent="0.35">
      <c r="F5536" s="19"/>
      <c r="G5536" s="19"/>
      <c r="H5536" s="19"/>
    </row>
    <row r="5537" spans="6:8" x14ac:dyDescent="0.35">
      <c r="F5537" s="19"/>
      <c r="G5537" s="19"/>
      <c r="H5537" s="19"/>
    </row>
    <row r="5538" spans="6:8" x14ac:dyDescent="0.35">
      <c r="F5538" s="19"/>
      <c r="G5538" s="19"/>
      <c r="H5538" s="19"/>
    </row>
    <row r="5539" spans="6:8" x14ac:dyDescent="0.35">
      <c r="F5539" s="19"/>
      <c r="G5539" s="19"/>
      <c r="H5539" s="19"/>
    </row>
    <row r="5540" spans="6:8" x14ac:dyDescent="0.35">
      <c r="F5540" s="19"/>
      <c r="G5540" s="19"/>
      <c r="H5540" s="19"/>
    </row>
    <row r="5541" spans="6:8" x14ac:dyDescent="0.35">
      <c r="F5541" s="19"/>
      <c r="G5541" s="19"/>
      <c r="H5541" s="19"/>
    </row>
    <row r="5542" spans="6:8" x14ac:dyDescent="0.35">
      <c r="F5542" s="19"/>
      <c r="G5542" s="19"/>
      <c r="H5542" s="19"/>
    </row>
    <row r="5543" spans="6:8" x14ac:dyDescent="0.35">
      <c r="F5543" s="19"/>
      <c r="G5543" s="19"/>
      <c r="H5543" s="19"/>
    </row>
    <row r="5544" spans="6:8" x14ac:dyDescent="0.35">
      <c r="F5544" s="19"/>
      <c r="G5544" s="19"/>
      <c r="H5544" s="19"/>
    </row>
    <row r="5545" spans="6:8" x14ac:dyDescent="0.35">
      <c r="F5545" s="19"/>
      <c r="G5545" s="19"/>
      <c r="H5545" s="19"/>
    </row>
    <row r="5546" spans="6:8" x14ac:dyDescent="0.35">
      <c r="F5546" s="19"/>
      <c r="G5546" s="19"/>
      <c r="H5546" s="19"/>
    </row>
    <row r="5547" spans="6:8" x14ac:dyDescent="0.35">
      <c r="F5547" s="19"/>
      <c r="G5547" s="19"/>
      <c r="H5547" s="19"/>
    </row>
    <row r="5548" spans="6:8" x14ac:dyDescent="0.35">
      <c r="F5548" s="19"/>
      <c r="G5548" s="19"/>
      <c r="H5548" s="19"/>
    </row>
    <row r="5549" spans="6:8" x14ac:dyDescent="0.35">
      <c r="F5549" s="19"/>
      <c r="G5549" s="19"/>
      <c r="H5549" s="19"/>
    </row>
    <row r="5550" spans="6:8" x14ac:dyDescent="0.35">
      <c r="F5550" s="19"/>
      <c r="G5550" s="19"/>
      <c r="H5550" s="19"/>
    </row>
    <row r="5551" spans="6:8" x14ac:dyDescent="0.35">
      <c r="F5551" s="19"/>
      <c r="G5551" s="19"/>
      <c r="H5551" s="19"/>
    </row>
    <row r="5552" spans="6:8" x14ac:dyDescent="0.35">
      <c r="F5552" s="19"/>
      <c r="G5552" s="19"/>
      <c r="H5552" s="19"/>
    </row>
    <row r="5553" spans="6:8" x14ac:dyDescent="0.35">
      <c r="F5553" s="19"/>
      <c r="G5553" s="19"/>
      <c r="H5553" s="19"/>
    </row>
    <row r="5554" spans="6:8" x14ac:dyDescent="0.35">
      <c r="F5554" s="19"/>
      <c r="G5554" s="19"/>
      <c r="H5554" s="19"/>
    </row>
    <row r="5555" spans="6:8" x14ac:dyDescent="0.35">
      <c r="F5555" s="19"/>
      <c r="G5555" s="19"/>
      <c r="H5555" s="19"/>
    </row>
    <row r="5556" spans="6:8" x14ac:dyDescent="0.35">
      <c r="F5556" s="19"/>
      <c r="G5556" s="19"/>
      <c r="H5556" s="19"/>
    </row>
    <row r="5557" spans="6:8" x14ac:dyDescent="0.35">
      <c r="F5557" s="19"/>
      <c r="G5557" s="19"/>
      <c r="H5557" s="19"/>
    </row>
    <row r="5558" spans="6:8" x14ac:dyDescent="0.35">
      <c r="F5558" s="19"/>
      <c r="G5558" s="19"/>
      <c r="H5558" s="19"/>
    </row>
    <row r="5559" spans="6:8" x14ac:dyDescent="0.35">
      <c r="F5559" s="19"/>
      <c r="G5559" s="19"/>
      <c r="H5559" s="19"/>
    </row>
    <row r="5560" spans="6:8" x14ac:dyDescent="0.35">
      <c r="F5560" s="19"/>
      <c r="G5560" s="19"/>
      <c r="H5560" s="19"/>
    </row>
    <row r="5561" spans="6:8" x14ac:dyDescent="0.35">
      <c r="F5561" s="19"/>
      <c r="G5561" s="19"/>
      <c r="H5561" s="19"/>
    </row>
    <row r="5562" spans="6:8" x14ac:dyDescent="0.35">
      <c r="F5562" s="19"/>
      <c r="G5562" s="19"/>
      <c r="H5562" s="19"/>
    </row>
    <row r="5563" spans="6:8" x14ac:dyDescent="0.35">
      <c r="F5563" s="19"/>
      <c r="G5563" s="19"/>
      <c r="H5563" s="19"/>
    </row>
    <row r="5564" spans="6:8" x14ac:dyDescent="0.35">
      <c r="F5564" s="19"/>
      <c r="G5564" s="19"/>
      <c r="H5564" s="19"/>
    </row>
    <row r="5565" spans="6:8" x14ac:dyDescent="0.35">
      <c r="F5565" s="19"/>
      <c r="G5565" s="19"/>
      <c r="H5565" s="19"/>
    </row>
    <row r="5566" spans="6:8" x14ac:dyDescent="0.35">
      <c r="F5566" s="19"/>
      <c r="G5566" s="19"/>
      <c r="H5566" s="19"/>
    </row>
    <row r="5567" spans="6:8" x14ac:dyDescent="0.35">
      <c r="F5567" s="19"/>
      <c r="G5567" s="19"/>
      <c r="H5567" s="19"/>
    </row>
    <row r="5568" spans="6:8" x14ac:dyDescent="0.35">
      <c r="F5568" s="19"/>
      <c r="G5568" s="19"/>
      <c r="H5568" s="19"/>
    </row>
    <row r="5569" spans="6:8" x14ac:dyDescent="0.35">
      <c r="F5569" s="19"/>
      <c r="G5569" s="19"/>
      <c r="H5569" s="19"/>
    </row>
    <row r="5570" spans="6:8" x14ac:dyDescent="0.35">
      <c r="F5570" s="19"/>
      <c r="G5570" s="19"/>
      <c r="H5570" s="19"/>
    </row>
    <row r="5571" spans="6:8" x14ac:dyDescent="0.35">
      <c r="F5571" s="19"/>
      <c r="G5571" s="19"/>
      <c r="H5571" s="19"/>
    </row>
    <row r="5572" spans="6:8" x14ac:dyDescent="0.35">
      <c r="F5572" s="19"/>
      <c r="G5572" s="19"/>
      <c r="H5572" s="19"/>
    </row>
    <row r="5573" spans="6:8" x14ac:dyDescent="0.35">
      <c r="F5573" s="19"/>
      <c r="G5573" s="19"/>
      <c r="H5573" s="19"/>
    </row>
    <row r="5574" spans="6:8" x14ac:dyDescent="0.35">
      <c r="F5574" s="19"/>
      <c r="G5574" s="19"/>
      <c r="H5574" s="19"/>
    </row>
    <row r="5575" spans="6:8" x14ac:dyDescent="0.35">
      <c r="F5575" s="19"/>
      <c r="G5575" s="19"/>
      <c r="H5575" s="19"/>
    </row>
    <row r="5576" spans="6:8" x14ac:dyDescent="0.35">
      <c r="F5576" s="19"/>
      <c r="G5576" s="19"/>
      <c r="H5576" s="19"/>
    </row>
    <row r="5577" spans="6:8" x14ac:dyDescent="0.35">
      <c r="F5577" s="19"/>
      <c r="G5577" s="19"/>
      <c r="H5577" s="19"/>
    </row>
    <row r="5578" spans="6:8" x14ac:dyDescent="0.35">
      <c r="F5578" s="19"/>
      <c r="G5578" s="19"/>
      <c r="H5578" s="19"/>
    </row>
    <row r="5579" spans="6:8" x14ac:dyDescent="0.35">
      <c r="F5579" s="19"/>
      <c r="G5579" s="19"/>
      <c r="H5579" s="19"/>
    </row>
    <row r="5580" spans="6:8" x14ac:dyDescent="0.35">
      <c r="F5580" s="19"/>
      <c r="G5580" s="19"/>
      <c r="H5580" s="19"/>
    </row>
    <row r="5581" spans="6:8" x14ac:dyDescent="0.35">
      <c r="F5581" s="19"/>
      <c r="G5581" s="19"/>
      <c r="H5581" s="19"/>
    </row>
    <row r="5582" spans="6:8" x14ac:dyDescent="0.35">
      <c r="F5582" s="19"/>
      <c r="G5582" s="19"/>
      <c r="H5582" s="19"/>
    </row>
    <row r="5583" spans="6:8" x14ac:dyDescent="0.35">
      <c r="F5583" s="19"/>
      <c r="G5583" s="19"/>
      <c r="H5583" s="19"/>
    </row>
    <row r="5584" spans="6:8" x14ac:dyDescent="0.35">
      <c r="F5584" s="19"/>
      <c r="G5584" s="19"/>
      <c r="H5584" s="19"/>
    </row>
    <row r="5585" spans="6:8" x14ac:dyDescent="0.35">
      <c r="F5585" s="19"/>
      <c r="G5585" s="19"/>
      <c r="H5585" s="19"/>
    </row>
    <row r="5586" spans="6:8" x14ac:dyDescent="0.35">
      <c r="F5586" s="19"/>
      <c r="G5586" s="19"/>
      <c r="H5586" s="19"/>
    </row>
    <row r="5587" spans="6:8" x14ac:dyDescent="0.35">
      <c r="F5587" s="19"/>
      <c r="G5587" s="19"/>
      <c r="H5587" s="19"/>
    </row>
    <row r="5588" spans="6:8" x14ac:dyDescent="0.35">
      <c r="F5588" s="19"/>
      <c r="G5588" s="19"/>
      <c r="H5588" s="19"/>
    </row>
    <row r="5589" spans="6:8" x14ac:dyDescent="0.35">
      <c r="F5589" s="19"/>
      <c r="G5589" s="19"/>
      <c r="H5589" s="19"/>
    </row>
    <row r="5590" spans="6:8" x14ac:dyDescent="0.35">
      <c r="F5590" s="19"/>
      <c r="G5590" s="19"/>
      <c r="H5590" s="19"/>
    </row>
    <row r="5591" spans="6:8" x14ac:dyDescent="0.35">
      <c r="F5591" s="19"/>
      <c r="G5591" s="19"/>
      <c r="H5591" s="19"/>
    </row>
    <row r="5592" spans="6:8" x14ac:dyDescent="0.35">
      <c r="F5592" s="19"/>
      <c r="G5592" s="19"/>
      <c r="H5592" s="19"/>
    </row>
    <row r="5593" spans="6:8" x14ac:dyDescent="0.35">
      <c r="F5593" s="19"/>
      <c r="G5593" s="19"/>
      <c r="H5593" s="19"/>
    </row>
    <row r="5594" spans="6:8" x14ac:dyDescent="0.35">
      <c r="F5594" s="19"/>
      <c r="G5594" s="19"/>
      <c r="H5594" s="19"/>
    </row>
    <row r="5595" spans="6:8" x14ac:dyDescent="0.35">
      <c r="F5595" s="19"/>
      <c r="G5595" s="19"/>
      <c r="H5595" s="19"/>
    </row>
    <row r="5596" spans="6:8" x14ac:dyDescent="0.35">
      <c r="F5596" s="19"/>
      <c r="G5596" s="19"/>
      <c r="H5596" s="19"/>
    </row>
    <row r="5597" spans="6:8" x14ac:dyDescent="0.35">
      <c r="F5597" s="19"/>
      <c r="G5597" s="19"/>
      <c r="H5597" s="19"/>
    </row>
    <row r="5598" spans="6:8" x14ac:dyDescent="0.35">
      <c r="F5598" s="19"/>
      <c r="G5598" s="19"/>
      <c r="H5598" s="19"/>
    </row>
    <row r="5599" spans="6:8" x14ac:dyDescent="0.35">
      <c r="F5599" s="19"/>
      <c r="G5599" s="19"/>
      <c r="H5599" s="19"/>
    </row>
    <row r="5600" spans="6:8" x14ac:dyDescent="0.35">
      <c r="F5600" s="19"/>
      <c r="G5600" s="19"/>
      <c r="H5600" s="19"/>
    </row>
    <row r="5601" spans="6:8" x14ac:dyDescent="0.35">
      <c r="F5601" s="19"/>
      <c r="G5601" s="19"/>
      <c r="H5601" s="19"/>
    </row>
    <row r="5602" spans="6:8" x14ac:dyDescent="0.35">
      <c r="F5602" s="19"/>
      <c r="G5602" s="19"/>
      <c r="H5602" s="19"/>
    </row>
    <row r="5603" spans="6:8" x14ac:dyDescent="0.35">
      <c r="F5603" s="19"/>
      <c r="G5603" s="19"/>
      <c r="H5603" s="19"/>
    </row>
    <row r="5604" spans="6:8" x14ac:dyDescent="0.35">
      <c r="F5604" s="19"/>
      <c r="G5604" s="19"/>
      <c r="H5604" s="19"/>
    </row>
    <row r="5605" spans="6:8" x14ac:dyDescent="0.35">
      <c r="F5605" s="19"/>
      <c r="G5605" s="19"/>
      <c r="H5605" s="19"/>
    </row>
    <row r="5606" spans="6:8" x14ac:dyDescent="0.35">
      <c r="F5606" s="19"/>
      <c r="G5606" s="19"/>
      <c r="H5606" s="19"/>
    </row>
    <row r="5607" spans="6:8" x14ac:dyDescent="0.35">
      <c r="F5607" s="19"/>
      <c r="G5607" s="19"/>
      <c r="H5607" s="19"/>
    </row>
    <row r="5608" spans="6:8" x14ac:dyDescent="0.35">
      <c r="F5608" s="19"/>
      <c r="G5608" s="19"/>
      <c r="H5608" s="19"/>
    </row>
    <row r="5609" spans="6:8" x14ac:dyDescent="0.35">
      <c r="F5609" s="19"/>
      <c r="G5609" s="19"/>
      <c r="H5609" s="19"/>
    </row>
    <row r="5610" spans="6:8" x14ac:dyDescent="0.35">
      <c r="F5610" s="19"/>
      <c r="G5610" s="19"/>
      <c r="H5610" s="19"/>
    </row>
    <row r="5611" spans="6:8" x14ac:dyDescent="0.35">
      <c r="F5611" s="19"/>
      <c r="G5611" s="19"/>
      <c r="H5611" s="19"/>
    </row>
    <row r="5612" spans="6:8" x14ac:dyDescent="0.35">
      <c r="F5612" s="19"/>
      <c r="G5612" s="19"/>
      <c r="H5612" s="19"/>
    </row>
    <row r="5613" spans="6:8" x14ac:dyDescent="0.35">
      <c r="F5613" s="19"/>
      <c r="G5613" s="19"/>
      <c r="H5613" s="19"/>
    </row>
    <row r="5614" spans="6:8" x14ac:dyDescent="0.35">
      <c r="F5614" s="19"/>
      <c r="G5614" s="19"/>
      <c r="H5614" s="19"/>
    </row>
    <row r="5615" spans="6:8" x14ac:dyDescent="0.35">
      <c r="F5615" s="19"/>
      <c r="G5615" s="19"/>
      <c r="H5615" s="19"/>
    </row>
    <row r="5616" spans="6:8" x14ac:dyDescent="0.35">
      <c r="F5616" s="19"/>
      <c r="G5616" s="19"/>
      <c r="H5616" s="19"/>
    </row>
    <row r="5617" spans="6:8" x14ac:dyDescent="0.35">
      <c r="F5617" s="19"/>
      <c r="G5617" s="19"/>
      <c r="H5617" s="19"/>
    </row>
    <row r="5618" spans="6:8" x14ac:dyDescent="0.35">
      <c r="F5618" s="19"/>
      <c r="G5618" s="19"/>
      <c r="H5618" s="19"/>
    </row>
    <row r="5619" spans="6:8" x14ac:dyDescent="0.35">
      <c r="F5619" s="19"/>
      <c r="G5619" s="19"/>
      <c r="H5619" s="19"/>
    </row>
    <row r="5620" spans="6:8" x14ac:dyDescent="0.35">
      <c r="F5620" s="19"/>
      <c r="G5620" s="19"/>
      <c r="H5620" s="19"/>
    </row>
    <row r="5621" spans="6:8" x14ac:dyDescent="0.35">
      <c r="F5621" s="19"/>
      <c r="G5621" s="19"/>
      <c r="H5621" s="19"/>
    </row>
    <row r="5622" spans="6:8" x14ac:dyDescent="0.35">
      <c r="F5622" s="19"/>
      <c r="G5622" s="19"/>
      <c r="H5622" s="19"/>
    </row>
    <row r="5623" spans="6:8" x14ac:dyDescent="0.35">
      <c r="F5623" s="19"/>
      <c r="G5623" s="19"/>
      <c r="H5623" s="19"/>
    </row>
    <row r="5624" spans="6:8" x14ac:dyDescent="0.35">
      <c r="F5624" s="19"/>
      <c r="G5624" s="19"/>
      <c r="H5624" s="19"/>
    </row>
    <row r="5625" spans="6:8" x14ac:dyDescent="0.35">
      <c r="F5625" s="19"/>
      <c r="G5625" s="19"/>
      <c r="H5625" s="19"/>
    </row>
    <row r="5626" spans="6:8" x14ac:dyDescent="0.35">
      <c r="F5626" s="19"/>
      <c r="G5626" s="19"/>
      <c r="H5626" s="19"/>
    </row>
    <row r="5627" spans="6:8" x14ac:dyDescent="0.35">
      <c r="F5627" s="19"/>
      <c r="G5627" s="19"/>
      <c r="H5627" s="19"/>
    </row>
    <row r="5628" spans="6:8" x14ac:dyDescent="0.35">
      <c r="F5628" s="19"/>
      <c r="G5628" s="19"/>
      <c r="H5628" s="19"/>
    </row>
    <row r="5629" spans="6:8" x14ac:dyDescent="0.35">
      <c r="F5629" s="19"/>
      <c r="G5629" s="19"/>
      <c r="H5629" s="19"/>
    </row>
    <row r="5630" spans="6:8" x14ac:dyDescent="0.35">
      <c r="F5630" s="19"/>
      <c r="G5630" s="19"/>
      <c r="H5630" s="19"/>
    </row>
    <row r="5631" spans="6:8" x14ac:dyDescent="0.35">
      <c r="F5631" s="19"/>
      <c r="G5631" s="19"/>
      <c r="H5631" s="19"/>
    </row>
    <row r="5632" spans="6:8" x14ac:dyDescent="0.35">
      <c r="F5632" s="19"/>
      <c r="G5632" s="19"/>
      <c r="H5632" s="19"/>
    </row>
    <row r="5633" spans="6:8" x14ac:dyDescent="0.35">
      <c r="F5633" s="19"/>
      <c r="G5633" s="19"/>
      <c r="H5633" s="19"/>
    </row>
    <row r="5634" spans="6:8" x14ac:dyDescent="0.35">
      <c r="F5634" s="19"/>
      <c r="G5634" s="19"/>
      <c r="H5634" s="19"/>
    </row>
    <row r="5635" spans="6:8" x14ac:dyDescent="0.35">
      <c r="F5635" s="19"/>
      <c r="G5635" s="19"/>
      <c r="H5635" s="19"/>
    </row>
    <row r="5636" spans="6:8" x14ac:dyDescent="0.35">
      <c r="F5636" s="19"/>
      <c r="G5636" s="19"/>
      <c r="H5636" s="19"/>
    </row>
    <row r="5637" spans="6:8" x14ac:dyDescent="0.35">
      <c r="F5637" s="19"/>
      <c r="G5637" s="19"/>
      <c r="H5637" s="19"/>
    </row>
    <row r="5638" spans="6:8" x14ac:dyDescent="0.35">
      <c r="F5638" s="19"/>
      <c r="G5638" s="19"/>
      <c r="H5638" s="19"/>
    </row>
    <row r="5639" spans="6:8" x14ac:dyDescent="0.35">
      <c r="F5639" s="19"/>
      <c r="G5639" s="19"/>
      <c r="H5639" s="19"/>
    </row>
    <row r="5640" spans="6:8" x14ac:dyDescent="0.35">
      <c r="F5640" s="19"/>
      <c r="G5640" s="19"/>
      <c r="H5640" s="19"/>
    </row>
    <row r="5641" spans="6:8" x14ac:dyDescent="0.35">
      <c r="F5641" s="19"/>
      <c r="G5641" s="19"/>
      <c r="H5641" s="19"/>
    </row>
    <row r="5642" spans="6:8" x14ac:dyDescent="0.35">
      <c r="F5642" s="19"/>
      <c r="G5642" s="19"/>
      <c r="H5642" s="19"/>
    </row>
    <row r="5643" spans="6:8" x14ac:dyDescent="0.35">
      <c r="F5643" s="19"/>
      <c r="G5643" s="19"/>
      <c r="H5643" s="19"/>
    </row>
    <row r="5644" spans="6:8" x14ac:dyDescent="0.35">
      <c r="F5644" s="19"/>
      <c r="G5644" s="19"/>
      <c r="H5644" s="19"/>
    </row>
    <row r="5645" spans="6:8" x14ac:dyDescent="0.35">
      <c r="F5645" s="19"/>
      <c r="G5645" s="19"/>
      <c r="H5645" s="19"/>
    </row>
    <row r="5646" spans="6:8" x14ac:dyDescent="0.35">
      <c r="F5646" s="19"/>
      <c r="G5646" s="19"/>
      <c r="H5646" s="19"/>
    </row>
    <row r="5647" spans="6:8" x14ac:dyDescent="0.35">
      <c r="F5647" s="19"/>
      <c r="G5647" s="19"/>
      <c r="H5647" s="19"/>
    </row>
    <row r="5648" spans="6:8" x14ac:dyDescent="0.35">
      <c r="F5648" s="19"/>
      <c r="G5648" s="19"/>
      <c r="H5648" s="19"/>
    </row>
    <row r="5649" spans="6:8" x14ac:dyDescent="0.35">
      <c r="F5649" s="19"/>
      <c r="G5649" s="19"/>
      <c r="H5649" s="19"/>
    </row>
    <row r="5650" spans="6:8" x14ac:dyDescent="0.35">
      <c r="F5650" s="19"/>
      <c r="G5650" s="19"/>
      <c r="H5650" s="19"/>
    </row>
    <row r="5651" spans="6:8" x14ac:dyDescent="0.35">
      <c r="F5651" s="19"/>
      <c r="G5651" s="19"/>
      <c r="H5651" s="19"/>
    </row>
    <row r="5652" spans="6:8" x14ac:dyDescent="0.35">
      <c r="F5652" s="19"/>
      <c r="G5652" s="19"/>
      <c r="H5652" s="19"/>
    </row>
    <row r="5653" spans="6:8" x14ac:dyDescent="0.35">
      <c r="F5653" s="19"/>
      <c r="G5653" s="19"/>
      <c r="H5653" s="19"/>
    </row>
    <row r="5654" spans="6:8" x14ac:dyDescent="0.35">
      <c r="F5654" s="19"/>
      <c r="G5654" s="19"/>
      <c r="H5654" s="19"/>
    </row>
    <row r="5655" spans="6:8" x14ac:dyDescent="0.35">
      <c r="F5655" s="19"/>
      <c r="G5655" s="19"/>
      <c r="H5655" s="19"/>
    </row>
    <row r="5656" spans="6:8" x14ac:dyDescent="0.35">
      <c r="F5656" s="19"/>
      <c r="G5656" s="19"/>
      <c r="H5656" s="19"/>
    </row>
    <row r="5657" spans="6:8" x14ac:dyDescent="0.35">
      <c r="F5657" s="19"/>
      <c r="G5657" s="19"/>
      <c r="H5657" s="19"/>
    </row>
    <row r="5658" spans="6:8" x14ac:dyDescent="0.35">
      <c r="F5658" s="19"/>
      <c r="G5658" s="19"/>
      <c r="H5658" s="19"/>
    </row>
    <row r="5659" spans="6:8" x14ac:dyDescent="0.35">
      <c r="F5659" s="19"/>
      <c r="G5659" s="19"/>
      <c r="H5659" s="19"/>
    </row>
    <row r="5660" spans="6:8" x14ac:dyDescent="0.35">
      <c r="F5660" s="19"/>
      <c r="G5660" s="19"/>
      <c r="H5660" s="19"/>
    </row>
    <row r="5661" spans="6:8" x14ac:dyDescent="0.35">
      <c r="F5661" s="19"/>
      <c r="G5661" s="19"/>
      <c r="H5661" s="19"/>
    </row>
    <row r="5662" spans="6:8" x14ac:dyDescent="0.35">
      <c r="F5662" s="19"/>
      <c r="G5662" s="19"/>
      <c r="H5662" s="19"/>
    </row>
    <row r="5663" spans="6:8" x14ac:dyDescent="0.35">
      <c r="F5663" s="19"/>
      <c r="G5663" s="19"/>
      <c r="H5663" s="19"/>
    </row>
    <row r="5664" spans="6:8" x14ac:dyDescent="0.35">
      <c r="F5664" s="19"/>
      <c r="G5664" s="19"/>
      <c r="H5664" s="19"/>
    </row>
    <row r="5665" spans="6:8" x14ac:dyDescent="0.35">
      <c r="F5665" s="19"/>
      <c r="G5665" s="19"/>
      <c r="H5665" s="19"/>
    </row>
    <row r="5666" spans="6:8" x14ac:dyDescent="0.35">
      <c r="F5666" s="19"/>
      <c r="G5666" s="19"/>
      <c r="H5666" s="19"/>
    </row>
    <row r="5667" spans="6:8" x14ac:dyDescent="0.35">
      <c r="F5667" s="19"/>
      <c r="G5667" s="19"/>
      <c r="H5667" s="19"/>
    </row>
    <row r="5668" spans="6:8" x14ac:dyDescent="0.35">
      <c r="F5668" s="19"/>
      <c r="G5668" s="19"/>
      <c r="H5668" s="19"/>
    </row>
    <row r="5669" spans="6:8" x14ac:dyDescent="0.35">
      <c r="F5669" s="19"/>
      <c r="G5669" s="19"/>
      <c r="H5669" s="19"/>
    </row>
    <row r="5670" spans="6:8" x14ac:dyDescent="0.35">
      <c r="F5670" s="19"/>
      <c r="G5670" s="19"/>
      <c r="H5670" s="19"/>
    </row>
    <row r="5671" spans="6:8" x14ac:dyDescent="0.35">
      <c r="F5671" s="19"/>
      <c r="G5671" s="19"/>
      <c r="H5671" s="19"/>
    </row>
    <row r="5672" spans="6:8" x14ac:dyDescent="0.35">
      <c r="F5672" s="19"/>
      <c r="G5672" s="19"/>
      <c r="H5672" s="19"/>
    </row>
    <row r="5673" spans="6:8" x14ac:dyDescent="0.35">
      <c r="F5673" s="19"/>
      <c r="G5673" s="19"/>
      <c r="H5673" s="19"/>
    </row>
    <row r="5674" spans="6:8" x14ac:dyDescent="0.35">
      <c r="F5674" s="19"/>
      <c r="G5674" s="19"/>
      <c r="H5674" s="19"/>
    </row>
    <row r="5675" spans="6:8" x14ac:dyDescent="0.35">
      <c r="F5675" s="19"/>
      <c r="G5675" s="19"/>
      <c r="H5675" s="19"/>
    </row>
    <row r="5676" spans="6:8" x14ac:dyDescent="0.35">
      <c r="F5676" s="19"/>
      <c r="G5676" s="19"/>
      <c r="H5676" s="19"/>
    </row>
    <row r="5677" spans="6:8" x14ac:dyDescent="0.35">
      <c r="F5677" s="19"/>
      <c r="G5677" s="19"/>
      <c r="H5677" s="19"/>
    </row>
    <row r="5678" spans="6:8" x14ac:dyDescent="0.35">
      <c r="F5678" s="19"/>
      <c r="G5678" s="19"/>
      <c r="H5678" s="19"/>
    </row>
    <row r="5679" spans="6:8" x14ac:dyDescent="0.35">
      <c r="F5679" s="19"/>
      <c r="G5679" s="19"/>
      <c r="H5679" s="19"/>
    </row>
    <row r="5680" spans="6:8" x14ac:dyDescent="0.35">
      <c r="F5680" s="19"/>
      <c r="G5680" s="19"/>
      <c r="H5680" s="19"/>
    </row>
    <row r="5681" spans="6:8" x14ac:dyDescent="0.35">
      <c r="F5681" s="19"/>
      <c r="G5681" s="19"/>
      <c r="H5681" s="19"/>
    </row>
    <row r="5682" spans="6:8" x14ac:dyDescent="0.35">
      <c r="F5682" s="19"/>
      <c r="G5682" s="19"/>
      <c r="H5682" s="19"/>
    </row>
    <row r="5683" spans="6:8" x14ac:dyDescent="0.35">
      <c r="F5683" s="19"/>
      <c r="G5683" s="19"/>
      <c r="H5683" s="19"/>
    </row>
    <row r="5684" spans="6:8" x14ac:dyDescent="0.35">
      <c r="F5684" s="19"/>
      <c r="G5684" s="19"/>
      <c r="H5684" s="19"/>
    </row>
    <row r="5685" spans="6:8" x14ac:dyDescent="0.35">
      <c r="F5685" s="19"/>
      <c r="G5685" s="19"/>
      <c r="H5685" s="19"/>
    </row>
    <row r="5686" spans="6:8" x14ac:dyDescent="0.35">
      <c r="F5686" s="19"/>
      <c r="G5686" s="19"/>
      <c r="H5686" s="19"/>
    </row>
    <row r="5687" spans="6:8" x14ac:dyDescent="0.35">
      <c r="F5687" s="19"/>
      <c r="G5687" s="19"/>
      <c r="H5687" s="19"/>
    </row>
    <row r="5688" spans="6:8" x14ac:dyDescent="0.35">
      <c r="F5688" s="19"/>
      <c r="G5688" s="19"/>
      <c r="H5688" s="19"/>
    </row>
    <row r="5689" spans="6:8" x14ac:dyDescent="0.35">
      <c r="F5689" s="19"/>
      <c r="G5689" s="19"/>
      <c r="H5689" s="19"/>
    </row>
    <row r="5690" spans="6:8" x14ac:dyDescent="0.35">
      <c r="F5690" s="19"/>
      <c r="G5690" s="19"/>
      <c r="H5690" s="19"/>
    </row>
    <row r="5691" spans="6:8" x14ac:dyDescent="0.35">
      <c r="F5691" s="19"/>
      <c r="G5691" s="19"/>
      <c r="H5691" s="19"/>
    </row>
    <row r="5692" spans="6:8" x14ac:dyDescent="0.35">
      <c r="F5692" s="19"/>
      <c r="G5692" s="19"/>
      <c r="H5692" s="19"/>
    </row>
    <row r="5693" spans="6:8" x14ac:dyDescent="0.35">
      <c r="F5693" s="19"/>
      <c r="G5693" s="19"/>
      <c r="H5693" s="19"/>
    </row>
    <row r="5694" spans="6:8" x14ac:dyDescent="0.35">
      <c r="F5694" s="19"/>
      <c r="G5694" s="19"/>
      <c r="H5694" s="19"/>
    </row>
    <row r="5695" spans="6:8" x14ac:dyDescent="0.35">
      <c r="F5695" s="19"/>
      <c r="G5695" s="19"/>
      <c r="H5695" s="19"/>
    </row>
    <row r="5696" spans="6:8" x14ac:dyDescent="0.35">
      <c r="F5696" s="19"/>
      <c r="G5696" s="19"/>
      <c r="H5696" s="19"/>
    </row>
    <row r="5697" spans="6:8" x14ac:dyDescent="0.35">
      <c r="F5697" s="19"/>
      <c r="G5697" s="19"/>
      <c r="H5697" s="19"/>
    </row>
    <row r="5698" spans="6:8" x14ac:dyDescent="0.35">
      <c r="F5698" s="19"/>
      <c r="G5698" s="19"/>
      <c r="H5698" s="19"/>
    </row>
    <row r="5699" spans="6:8" x14ac:dyDescent="0.35">
      <c r="F5699" s="19"/>
      <c r="G5699" s="19"/>
      <c r="H5699" s="19"/>
    </row>
    <row r="5700" spans="6:8" x14ac:dyDescent="0.35">
      <c r="F5700" s="19"/>
      <c r="G5700" s="19"/>
      <c r="H5700" s="19"/>
    </row>
    <row r="5701" spans="6:8" x14ac:dyDescent="0.35">
      <c r="F5701" s="19"/>
      <c r="G5701" s="19"/>
      <c r="H5701" s="19"/>
    </row>
    <row r="5702" spans="6:8" x14ac:dyDescent="0.35">
      <c r="F5702" s="19"/>
      <c r="G5702" s="19"/>
      <c r="H5702" s="19"/>
    </row>
    <row r="5703" spans="6:8" x14ac:dyDescent="0.35">
      <c r="F5703" s="19"/>
      <c r="G5703" s="19"/>
      <c r="H5703" s="19"/>
    </row>
    <row r="5704" spans="6:8" x14ac:dyDescent="0.35">
      <c r="F5704" s="19"/>
      <c r="G5704" s="19"/>
      <c r="H5704" s="19"/>
    </row>
    <row r="5705" spans="6:8" x14ac:dyDescent="0.35">
      <c r="F5705" s="19"/>
      <c r="G5705" s="19"/>
      <c r="H5705" s="19"/>
    </row>
    <row r="5706" spans="6:8" x14ac:dyDescent="0.35">
      <c r="F5706" s="19"/>
      <c r="G5706" s="19"/>
      <c r="H5706" s="19"/>
    </row>
    <row r="5707" spans="6:8" x14ac:dyDescent="0.35">
      <c r="F5707" s="19"/>
      <c r="G5707" s="19"/>
      <c r="H5707" s="19"/>
    </row>
    <row r="5708" spans="6:8" x14ac:dyDescent="0.35">
      <c r="F5708" s="19"/>
      <c r="G5708" s="19"/>
      <c r="H5708" s="19"/>
    </row>
    <row r="5709" spans="6:8" x14ac:dyDescent="0.35">
      <c r="F5709" s="19"/>
      <c r="G5709" s="19"/>
      <c r="H5709" s="19"/>
    </row>
    <row r="5710" spans="6:8" x14ac:dyDescent="0.35">
      <c r="F5710" s="19"/>
      <c r="G5710" s="19"/>
      <c r="H5710" s="19"/>
    </row>
    <row r="5711" spans="6:8" x14ac:dyDescent="0.35">
      <c r="F5711" s="19"/>
      <c r="G5711" s="19"/>
      <c r="H5711" s="19"/>
    </row>
    <row r="5712" spans="6:8" x14ac:dyDescent="0.35">
      <c r="F5712" s="19"/>
      <c r="G5712" s="19"/>
      <c r="H5712" s="19"/>
    </row>
    <row r="5713" spans="6:8" x14ac:dyDescent="0.35">
      <c r="F5713" s="19"/>
      <c r="G5713" s="19"/>
      <c r="H5713" s="19"/>
    </row>
    <row r="5714" spans="6:8" x14ac:dyDescent="0.35">
      <c r="F5714" s="19"/>
      <c r="G5714" s="19"/>
      <c r="H5714" s="19"/>
    </row>
    <row r="5715" spans="6:8" x14ac:dyDescent="0.35">
      <c r="F5715" s="19"/>
      <c r="G5715" s="19"/>
      <c r="H5715" s="19"/>
    </row>
    <row r="5716" spans="6:8" x14ac:dyDescent="0.35">
      <c r="F5716" s="19"/>
      <c r="G5716" s="19"/>
      <c r="H5716" s="19"/>
    </row>
    <row r="5717" spans="6:8" x14ac:dyDescent="0.35">
      <c r="F5717" s="19"/>
      <c r="G5717" s="19"/>
      <c r="H5717" s="19"/>
    </row>
    <row r="5718" spans="6:8" x14ac:dyDescent="0.35">
      <c r="F5718" s="19"/>
      <c r="G5718" s="19"/>
      <c r="H5718" s="19"/>
    </row>
    <row r="5719" spans="6:8" x14ac:dyDescent="0.35">
      <c r="F5719" s="19"/>
      <c r="G5719" s="19"/>
      <c r="H5719" s="19"/>
    </row>
    <row r="5720" spans="6:8" x14ac:dyDescent="0.35">
      <c r="F5720" s="19"/>
      <c r="G5720" s="19"/>
      <c r="H5720" s="19"/>
    </row>
    <row r="5721" spans="6:8" x14ac:dyDescent="0.35">
      <c r="F5721" s="19"/>
      <c r="G5721" s="19"/>
      <c r="H5721" s="19"/>
    </row>
    <row r="5722" spans="6:8" x14ac:dyDescent="0.35">
      <c r="F5722" s="19"/>
      <c r="G5722" s="19"/>
      <c r="H5722" s="19"/>
    </row>
    <row r="5723" spans="6:8" x14ac:dyDescent="0.35">
      <c r="F5723" s="19"/>
      <c r="G5723" s="19"/>
      <c r="H5723" s="19"/>
    </row>
    <row r="5724" spans="6:8" x14ac:dyDescent="0.35">
      <c r="F5724" s="19"/>
      <c r="G5724" s="19"/>
      <c r="H5724" s="19"/>
    </row>
    <row r="5725" spans="6:8" x14ac:dyDescent="0.35">
      <c r="F5725" s="19"/>
      <c r="G5725" s="19"/>
      <c r="H5725" s="19"/>
    </row>
    <row r="5726" spans="6:8" x14ac:dyDescent="0.35">
      <c r="F5726" s="19"/>
      <c r="G5726" s="19"/>
      <c r="H5726" s="19"/>
    </row>
    <row r="5727" spans="6:8" x14ac:dyDescent="0.35">
      <c r="F5727" s="19"/>
      <c r="G5727" s="19"/>
      <c r="H5727" s="19"/>
    </row>
    <row r="5728" spans="6:8" x14ac:dyDescent="0.35">
      <c r="F5728" s="19"/>
      <c r="G5728" s="19"/>
      <c r="H5728" s="19"/>
    </row>
    <row r="5729" spans="6:8" x14ac:dyDescent="0.35">
      <c r="F5729" s="19"/>
      <c r="G5729" s="19"/>
      <c r="H5729" s="19"/>
    </row>
    <row r="5730" spans="6:8" x14ac:dyDescent="0.35">
      <c r="F5730" s="19"/>
      <c r="G5730" s="19"/>
      <c r="H5730" s="19"/>
    </row>
    <row r="5731" spans="6:8" x14ac:dyDescent="0.35">
      <c r="F5731" s="19"/>
      <c r="G5731" s="19"/>
      <c r="H5731" s="19"/>
    </row>
    <row r="5732" spans="6:8" x14ac:dyDescent="0.35">
      <c r="F5732" s="19"/>
      <c r="G5732" s="19"/>
      <c r="H5732" s="19"/>
    </row>
    <row r="5733" spans="6:8" x14ac:dyDescent="0.35">
      <c r="F5733" s="19"/>
      <c r="G5733" s="19"/>
      <c r="H5733" s="19"/>
    </row>
    <row r="5734" spans="6:8" x14ac:dyDescent="0.35">
      <c r="F5734" s="19"/>
      <c r="G5734" s="19"/>
      <c r="H5734" s="19"/>
    </row>
    <row r="5735" spans="6:8" x14ac:dyDescent="0.35">
      <c r="F5735" s="19"/>
      <c r="G5735" s="19"/>
      <c r="H5735" s="19"/>
    </row>
    <row r="5736" spans="6:8" x14ac:dyDescent="0.35">
      <c r="F5736" s="19"/>
      <c r="G5736" s="19"/>
      <c r="H5736" s="19"/>
    </row>
    <row r="5737" spans="6:8" x14ac:dyDescent="0.35">
      <c r="F5737" s="19"/>
      <c r="G5737" s="19"/>
      <c r="H5737" s="19"/>
    </row>
    <row r="5738" spans="6:8" x14ac:dyDescent="0.35">
      <c r="F5738" s="19"/>
      <c r="G5738" s="19"/>
      <c r="H5738" s="19"/>
    </row>
    <row r="5739" spans="6:8" x14ac:dyDescent="0.35">
      <c r="F5739" s="19"/>
      <c r="G5739" s="19"/>
      <c r="H5739" s="19"/>
    </row>
    <row r="5740" spans="6:8" x14ac:dyDescent="0.35">
      <c r="F5740" s="19"/>
      <c r="G5740" s="19"/>
      <c r="H5740" s="19"/>
    </row>
    <row r="5741" spans="6:8" x14ac:dyDescent="0.35">
      <c r="F5741" s="19"/>
      <c r="G5741" s="19"/>
      <c r="H5741" s="19"/>
    </row>
    <row r="5742" spans="6:8" x14ac:dyDescent="0.35">
      <c r="F5742" s="19"/>
      <c r="G5742" s="19"/>
      <c r="H5742" s="19"/>
    </row>
    <row r="5743" spans="6:8" x14ac:dyDescent="0.35">
      <c r="F5743" s="19"/>
      <c r="G5743" s="19"/>
      <c r="H5743" s="19"/>
    </row>
    <row r="5744" spans="6:8" x14ac:dyDescent="0.35">
      <c r="F5744" s="19"/>
      <c r="G5744" s="19"/>
      <c r="H5744" s="19"/>
    </row>
    <row r="5745" spans="6:8" x14ac:dyDescent="0.35">
      <c r="F5745" s="19"/>
      <c r="G5745" s="19"/>
      <c r="H5745" s="19"/>
    </row>
    <row r="5746" spans="6:8" x14ac:dyDescent="0.35">
      <c r="F5746" s="19"/>
      <c r="G5746" s="19"/>
      <c r="H5746" s="19"/>
    </row>
    <row r="5747" spans="6:8" x14ac:dyDescent="0.35">
      <c r="F5747" s="19"/>
      <c r="G5747" s="19"/>
      <c r="H5747" s="19"/>
    </row>
    <row r="5748" spans="6:8" x14ac:dyDescent="0.35">
      <c r="F5748" s="19"/>
      <c r="G5748" s="19"/>
      <c r="H5748" s="19"/>
    </row>
    <row r="5749" spans="6:8" x14ac:dyDescent="0.35">
      <c r="F5749" s="19"/>
      <c r="G5749" s="19"/>
      <c r="H5749" s="19"/>
    </row>
    <row r="5750" spans="6:8" x14ac:dyDescent="0.35">
      <c r="F5750" s="19"/>
      <c r="G5750" s="19"/>
      <c r="H5750" s="19"/>
    </row>
    <row r="5751" spans="6:8" x14ac:dyDescent="0.35">
      <c r="F5751" s="19"/>
      <c r="G5751" s="19"/>
      <c r="H5751" s="19"/>
    </row>
    <row r="5752" spans="6:8" x14ac:dyDescent="0.35">
      <c r="F5752" s="19"/>
      <c r="G5752" s="19"/>
      <c r="H5752" s="19"/>
    </row>
    <row r="5753" spans="6:8" x14ac:dyDescent="0.35">
      <c r="F5753" s="19"/>
      <c r="G5753" s="19"/>
      <c r="H5753" s="19"/>
    </row>
    <row r="5754" spans="6:8" x14ac:dyDescent="0.35">
      <c r="F5754" s="19"/>
      <c r="G5754" s="19"/>
      <c r="H5754" s="19"/>
    </row>
    <row r="5755" spans="6:8" x14ac:dyDescent="0.35">
      <c r="F5755" s="19"/>
      <c r="G5755" s="19"/>
      <c r="H5755" s="19"/>
    </row>
    <row r="5756" spans="6:8" x14ac:dyDescent="0.35">
      <c r="F5756" s="19"/>
      <c r="G5756" s="19"/>
      <c r="H5756" s="19"/>
    </row>
    <row r="5757" spans="6:8" x14ac:dyDescent="0.35">
      <c r="F5757" s="19"/>
      <c r="G5757" s="19"/>
      <c r="H5757" s="19"/>
    </row>
    <row r="5758" spans="6:8" x14ac:dyDescent="0.35">
      <c r="F5758" s="19"/>
      <c r="G5758" s="19"/>
      <c r="H5758" s="19"/>
    </row>
    <row r="5759" spans="6:8" x14ac:dyDescent="0.35">
      <c r="F5759" s="19"/>
      <c r="G5759" s="19"/>
      <c r="H5759" s="19"/>
    </row>
    <row r="5760" spans="6:8" x14ac:dyDescent="0.35">
      <c r="F5760" s="19"/>
      <c r="G5760" s="19"/>
      <c r="H5760" s="19"/>
    </row>
    <row r="5761" spans="6:8" x14ac:dyDescent="0.35">
      <c r="F5761" s="19"/>
      <c r="G5761" s="19"/>
      <c r="H5761" s="19"/>
    </row>
    <row r="5762" spans="6:8" x14ac:dyDescent="0.35">
      <c r="F5762" s="19"/>
      <c r="G5762" s="19"/>
      <c r="H5762" s="19"/>
    </row>
    <row r="5763" spans="6:8" x14ac:dyDescent="0.35">
      <c r="F5763" s="19"/>
      <c r="G5763" s="19"/>
      <c r="H5763" s="19"/>
    </row>
    <row r="5764" spans="6:8" x14ac:dyDescent="0.35">
      <c r="F5764" s="19"/>
      <c r="G5764" s="19"/>
      <c r="H5764" s="19"/>
    </row>
    <row r="5765" spans="6:8" x14ac:dyDescent="0.35">
      <c r="F5765" s="19"/>
      <c r="G5765" s="19"/>
      <c r="H5765" s="19"/>
    </row>
    <row r="5766" spans="6:8" x14ac:dyDescent="0.35">
      <c r="F5766" s="19"/>
      <c r="G5766" s="19"/>
      <c r="H5766" s="19"/>
    </row>
    <row r="5767" spans="6:8" x14ac:dyDescent="0.35">
      <c r="F5767" s="19"/>
      <c r="G5767" s="19"/>
      <c r="H5767" s="19"/>
    </row>
    <row r="5768" spans="6:8" x14ac:dyDescent="0.35">
      <c r="F5768" s="19"/>
      <c r="G5768" s="19"/>
      <c r="H5768" s="19"/>
    </row>
    <row r="5769" spans="6:8" x14ac:dyDescent="0.35">
      <c r="F5769" s="19"/>
      <c r="G5769" s="19"/>
      <c r="H5769" s="19"/>
    </row>
    <row r="5770" spans="6:8" x14ac:dyDescent="0.35">
      <c r="F5770" s="19"/>
      <c r="G5770" s="19"/>
      <c r="H5770" s="19"/>
    </row>
    <row r="5771" spans="6:8" x14ac:dyDescent="0.35">
      <c r="F5771" s="19"/>
      <c r="G5771" s="19"/>
      <c r="H5771" s="19"/>
    </row>
    <row r="5772" spans="6:8" x14ac:dyDescent="0.35">
      <c r="F5772" s="19"/>
      <c r="G5772" s="19"/>
      <c r="H5772" s="19"/>
    </row>
    <row r="5773" spans="6:8" x14ac:dyDescent="0.35">
      <c r="F5773" s="19"/>
      <c r="G5773" s="19"/>
      <c r="H5773" s="19"/>
    </row>
    <row r="5774" spans="6:8" x14ac:dyDescent="0.35">
      <c r="F5774" s="19"/>
      <c r="G5774" s="19"/>
      <c r="H5774" s="19"/>
    </row>
    <row r="5775" spans="6:8" x14ac:dyDescent="0.35">
      <c r="F5775" s="19"/>
      <c r="G5775" s="19"/>
      <c r="H5775" s="19"/>
    </row>
    <row r="5776" spans="6:8" x14ac:dyDescent="0.35">
      <c r="F5776" s="19"/>
      <c r="G5776" s="19"/>
      <c r="H5776" s="19"/>
    </row>
    <row r="5777" spans="6:8" x14ac:dyDescent="0.35">
      <c r="F5777" s="19"/>
      <c r="G5777" s="19"/>
      <c r="H5777" s="19"/>
    </row>
    <row r="5778" spans="6:8" x14ac:dyDescent="0.35">
      <c r="F5778" s="19"/>
      <c r="G5778" s="19"/>
      <c r="H5778" s="19"/>
    </row>
    <row r="5779" spans="6:8" x14ac:dyDescent="0.35">
      <c r="F5779" s="19"/>
      <c r="G5779" s="19"/>
      <c r="H5779" s="19"/>
    </row>
    <row r="5780" spans="6:8" x14ac:dyDescent="0.35">
      <c r="F5780" s="19"/>
      <c r="G5780" s="19"/>
      <c r="H5780" s="19"/>
    </row>
    <row r="5781" spans="6:8" x14ac:dyDescent="0.35">
      <c r="F5781" s="19"/>
      <c r="G5781" s="19"/>
      <c r="H5781" s="19"/>
    </row>
    <row r="5782" spans="6:8" x14ac:dyDescent="0.35">
      <c r="F5782" s="19"/>
      <c r="G5782" s="19"/>
      <c r="H5782" s="19"/>
    </row>
    <row r="5783" spans="6:8" x14ac:dyDescent="0.35">
      <c r="F5783" s="19"/>
      <c r="G5783" s="19"/>
      <c r="H5783" s="19"/>
    </row>
    <row r="5784" spans="6:8" x14ac:dyDescent="0.35">
      <c r="F5784" s="19"/>
      <c r="G5784" s="19"/>
      <c r="H5784" s="19"/>
    </row>
    <row r="5785" spans="6:8" x14ac:dyDescent="0.35">
      <c r="F5785" s="19"/>
      <c r="G5785" s="19"/>
      <c r="H5785" s="19"/>
    </row>
    <row r="5786" spans="6:8" x14ac:dyDescent="0.35">
      <c r="F5786" s="19"/>
      <c r="G5786" s="19"/>
      <c r="H5786" s="19"/>
    </row>
    <row r="5787" spans="6:8" x14ac:dyDescent="0.35">
      <c r="F5787" s="19"/>
      <c r="G5787" s="19"/>
      <c r="H5787" s="19"/>
    </row>
    <row r="5788" spans="6:8" x14ac:dyDescent="0.35">
      <c r="F5788" s="19"/>
      <c r="G5788" s="19"/>
      <c r="H5788" s="19"/>
    </row>
    <row r="5789" spans="6:8" x14ac:dyDescent="0.35">
      <c r="F5789" s="19"/>
      <c r="G5789" s="19"/>
      <c r="H5789" s="19"/>
    </row>
    <row r="5790" spans="6:8" x14ac:dyDescent="0.35">
      <c r="F5790" s="19"/>
      <c r="G5790" s="19"/>
      <c r="H5790" s="19"/>
    </row>
    <row r="5791" spans="6:8" x14ac:dyDescent="0.35">
      <c r="F5791" s="19"/>
      <c r="G5791" s="19"/>
      <c r="H5791" s="19"/>
    </row>
    <row r="5792" spans="6:8" x14ac:dyDescent="0.35">
      <c r="F5792" s="19"/>
      <c r="G5792" s="19"/>
      <c r="H5792" s="19"/>
    </row>
    <row r="5793" spans="6:8" x14ac:dyDescent="0.35">
      <c r="F5793" s="19"/>
      <c r="G5793" s="19"/>
      <c r="H5793" s="19"/>
    </row>
    <row r="5794" spans="6:8" x14ac:dyDescent="0.35">
      <c r="F5794" s="19"/>
      <c r="G5794" s="19"/>
      <c r="H5794" s="19"/>
    </row>
    <row r="5795" spans="6:8" x14ac:dyDescent="0.35">
      <c r="F5795" s="19"/>
      <c r="G5795" s="19"/>
      <c r="H5795" s="19"/>
    </row>
    <row r="5796" spans="6:8" x14ac:dyDescent="0.35">
      <c r="F5796" s="19"/>
      <c r="G5796" s="19"/>
      <c r="H5796" s="19"/>
    </row>
    <row r="5797" spans="6:8" x14ac:dyDescent="0.35">
      <c r="F5797" s="19"/>
      <c r="G5797" s="19"/>
      <c r="H5797" s="19"/>
    </row>
    <row r="5798" spans="6:8" x14ac:dyDescent="0.35">
      <c r="F5798" s="19"/>
      <c r="G5798" s="19"/>
      <c r="H5798" s="19"/>
    </row>
    <row r="5799" spans="6:8" x14ac:dyDescent="0.35">
      <c r="F5799" s="19"/>
      <c r="G5799" s="19"/>
      <c r="H5799" s="19"/>
    </row>
    <row r="5800" spans="6:8" x14ac:dyDescent="0.35">
      <c r="F5800" s="19"/>
      <c r="G5800" s="19"/>
      <c r="H5800" s="19"/>
    </row>
    <row r="5801" spans="6:8" x14ac:dyDescent="0.35">
      <c r="F5801" s="19"/>
      <c r="G5801" s="19"/>
      <c r="H5801" s="19"/>
    </row>
    <row r="5802" spans="6:8" x14ac:dyDescent="0.35">
      <c r="F5802" s="19"/>
      <c r="G5802" s="19"/>
      <c r="H5802" s="19"/>
    </row>
    <row r="5803" spans="6:8" x14ac:dyDescent="0.35">
      <c r="F5803" s="19"/>
      <c r="G5803" s="19"/>
      <c r="H5803" s="19"/>
    </row>
    <row r="5804" spans="6:8" x14ac:dyDescent="0.35">
      <c r="F5804" s="19"/>
      <c r="G5804" s="19"/>
      <c r="H5804" s="19"/>
    </row>
    <row r="5805" spans="6:8" x14ac:dyDescent="0.35">
      <c r="F5805" s="19"/>
      <c r="G5805" s="19"/>
      <c r="H5805" s="19"/>
    </row>
    <row r="5806" spans="6:8" x14ac:dyDescent="0.35">
      <c r="F5806" s="19"/>
      <c r="G5806" s="19"/>
      <c r="H5806" s="19"/>
    </row>
    <row r="5807" spans="6:8" x14ac:dyDescent="0.35">
      <c r="F5807" s="19"/>
      <c r="G5807" s="19"/>
      <c r="H5807" s="19"/>
    </row>
    <row r="5808" spans="6:8" x14ac:dyDescent="0.35">
      <c r="F5808" s="19"/>
      <c r="G5808" s="19"/>
      <c r="H5808" s="19"/>
    </row>
    <row r="5809" spans="6:8" x14ac:dyDescent="0.35">
      <c r="F5809" s="19"/>
      <c r="G5809" s="19"/>
      <c r="H5809" s="19"/>
    </row>
    <row r="5810" spans="6:8" x14ac:dyDescent="0.35">
      <c r="F5810" s="19"/>
      <c r="G5810" s="19"/>
      <c r="H5810" s="19"/>
    </row>
    <row r="5811" spans="6:8" x14ac:dyDescent="0.35">
      <c r="F5811" s="19"/>
      <c r="G5811" s="19"/>
      <c r="H5811" s="19"/>
    </row>
    <row r="5812" spans="6:8" x14ac:dyDescent="0.35">
      <c r="F5812" s="19"/>
      <c r="G5812" s="19"/>
      <c r="H5812" s="19"/>
    </row>
    <row r="5813" spans="6:8" x14ac:dyDescent="0.35">
      <c r="F5813" s="19"/>
      <c r="G5813" s="19"/>
      <c r="H5813" s="19"/>
    </row>
    <row r="5814" spans="6:8" x14ac:dyDescent="0.35">
      <c r="F5814" s="19"/>
      <c r="G5814" s="19"/>
      <c r="H5814" s="19"/>
    </row>
    <row r="5815" spans="6:8" x14ac:dyDescent="0.35">
      <c r="F5815" s="19"/>
      <c r="G5815" s="19"/>
      <c r="H5815" s="19"/>
    </row>
    <row r="5816" spans="6:8" x14ac:dyDescent="0.35">
      <c r="F5816" s="19"/>
      <c r="G5816" s="19"/>
      <c r="H5816" s="19"/>
    </row>
    <row r="5817" spans="6:8" x14ac:dyDescent="0.35">
      <c r="F5817" s="19"/>
      <c r="G5817" s="19"/>
      <c r="H5817" s="19"/>
    </row>
    <row r="5818" spans="6:8" x14ac:dyDescent="0.35">
      <c r="F5818" s="19"/>
      <c r="G5818" s="19"/>
      <c r="H5818" s="19"/>
    </row>
    <row r="5819" spans="6:8" x14ac:dyDescent="0.35">
      <c r="F5819" s="19"/>
      <c r="G5819" s="19"/>
      <c r="H5819" s="19"/>
    </row>
    <row r="5820" spans="6:8" x14ac:dyDescent="0.35">
      <c r="F5820" s="19"/>
      <c r="G5820" s="19"/>
      <c r="H5820" s="19"/>
    </row>
    <row r="5821" spans="6:8" x14ac:dyDescent="0.35">
      <c r="F5821" s="19"/>
      <c r="G5821" s="19"/>
      <c r="H5821" s="19"/>
    </row>
    <row r="5822" spans="6:8" x14ac:dyDescent="0.35">
      <c r="F5822" s="19"/>
      <c r="G5822" s="19"/>
      <c r="H5822" s="19"/>
    </row>
    <row r="5823" spans="6:8" x14ac:dyDescent="0.35">
      <c r="F5823" s="19"/>
      <c r="G5823" s="19"/>
      <c r="H5823" s="19"/>
    </row>
    <row r="5824" spans="6:8" x14ac:dyDescent="0.35">
      <c r="F5824" s="19"/>
      <c r="G5824" s="19"/>
      <c r="H5824" s="19"/>
    </row>
    <row r="5825" spans="6:8" x14ac:dyDescent="0.35">
      <c r="F5825" s="19"/>
      <c r="G5825" s="19"/>
      <c r="H5825" s="19"/>
    </row>
    <row r="5826" spans="6:8" x14ac:dyDescent="0.35">
      <c r="F5826" s="19"/>
      <c r="G5826" s="19"/>
      <c r="H5826" s="19"/>
    </row>
    <row r="5827" spans="6:8" x14ac:dyDescent="0.35">
      <c r="F5827" s="19"/>
      <c r="G5827" s="19"/>
      <c r="H5827" s="19"/>
    </row>
    <row r="5828" spans="6:8" x14ac:dyDescent="0.35">
      <c r="F5828" s="19"/>
      <c r="G5828" s="19"/>
      <c r="H5828" s="19"/>
    </row>
    <row r="5829" spans="6:8" x14ac:dyDescent="0.35">
      <c r="F5829" s="19"/>
      <c r="G5829" s="19"/>
      <c r="H5829" s="19"/>
    </row>
    <row r="5830" spans="6:8" x14ac:dyDescent="0.35">
      <c r="F5830" s="19"/>
      <c r="G5830" s="19"/>
      <c r="H5830" s="19"/>
    </row>
    <row r="5831" spans="6:8" x14ac:dyDescent="0.35">
      <c r="F5831" s="19"/>
      <c r="G5831" s="19"/>
      <c r="H5831" s="19"/>
    </row>
    <row r="5832" spans="6:8" x14ac:dyDescent="0.35">
      <c r="F5832" s="19"/>
      <c r="G5832" s="19"/>
      <c r="H5832" s="19"/>
    </row>
    <row r="5833" spans="6:8" x14ac:dyDescent="0.35">
      <c r="F5833" s="19"/>
      <c r="G5833" s="19"/>
      <c r="H5833" s="19"/>
    </row>
    <row r="5834" spans="6:8" x14ac:dyDescent="0.35">
      <c r="F5834" s="19"/>
      <c r="G5834" s="19"/>
      <c r="H5834" s="19"/>
    </row>
    <row r="5835" spans="6:8" x14ac:dyDescent="0.35">
      <c r="F5835" s="19"/>
      <c r="G5835" s="19"/>
      <c r="H5835" s="19"/>
    </row>
    <row r="5836" spans="6:8" x14ac:dyDescent="0.35">
      <c r="F5836" s="19"/>
      <c r="G5836" s="19"/>
      <c r="H5836" s="19"/>
    </row>
    <row r="5837" spans="6:8" x14ac:dyDescent="0.35">
      <c r="F5837" s="19"/>
      <c r="G5837" s="19"/>
      <c r="H5837" s="19"/>
    </row>
    <row r="5838" spans="6:8" x14ac:dyDescent="0.35">
      <c r="F5838" s="19"/>
      <c r="G5838" s="19"/>
      <c r="H5838" s="19"/>
    </row>
    <row r="5839" spans="6:8" x14ac:dyDescent="0.35">
      <c r="F5839" s="19"/>
      <c r="G5839" s="19"/>
      <c r="H5839" s="19"/>
    </row>
    <row r="5840" spans="6:8" x14ac:dyDescent="0.35">
      <c r="F5840" s="19"/>
      <c r="G5840" s="19"/>
      <c r="H5840" s="19"/>
    </row>
    <row r="5841" spans="6:8" x14ac:dyDescent="0.35">
      <c r="F5841" s="19"/>
      <c r="G5841" s="19"/>
      <c r="H5841" s="19"/>
    </row>
    <row r="5842" spans="6:8" x14ac:dyDescent="0.35">
      <c r="F5842" s="19"/>
      <c r="G5842" s="19"/>
      <c r="H5842" s="19"/>
    </row>
    <row r="5843" spans="6:8" x14ac:dyDescent="0.35">
      <c r="F5843" s="19"/>
      <c r="G5843" s="19"/>
      <c r="H5843" s="19"/>
    </row>
    <row r="5844" spans="6:8" x14ac:dyDescent="0.35">
      <c r="F5844" s="19"/>
      <c r="G5844" s="19"/>
      <c r="H5844" s="19"/>
    </row>
    <row r="5845" spans="6:8" x14ac:dyDescent="0.35">
      <c r="F5845" s="19"/>
      <c r="G5845" s="19"/>
      <c r="H5845" s="19"/>
    </row>
    <row r="5846" spans="6:8" x14ac:dyDescent="0.35">
      <c r="F5846" s="19"/>
      <c r="G5846" s="19"/>
      <c r="H5846" s="19"/>
    </row>
    <row r="5847" spans="6:8" x14ac:dyDescent="0.35">
      <c r="F5847" s="19"/>
      <c r="G5847" s="19"/>
      <c r="H5847" s="19"/>
    </row>
    <row r="5848" spans="6:8" x14ac:dyDescent="0.35">
      <c r="F5848" s="19"/>
      <c r="G5848" s="19"/>
      <c r="H5848" s="19"/>
    </row>
    <row r="5849" spans="6:8" x14ac:dyDescent="0.35">
      <c r="F5849" s="19"/>
      <c r="G5849" s="19"/>
      <c r="H5849" s="19"/>
    </row>
    <row r="5850" spans="6:8" x14ac:dyDescent="0.35">
      <c r="F5850" s="19"/>
      <c r="G5850" s="19"/>
      <c r="H5850" s="19"/>
    </row>
    <row r="5851" spans="6:8" x14ac:dyDescent="0.35">
      <c r="F5851" s="19"/>
      <c r="G5851" s="19"/>
      <c r="H5851" s="19"/>
    </row>
    <row r="5852" spans="6:8" x14ac:dyDescent="0.35">
      <c r="F5852" s="19"/>
      <c r="G5852" s="19"/>
      <c r="H5852" s="19"/>
    </row>
    <row r="5853" spans="6:8" x14ac:dyDescent="0.35">
      <c r="F5853" s="19"/>
      <c r="G5853" s="19"/>
      <c r="H5853" s="19"/>
    </row>
    <row r="5854" spans="6:8" x14ac:dyDescent="0.35">
      <c r="F5854" s="19"/>
      <c r="G5854" s="19"/>
      <c r="H5854" s="19"/>
    </row>
    <row r="5855" spans="6:8" x14ac:dyDescent="0.35">
      <c r="F5855" s="19"/>
      <c r="G5855" s="19"/>
      <c r="H5855" s="19"/>
    </row>
    <row r="5856" spans="6:8" x14ac:dyDescent="0.35">
      <c r="F5856" s="19"/>
      <c r="G5856" s="19"/>
      <c r="H5856" s="19"/>
    </row>
    <row r="5857" spans="6:8" x14ac:dyDescent="0.35">
      <c r="F5857" s="19"/>
      <c r="G5857" s="19"/>
      <c r="H5857" s="19"/>
    </row>
    <row r="5858" spans="6:8" x14ac:dyDescent="0.35">
      <c r="F5858" s="19"/>
      <c r="G5858" s="19"/>
      <c r="H5858" s="19"/>
    </row>
    <row r="5859" spans="6:8" x14ac:dyDescent="0.35">
      <c r="F5859" s="19"/>
      <c r="G5859" s="19"/>
      <c r="H5859" s="19"/>
    </row>
    <row r="5860" spans="6:8" x14ac:dyDescent="0.35">
      <c r="F5860" s="19"/>
      <c r="G5860" s="19"/>
      <c r="H5860" s="19"/>
    </row>
    <row r="5861" spans="6:8" x14ac:dyDescent="0.35">
      <c r="F5861" s="19"/>
      <c r="G5861" s="19"/>
      <c r="H5861" s="19"/>
    </row>
    <row r="5862" spans="6:8" x14ac:dyDescent="0.35">
      <c r="F5862" s="19"/>
      <c r="G5862" s="19"/>
      <c r="H5862" s="19"/>
    </row>
    <row r="5863" spans="6:8" x14ac:dyDescent="0.35">
      <c r="F5863" s="19"/>
      <c r="G5863" s="19"/>
      <c r="H5863" s="19"/>
    </row>
    <row r="5864" spans="6:8" x14ac:dyDescent="0.35">
      <c r="F5864" s="19"/>
      <c r="G5864" s="19"/>
      <c r="H5864" s="19"/>
    </row>
    <row r="5865" spans="6:8" x14ac:dyDescent="0.35">
      <c r="F5865" s="19"/>
      <c r="G5865" s="19"/>
      <c r="H5865" s="19"/>
    </row>
    <row r="5866" spans="6:8" x14ac:dyDescent="0.35">
      <c r="F5866" s="19"/>
      <c r="G5866" s="19"/>
      <c r="H5866" s="19"/>
    </row>
    <row r="5867" spans="6:8" x14ac:dyDescent="0.35">
      <c r="F5867" s="19"/>
      <c r="G5867" s="19"/>
      <c r="H5867" s="19"/>
    </row>
    <row r="5868" spans="6:8" x14ac:dyDescent="0.35">
      <c r="F5868" s="19"/>
      <c r="G5868" s="19"/>
      <c r="H5868" s="19"/>
    </row>
    <row r="5869" spans="6:8" x14ac:dyDescent="0.35">
      <c r="F5869" s="19"/>
      <c r="G5869" s="19"/>
      <c r="H5869" s="19"/>
    </row>
    <row r="5870" spans="6:8" x14ac:dyDescent="0.35">
      <c r="F5870" s="19"/>
      <c r="G5870" s="19"/>
      <c r="H5870" s="19"/>
    </row>
    <row r="5871" spans="6:8" x14ac:dyDescent="0.35">
      <c r="F5871" s="19"/>
      <c r="G5871" s="19"/>
      <c r="H5871" s="19"/>
    </row>
    <row r="5872" spans="6:8" x14ac:dyDescent="0.35">
      <c r="F5872" s="19"/>
      <c r="G5872" s="19"/>
      <c r="H5872" s="19"/>
    </row>
    <row r="5873" spans="6:8" x14ac:dyDescent="0.35">
      <c r="F5873" s="19"/>
      <c r="G5873" s="19"/>
      <c r="H5873" s="19"/>
    </row>
    <row r="5874" spans="6:8" x14ac:dyDescent="0.35">
      <c r="F5874" s="19"/>
      <c r="G5874" s="19"/>
      <c r="H5874" s="19"/>
    </row>
    <row r="5875" spans="6:8" x14ac:dyDescent="0.35">
      <c r="F5875" s="19"/>
      <c r="G5875" s="19"/>
      <c r="H5875" s="19"/>
    </row>
    <row r="5876" spans="6:8" x14ac:dyDescent="0.35">
      <c r="F5876" s="19"/>
      <c r="G5876" s="19"/>
      <c r="H5876" s="19"/>
    </row>
    <row r="5877" spans="6:8" x14ac:dyDescent="0.35">
      <c r="F5877" s="19"/>
      <c r="G5877" s="19"/>
      <c r="H5877" s="19"/>
    </row>
    <row r="5878" spans="6:8" x14ac:dyDescent="0.35">
      <c r="F5878" s="19"/>
      <c r="G5878" s="19"/>
      <c r="H5878" s="19"/>
    </row>
    <row r="5879" spans="6:8" x14ac:dyDescent="0.35">
      <c r="F5879" s="19"/>
      <c r="G5879" s="19"/>
      <c r="H5879" s="19"/>
    </row>
    <row r="5880" spans="6:8" x14ac:dyDescent="0.35">
      <c r="F5880" s="19"/>
      <c r="G5880" s="19"/>
      <c r="H5880" s="19"/>
    </row>
    <row r="5881" spans="6:8" x14ac:dyDescent="0.35">
      <c r="F5881" s="19"/>
      <c r="G5881" s="19"/>
      <c r="H5881" s="19"/>
    </row>
    <row r="5882" spans="6:8" x14ac:dyDescent="0.35">
      <c r="F5882" s="19"/>
      <c r="G5882" s="19"/>
      <c r="H5882" s="19"/>
    </row>
    <row r="5883" spans="6:8" x14ac:dyDescent="0.35">
      <c r="F5883" s="19"/>
      <c r="G5883" s="19"/>
      <c r="H5883" s="19"/>
    </row>
    <row r="5884" spans="6:8" x14ac:dyDescent="0.35">
      <c r="F5884" s="19"/>
      <c r="G5884" s="19"/>
      <c r="H5884" s="19"/>
    </row>
    <row r="5885" spans="6:8" x14ac:dyDescent="0.35">
      <c r="F5885" s="19"/>
      <c r="G5885" s="19"/>
      <c r="H5885" s="19"/>
    </row>
    <row r="5886" spans="6:8" x14ac:dyDescent="0.35">
      <c r="F5886" s="19"/>
      <c r="G5886" s="19"/>
      <c r="H5886" s="19"/>
    </row>
    <row r="5887" spans="6:8" x14ac:dyDescent="0.35">
      <c r="F5887" s="19"/>
      <c r="G5887" s="19"/>
      <c r="H5887" s="19"/>
    </row>
    <row r="5888" spans="6:8" x14ac:dyDescent="0.35">
      <c r="F5888" s="19"/>
      <c r="G5888" s="19"/>
      <c r="H5888" s="19"/>
    </row>
    <row r="5889" spans="6:8" x14ac:dyDescent="0.35">
      <c r="F5889" s="19"/>
      <c r="G5889" s="19"/>
      <c r="H5889" s="19"/>
    </row>
    <row r="5890" spans="6:8" x14ac:dyDescent="0.35">
      <c r="F5890" s="19"/>
      <c r="G5890" s="19"/>
      <c r="H5890" s="19"/>
    </row>
    <row r="5891" spans="6:8" x14ac:dyDescent="0.35">
      <c r="F5891" s="19"/>
      <c r="G5891" s="19"/>
      <c r="H5891" s="19"/>
    </row>
    <row r="5892" spans="6:8" x14ac:dyDescent="0.35">
      <c r="F5892" s="19"/>
      <c r="G5892" s="19"/>
      <c r="H5892" s="19"/>
    </row>
    <row r="5893" spans="6:8" x14ac:dyDescent="0.35">
      <c r="F5893" s="19"/>
      <c r="G5893" s="19"/>
      <c r="H5893" s="19"/>
    </row>
    <row r="5894" spans="6:8" x14ac:dyDescent="0.35">
      <c r="F5894" s="19"/>
      <c r="G5894" s="19"/>
      <c r="H5894" s="19"/>
    </row>
    <row r="5895" spans="6:8" x14ac:dyDescent="0.35">
      <c r="F5895" s="19"/>
      <c r="G5895" s="19"/>
      <c r="H5895" s="19"/>
    </row>
    <row r="5896" spans="6:8" x14ac:dyDescent="0.35">
      <c r="F5896" s="19"/>
      <c r="G5896" s="19"/>
      <c r="H5896" s="19"/>
    </row>
    <row r="5897" spans="6:8" x14ac:dyDescent="0.35">
      <c r="F5897" s="19"/>
      <c r="G5897" s="19"/>
      <c r="H5897" s="19"/>
    </row>
    <row r="5898" spans="6:8" x14ac:dyDescent="0.35">
      <c r="F5898" s="19"/>
      <c r="G5898" s="19"/>
      <c r="H5898" s="19"/>
    </row>
    <row r="5899" spans="6:8" x14ac:dyDescent="0.35">
      <c r="F5899" s="19"/>
      <c r="G5899" s="19"/>
      <c r="H5899" s="19"/>
    </row>
    <row r="5900" spans="6:8" x14ac:dyDescent="0.35">
      <c r="F5900" s="19"/>
      <c r="G5900" s="19"/>
      <c r="H5900" s="19"/>
    </row>
    <row r="5901" spans="6:8" x14ac:dyDescent="0.35">
      <c r="F5901" s="19"/>
      <c r="G5901" s="19"/>
      <c r="H5901" s="19"/>
    </row>
    <row r="5902" spans="6:8" x14ac:dyDescent="0.35">
      <c r="F5902" s="19"/>
      <c r="G5902" s="19"/>
      <c r="H5902" s="19"/>
    </row>
    <row r="5903" spans="6:8" x14ac:dyDescent="0.35">
      <c r="F5903" s="19"/>
      <c r="G5903" s="19"/>
      <c r="H5903" s="19"/>
    </row>
    <row r="5904" spans="6:8" x14ac:dyDescent="0.35">
      <c r="F5904" s="19"/>
      <c r="G5904" s="19"/>
      <c r="H5904" s="19"/>
    </row>
    <row r="5905" spans="6:8" x14ac:dyDescent="0.35">
      <c r="F5905" s="19"/>
      <c r="G5905" s="19"/>
      <c r="H5905" s="19"/>
    </row>
    <row r="5906" spans="6:8" x14ac:dyDescent="0.35">
      <c r="F5906" s="19"/>
      <c r="G5906" s="19"/>
      <c r="H5906" s="19"/>
    </row>
    <row r="5907" spans="6:8" x14ac:dyDescent="0.35">
      <c r="F5907" s="19"/>
      <c r="G5907" s="19"/>
      <c r="H5907" s="19"/>
    </row>
    <row r="5908" spans="6:8" x14ac:dyDescent="0.35">
      <c r="F5908" s="19"/>
      <c r="G5908" s="19"/>
      <c r="H5908" s="19"/>
    </row>
    <row r="5909" spans="6:8" x14ac:dyDescent="0.35">
      <c r="F5909" s="19"/>
      <c r="G5909" s="19"/>
      <c r="H5909" s="19"/>
    </row>
    <row r="5910" spans="6:8" x14ac:dyDescent="0.35">
      <c r="F5910" s="19"/>
      <c r="G5910" s="19"/>
      <c r="H5910" s="19"/>
    </row>
    <row r="5911" spans="6:8" x14ac:dyDescent="0.35">
      <c r="F5911" s="19"/>
      <c r="G5911" s="19"/>
      <c r="H5911" s="19"/>
    </row>
    <row r="5912" spans="6:8" x14ac:dyDescent="0.35">
      <c r="F5912" s="19"/>
      <c r="G5912" s="19"/>
      <c r="H5912" s="19"/>
    </row>
    <row r="5913" spans="6:8" x14ac:dyDescent="0.35">
      <c r="F5913" s="19"/>
      <c r="G5913" s="19"/>
      <c r="H5913" s="19"/>
    </row>
    <row r="5914" spans="6:8" x14ac:dyDescent="0.35">
      <c r="F5914" s="19"/>
      <c r="G5914" s="19"/>
      <c r="H5914" s="19"/>
    </row>
    <row r="5915" spans="6:8" x14ac:dyDescent="0.35">
      <c r="F5915" s="19"/>
      <c r="G5915" s="19"/>
      <c r="H5915" s="19"/>
    </row>
    <row r="5916" spans="6:8" x14ac:dyDescent="0.35">
      <c r="F5916" s="19"/>
      <c r="G5916" s="19"/>
      <c r="H5916" s="19"/>
    </row>
    <row r="5917" spans="6:8" x14ac:dyDescent="0.35">
      <c r="F5917" s="19"/>
      <c r="G5917" s="19"/>
      <c r="H5917" s="19"/>
    </row>
    <row r="5918" spans="6:8" x14ac:dyDescent="0.35">
      <c r="F5918" s="19"/>
      <c r="G5918" s="19"/>
      <c r="H5918" s="19"/>
    </row>
    <row r="5919" spans="6:8" x14ac:dyDescent="0.35">
      <c r="F5919" s="19"/>
      <c r="G5919" s="19"/>
      <c r="H5919" s="19"/>
    </row>
    <row r="5920" spans="6:8" x14ac:dyDescent="0.35">
      <c r="F5920" s="19"/>
      <c r="G5920" s="19"/>
      <c r="H5920" s="19"/>
    </row>
    <row r="5921" spans="6:8" x14ac:dyDescent="0.35">
      <c r="F5921" s="19"/>
      <c r="G5921" s="19"/>
      <c r="H5921" s="19"/>
    </row>
    <row r="5922" spans="6:8" x14ac:dyDescent="0.35">
      <c r="F5922" s="19"/>
      <c r="G5922" s="19"/>
      <c r="H5922" s="19"/>
    </row>
    <row r="5923" spans="6:8" x14ac:dyDescent="0.35">
      <c r="F5923" s="19"/>
      <c r="G5923" s="19"/>
      <c r="H5923" s="19"/>
    </row>
    <row r="5924" spans="6:8" x14ac:dyDescent="0.35">
      <c r="F5924" s="19"/>
      <c r="G5924" s="19"/>
      <c r="H5924" s="19"/>
    </row>
    <row r="5925" spans="6:8" x14ac:dyDescent="0.35">
      <c r="F5925" s="19"/>
      <c r="G5925" s="19"/>
      <c r="H5925" s="19"/>
    </row>
    <row r="5926" spans="6:8" x14ac:dyDescent="0.35">
      <c r="F5926" s="19"/>
      <c r="G5926" s="19"/>
      <c r="H5926" s="19"/>
    </row>
    <row r="5927" spans="6:8" x14ac:dyDescent="0.35">
      <c r="F5927" s="19"/>
      <c r="G5927" s="19"/>
      <c r="H5927" s="19"/>
    </row>
    <row r="5928" spans="6:8" x14ac:dyDescent="0.35">
      <c r="F5928" s="19"/>
      <c r="G5928" s="19"/>
      <c r="H5928" s="19"/>
    </row>
    <row r="5929" spans="6:8" x14ac:dyDescent="0.35">
      <c r="F5929" s="19"/>
      <c r="G5929" s="19"/>
      <c r="H5929" s="19"/>
    </row>
    <row r="5930" spans="6:8" x14ac:dyDescent="0.35">
      <c r="F5930" s="19"/>
      <c r="G5930" s="19"/>
      <c r="H5930" s="19"/>
    </row>
    <row r="5931" spans="6:8" x14ac:dyDescent="0.35">
      <c r="F5931" s="19"/>
      <c r="G5931" s="19"/>
      <c r="H5931" s="19"/>
    </row>
    <row r="5932" spans="6:8" x14ac:dyDescent="0.35">
      <c r="F5932" s="19"/>
      <c r="G5932" s="19"/>
      <c r="H5932" s="19"/>
    </row>
    <row r="5933" spans="6:8" x14ac:dyDescent="0.35">
      <c r="F5933" s="19"/>
      <c r="G5933" s="19"/>
      <c r="H5933" s="19"/>
    </row>
    <row r="5934" spans="6:8" x14ac:dyDescent="0.35">
      <c r="F5934" s="19"/>
      <c r="G5934" s="19"/>
      <c r="H5934" s="19"/>
    </row>
    <row r="5935" spans="6:8" x14ac:dyDescent="0.35">
      <c r="F5935" s="19"/>
      <c r="G5935" s="19"/>
      <c r="H5935" s="19"/>
    </row>
    <row r="5936" spans="6:8" x14ac:dyDescent="0.35">
      <c r="F5936" s="19"/>
      <c r="G5936" s="19"/>
      <c r="H5936" s="19"/>
    </row>
    <row r="5937" spans="6:8" x14ac:dyDescent="0.35">
      <c r="F5937" s="19"/>
      <c r="G5937" s="19"/>
      <c r="H5937" s="19"/>
    </row>
    <row r="5938" spans="6:8" x14ac:dyDescent="0.35">
      <c r="F5938" s="19"/>
      <c r="G5938" s="19"/>
      <c r="H5938" s="19"/>
    </row>
    <row r="5939" spans="6:8" x14ac:dyDescent="0.35">
      <c r="F5939" s="19"/>
      <c r="G5939" s="19"/>
      <c r="H5939" s="19"/>
    </row>
    <row r="5940" spans="6:8" x14ac:dyDescent="0.35">
      <c r="F5940" s="19"/>
      <c r="G5940" s="19"/>
      <c r="H5940" s="19"/>
    </row>
    <row r="5941" spans="6:8" x14ac:dyDescent="0.35">
      <c r="F5941" s="19"/>
      <c r="G5941" s="19"/>
      <c r="H5941" s="19"/>
    </row>
    <row r="5942" spans="6:8" x14ac:dyDescent="0.35">
      <c r="F5942" s="19"/>
      <c r="G5942" s="19"/>
      <c r="H5942" s="19"/>
    </row>
    <row r="5943" spans="6:8" x14ac:dyDescent="0.35">
      <c r="F5943" s="19"/>
      <c r="G5943" s="19"/>
      <c r="H5943" s="19"/>
    </row>
    <row r="5944" spans="6:8" x14ac:dyDescent="0.35">
      <c r="F5944" s="19"/>
      <c r="G5944" s="19"/>
      <c r="H5944" s="19"/>
    </row>
    <row r="5945" spans="6:8" x14ac:dyDescent="0.35">
      <c r="F5945" s="19"/>
      <c r="G5945" s="19"/>
      <c r="H5945" s="19"/>
    </row>
    <row r="5946" spans="6:8" x14ac:dyDescent="0.35">
      <c r="F5946" s="19"/>
      <c r="G5946" s="19"/>
      <c r="H5946" s="19"/>
    </row>
    <row r="5947" spans="6:8" x14ac:dyDescent="0.35">
      <c r="F5947" s="19"/>
      <c r="G5947" s="19"/>
      <c r="H5947" s="19"/>
    </row>
    <row r="5948" spans="6:8" x14ac:dyDescent="0.35">
      <c r="F5948" s="19"/>
      <c r="G5948" s="19"/>
      <c r="H5948" s="19"/>
    </row>
    <row r="5949" spans="6:8" x14ac:dyDescent="0.35">
      <c r="F5949" s="19"/>
      <c r="G5949" s="19"/>
      <c r="H5949" s="19"/>
    </row>
    <row r="5950" spans="6:8" x14ac:dyDescent="0.35">
      <c r="F5950" s="19"/>
      <c r="G5950" s="19"/>
      <c r="H5950" s="19"/>
    </row>
    <row r="5951" spans="6:8" x14ac:dyDescent="0.35">
      <c r="F5951" s="19"/>
      <c r="G5951" s="19"/>
      <c r="H5951" s="19"/>
    </row>
    <row r="5952" spans="6:8" x14ac:dyDescent="0.35">
      <c r="F5952" s="19"/>
      <c r="G5952" s="19"/>
      <c r="H5952" s="19"/>
    </row>
    <row r="5953" spans="6:8" x14ac:dyDescent="0.35">
      <c r="F5953" s="19"/>
      <c r="G5953" s="19"/>
      <c r="H5953" s="19"/>
    </row>
    <row r="5954" spans="6:8" x14ac:dyDescent="0.35">
      <c r="F5954" s="19"/>
      <c r="G5954" s="19"/>
      <c r="H5954" s="19"/>
    </row>
    <row r="5955" spans="6:8" x14ac:dyDescent="0.35">
      <c r="F5955" s="19"/>
      <c r="G5955" s="19"/>
      <c r="H5955" s="19"/>
    </row>
    <row r="5956" spans="6:8" x14ac:dyDescent="0.35">
      <c r="F5956" s="19"/>
      <c r="G5956" s="19"/>
      <c r="H5956" s="19"/>
    </row>
    <row r="5957" spans="6:8" x14ac:dyDescent="0.35">
      <c r="F5957" s="19"/>
      <c r="G5957" s="19"/>
      <c r="H5957" s="19"/>
    </row>
    <row r="5958" spans="6:8" x14ac:dyDescent="0.35">
      <c r="F5958" s="19"/>
      <c r="G5958" s="19"/>
      <c r="H5958" s="19"/>
    </row>
    <row r="5959" spans="6:8" x14ac:dyDescent="0.35">
      <c r="F5959" s="19"/>
      <c r="G5959" s="19"/>
      <c r="H5959" s="19"/>
    </row>
    <row r="5960" spans="6:8" x14ac:dyDescent="0.35">
      <c r="F5960" s="19"/>
      <c r="G5960" s="19"/>
      <c r="H5960" s="19"/>
    </row>
    <row r="5961" spans="6:8" x14ac:dyDescent="0.35">
      <c r="F5961" s="19"/>
      <c r="G5961" s="19"/>
      <c r="H5961" s="19"/>
    </row>
    <row r="5962" spans="6:8" x14ac:dyDescent="0.35">
      <c r="F5962" s="19"/>
      <c r="G5962" s="19"/>
      <c r="H5962" s="19"/>
    </row>
    <row r="5963" spans="6:8" x14ac:dyDescent="0.35">
      <c r="F5963" s="19"/>
      <c r="G5963" s="19"/>
      <c r="H5963" s="19"/>
    </row>
    <row r="5964" spans="6:8" x14ac:dyDescent="0.35">
      <c r="F5964" s="19"/>
      <c r="G5964" s="19"/>
      <c r="H5964" s="19"/>
    </row>
    <row r="5965" spans="6:8" x14ac:dyDescent="0.35">
      <c r="F5965" s="19"/>
      <c r="G5965" s="19"/>
      <c r="H5965" s="19"/>
    </row>
    <row r="5966" spans="6:8" x14ac:dyDescent="0.35">
      <c r="F5966" s="19"/>
      <c r="G5966" s="19"/>
      <c r="H5966" s="19"/>
    </row>
    <row r="5967" spans="6:8" x14ac:dyDescent="0.35">
      <c r="F5967" s="19"/>
      <c r="G5967" s="19"/>
      <c r="H5967" s="19"/>
    </row>
    <row r="5968" spans="6:8" x14ac:dyDescent="0.35">
      <c r="F5968" s="19"/>
      <c r="G5968" s="19"/>
      <c r="H5968" s="19"/>
    </row>
    <row r="5969" spans="6:8" x14ac:dyDescent="0.35">
      <c r="F5969" s="19"/>
      <c r="G5969" s="19"/>
      <c r="H5969" s="19"/>
    </row>
    <row r="5970" spans="6:8" x14ac:dyDescent="0.35">
      <c r="F5970" s="19"/>
      <c r="G5970" s="19"/>
      <c r="H5970" s="19"/>
    </row>
    <row r="5971" spans="6:8" x14ac:dyDescent="0.35">
      <c r="F5971" s="19"/>
      <c r="G5971" s="19"/>
      <c r="H5971" s="19"/>
    </row>
    <row r="5972" spans="6:8" x14ac:dyDescent="0.35">
      <c r="F5972" s="19"/>
      <c r="G5972" s="19"/>
      <c r="H5972" s="19"/>
    </row>
    <row r="5973" spans="6:8" x14ac:dyDescent="0.35">
      <c r="F5973" s="19"/>
      <c r="G5973" s="19"/>
      <c r="H5973" s="19"/>
    </row>
    <row r="5974" spans="6:8" x14ac:dyDescent="0.35">
      <c r="F5974" s="19"/>
      <c r="G5974" s="19"/>
      <c r="H5974" s="19"/>
    </row>
    <row r="5975" spans="6:8" x14ac:dyDescent="0.35">
      <c r="F5975" s="19"/>
      <c r="G5975" s="19"/>
      <c r="H5975" s="19"/>
    </row>
    <row r="5976" spans="6:8" x14ac:dyDescent="0.35">
      <c r="F5976" s="19"/>
      <c r="G5976" s="19"/>
      <c r="H5976" s="19"/>
    </row>
    <row r="5977" spans="6:8" x14ac:dyDescent="0.35">
      <c r="F5977" s="19"/>
      <c r="G5977" s="19"/>
      <c r="H5977" s="19"/>
    </row>
    <row r="5978" spans="6:8" x14ac:dyDescent="0.35">
      <c r="F5978" s="19"/>
      <c r="G5978" s="19"/>
      <c r="H5978" s="19"/>
    </row>
    <row r="5979" spans="6:8" x14ac:dyDescent="0.35">
      <c r="F5979" s="19"/>
      <c r="G5979" s="19"/>
      <c r="H5979" s="19"/>
    </row>
    <row r="5980" spans="6:8" x14ac:dyDescent="0.35">
      <c r="F5980" s="19"/>
      <c r="G5980" s="19"/>
      <c r="H5980" s="19"/>
    </row>
    <row r="5981" spans="6:8" x14ac:dyDescent="0.35">
      <c r="F5981" s="19"/>
      <c r="G5981" s="19"/>
      <c r="H5981" s="19"/>
    </row>
    <row r="5982" spans="6:8" x14ac:dyDescent="0.35">
      <c r="F5982" s="19"/>
      <c r="G5982" s="19"/>
      <c r="H5982" s="19"/>
    </row>
    <row r="5983" spans="6:8" x14ac:dyDescent="0.35">
      <c r="F5983" s="19"/>
      <c r="G5983" s="19"/>
      <c r="H5983" s="19"/>
    </row>
    <row r="5984" spans="6:8" x14ac:dyDescent="0.35">
      <c r="F5984" s="19"/>
      <c r="G5984" s="19"/>
      <c r="H5984" s="19"/>
    </row>
    <row r="5985" spans="6:8" x14ac:dyDescent="0.35">
      <c r="F5985" s="19"/>
      <c r="G5985" s="19"/>
      <c r="H5985" s="19"/>
    </row>
    <row r="5986" spans="6:8" x14ac:dyDescent="0.35">
      <c r="F5986" s="19"/>
      <c r="G5986" s="19"/>
      <c r="H5986" s="19"/>
    </row>
    <row r="5987" spans="6:8" x14ac:dyDescent="0.35">
      <c r="F5987" s="19"/>
      <c r="G5987" s="19"/>
      <c r="H5987" s="19"/>
    </row>
    <row r="5988" spans="6:8" x14ac:dyDescent="0.35">
      <c r="F5988" s="19"/>
      <c r="G5988" s="19"/>
      <c r="H5988" s="19"/>
    </row>
    <row r="5989" spans="6:8" x14ac:dyDescent="0.35">
      <c r="F5989" s="19"/>
      <c r="G5989" s="19"/>
      <c r="H5989" s="19"/>
    </row>
    <row r="5990" spans="6:8" x14ac:dyDescent="0.35">
      <c r="F5990" s="19"/>
      <c r="G5990" s="19"/>
      <c r="H5990" s="19"/>
    </row>
    <row r="5991" spans="6:8" x14ac:dyDescent="0.35">
      <c r="F5991" s="19"/>
      <c r="G5991" s="19"/>
      <c r="H5991" s="19"/>
    </row>
    <row r="5992" spans="6:8" x14ac:dyDescent="0.35">
      <c r="F5992" s="19"/>
      <c r="G5992" s="19"/>
      <c r="H5992" s="19"/>
    </row>
    <row r="5993" spans="6:8" x14ac:dyDescent="0.35">
      <c r="F5993" s="19"/>
      <c r="G5993" s="19"/>
      <c r="H5993" s="19"/>
    </row>
    <row r="5994" spans="6:8" x14ac:dyDescent="0.35">
      <c r="F5994" s="19"/>
      <c r="G5994" s="19"/>
      <c r="H5994" s="19"/>
    </row>
    <row r="5995" spans="6:8" x14ac:dyDescent="0.35">
      <c r="F5995" s="19"/>
      <c r="G5995" s="19"/>
      <c r="H5995" s="19"/>
    </row>
    <row r="5996" spans="6:8" x14ac:dyDescent="0.35">
      <c r="F5996" s="19"/>
      <c r="G5996" s="19"/>
      <c r="H5996" s="19"/>
    </row>
    <row r="5997" spans="6:8" x14ac:dyDescent="0.35">
      <c r="F5997" s="19"/>
      <c r="G5997" s="19"/>
      <c r="H5997" s="19"/>
    </row>
    <row r="5998" spans="6:8" x14ac:dyDescent="0.35">
      <c r="F5998" s="19"/>
      <c r="G5998" s="19"/>
      <c r="H5998" s="19"/>
    </row>
    <row r="5999" spans="6:8" x14ac:dyDescent="0.35">
      <c r="F5999" s="19"/>
      <c r="G5999" s="19"/>
      <c r="H5999" s="19"/>
    </row>
    <row r="6000" spans="6:8" x14ac:dyDescent="0.35">
      <c r="F6000" s="19"/>
      <c r="G6000" s="19"/>
      <c r="H6000" s="19"/>
    </row>
    <row r="6001" spans="6:8" x14ac:dyDescent="0.35">
      <c r="F6001" s="19"/>
      <c r="G6001" s="19"/>
      <c r="H6001" s="19"/>
    </row>
    <row r="6002" spans="6:8" x14ac:dyDescent="0.35">
      <c r="F6002" s="19"/>
      <c r="G6002" s="19"/>
      <c r="H6002" s="19"/>
    </row>
    <row r="6003" spans="6:8" x14ac:dyDescent="0.35">
      <c r="F6003" s="19"/>
      <c r="G6003" s="19"/>
      <c r="H6003" s="19"/>
    </row>
    <row r="6004" spans="6:8" x14ac:dyDescent="0.35">
      <c r="F6004" s="19"/>
      <c r="G6004" s="19"/>
      <c r="H6004" s="19"/>
    </row>
    <row r="6005" spans="6:8" x14ac:dyDescent="0.35">
      <c r="F6005" s="19"/>
      <c r="G6005" s="19"/>
      <c r="H6005" s="19"/>
    </row>
    <row r="6006" spans="6:8" x14ac:dyDescent="0.35">
      <c r="F6006" s="19"/>
      <c r="G6006" s="19"/>
      <c r="H6006" s="19"/>
    </row>
    <row r="6007" spans="6:8" x14ac:dyDescent="0.35">
      <c r="F6007" s="19"/>
      <c r="G6007" s="19"/>
      <c r="H6007" s="19"/>
    </row>
    <row r="6008" spans="6:8" x14ac:dyDescent="0.35">
      <c r="F6008" s="19"/>
      <c r="G6008" s="19"/>
      <c r="H6008" s="19"/>
    </row>
    <row r="6009" spans="6:8" x14ac:dyDescent="0.35">
      <c r="F6009" s="19"/>
      <c r="G6009" s="19"/>
      <c r="H6009" s="19"/>
    </row>
    <row r="6010" spans="6:8" x14ac:dyDescent="0.35">
      <c r="F6010" s="19"/>
      <c r="G6010" s="19"/>
      <c r="H6010" s="19"/>
    </row>
    <row r="6011" spans="6:8" x14ac:dyDescent="0.35">
      <c r="F6011" s="19"/>
      <c r="G6011" s="19"/>
      <c r="H6011" s="19"/>
    </row>
    <row r="6012" spans="6:8" x14ac:dyDescent="0.35">
      <c r="F6012" s="19"/>
      <c r="G6012" s="19"/>
      <c r="H6012" s="19"/>
    </row>
    <row r="6013" spans="6:8" x14ac:dyDescent="0.35">
      <c r="F6013" s="19"/>
      <c r="G6013" s="19"/>
      <c r="H6013" s="19"/>
    </row>
    <row r="6014" spans="6:8" x14ac:dyDescent="0.35">
      <c r="F6014" s="19"/>
      <c r="G6014" s="19"/>
      <c r="H6014" s="19"/>
    </row>
    <row r="6015" spans="6:8" x14ac:dyDescent="0.35">
      <c r="F6015" s="19"/>
      <c r="G6015" s="19"/>
      <c r="H6015" s="19"/>
    </row>
    <row r="6016" spans="6:8" x14ac:dyDescent="0.35">
      <c r="F6016" s="19"/>
      <c r="G6016" s="19"/>
      <c r="H6016" s="19"/>
    </row>
    <row r="6017" spans="6:8" x14ac:dyDescent="0.35">
      <c r="F6017" s="19"/>
      <c r="G6017" s="19"/>
      <c r="H6017" s="19"/>
    </row>
    <row r="6018" spans="6:8" x14ac:dyDescent="0.35">
      <c r="F6018" s="19"/>
      <c r="G6018" s="19"/>
      <c r="H6018" s="19"/>
    </row>
    <row r="6019" spans="6:8" x14ac:dyDescent="0.35">
      <c r="F6019" s="19"/>
      <c r="G6019" s="19"/>
      <c r="H6019" s="19"/>
    </row>
    <row r="6020" spans="6:8" x14ac:dyDescent="0.35">
      <c r="F6020" s="19"/>
      <c r="G6020" s="19"/>
      <c r="H6020" s="19"/>
    </row>
    <row r="6021" spans="6:8" x14ac:dyDescent="0.35">
      <c r="F6021" s="19"/>
      <c r="G6021" s="19"/>
      <c r="H6021" s="19"/>
    </row>
    <row r="6022" spans="6:8" x14ac:dyDescent="0.35">
      <c r="F6022" s="19"/>
      <c r="G6022" s="19"/>
      <c r="H6022" s="19"/>
    </row>
    <row r="6023" spans="6:8" x14ac:dyDescent="0.35">
      <c r="F6023" s="19"/>
      <c r="G6023" s="19"/>
      <c r="H6023" s="19"/>
    </row>
    <row r="6024" spans="6:8" x14ac:dyDescent="0.35">
      <c r="F6024" s="19"/>
      <c r="G6024" s="19"/>
      <c r="H6024" s="19"/>
    </row>
    <row r="6025" spans="6:8" x14ac:dyDescent="0.35">
      <c r="F6025" s="19"/>
      <c r="G6025" s="19"/>
      <c r="H6025" s="19"/>
    </row>
    <row r="6026" spans="6:8" x14ac:dyDescent="0.35">
      <c r="F6026" s="19"/>
      <c r="G6026" s="19"/>
      <c r="H6026" s="19"/>
    </row>
    <row r="6027" spans="6:8" x14ac:dyDescent="0.35">
      <c r="F6027" s="19"/>
      <c r="G6027" s="19"/>
      <c r="H6027" s="19"/>
    </row>
    <row r="6028" spans="6:8" x14ac:dyDescent="0.35">
      <c r="F6028" s="19"/>
      <c r="G6028" s="19"/>
      <c r="H6028" s="19"/>
    </row>
    <row r="6029" spans="6:8" x14ac:dyDescent="0.35">
      <c r="F6029" s="19"/>
      <c r="G6029" s="19"/>
      <c r="H6029" s="19"/>
    </row>
    <row r="6030" spans="6:8" x14ac:dyDescent="0.35">
      <c r="F6030" s="19"/>
      <c r="G6030" s="19"/>
      <c r="H6030" s="19"/>
    </row>
    <row r="6031" spans="6:8" x14ac:dyDescent="0.35">
      <c r="F6031" s="19"/>
      <c r="G6031" s="19"/>
      <c r="H6031" s="19"/>
    </row>
    <row r="6032" spans="6:8" x14ac:dyDescent="0.35">
      <c r="F6032" s="19"/>
      <c r="G6032" s="19"/>
      <c r="H6032" s="19"/>
    </row>
    <row r="6033" spans="6:8" x14ac:dyDescent="0.35">
      <c r="F6033" s="19"/>
      <c r="G6033" s="19"/>
      <c r="H6033" s="19"/>
    </row>
    <row r="6034" spans="6:8" x14ac:dyDescent="0.35">
      <c r="F6034" s="19"/>
      <c r="G6034" s="19"/>
      <c r="H6034" s="19"/>
    </row>
    <row r="6035" spans="6:8" x14ac:dyDescent="0.35">
      <c r="F6035" s="19"/>
      <c r="G6035" s="19"/>
      <c r="H6035" s="19"/>
    </row>
    <row r="6036" spans="6:8" x14ac:dyDescent="0.35">
      <c r="F6036" s="19"/>
      <c r="G6036" s="19"/>
      <c r="H6036" s="19"/>
    </row>
    <row r="6037" spans="6:8" x14ac:dyDescent="0.35">
      <c r="F6037" s="19"/>
      <c r="G6037" s="19"/>
      <c r="H6037" s="19"/>
    </row>
    <row r="6038" spans="6:8" x14ac:dyDescent="0.35">
      <c r="F6038" s="19"/>
      <c r="G6038" s="19"/>
      <c r="H6038" s="19"/>
    </row>
    <row r="6039" spans="6:8" x14ac:dyDescent="0.35">
      <c r="F6039" s="19"/>
      <c r="G6039" s="19"/>
      <c r="H6039" s="19"/>
    </row>
    <row r="6040" spans="6:8" x14ac:dyDescent="0.35">
      <c r="F6040" s="19"/>
      <c r="G6040" s="19"/>
      <c r="H6040" s="19"/>
    </row>
    <row r="6041" spans="6:8" x14ac:dyDescent="0.35">
      <c r="F6041" s="19"/>
      <c r="G6041" s="19"/>
      <c r="H6041" s="19"/>
    </row>
    <row r="6042" spans="6:8" x14ac:dyDescent="0.35">
      <c r="F6042" s="19"/>
      <c r="G6042" s="19"/>
      <c r="H6042" s="19"/>
    </row>
    <row r="6043" spans="6:8" x14ac:dyDescent="0.35">
      <c r="F6043" s="19"/>
      <c r="G6043" s="19"/>
      <c r="H6043" s="19"/>
    </row>
    <row r="6044" spans="6:8" x14ac:dyDescent="0.35">
      <c r="F6044" s="19"/>
      <c r="G6044" s="19"/>
      <c r="H6044" s="19"/>
    </row>
    <row r="6045" spans="6:8" x14ac:dyDescent="0.35">
      <c r="F6045" s="19"/>
      <c r="G6045" s="19"/>
      <c r="H6045" s="19"/>
    </row>
    <row r="6046" spans="6:8" x14ac:dyDescent="0.35">
      <c r="F6046" s="19"/>
      <c r="G6046" s="19"/>
      <c r="H6046" s="19"/>
    </row>
    <row r="6047" spans="6:8" x14ac:dyDescent="0.35">
      <c r="F6047" s="19"/>
      <c r="G6047" s="19"/>
      <c r="H6047" s="19"/>
    </row>
    <row r="6048" spans="6:8" x14ac:dyDescent="0.35">
      <c r="F6048" s="19"/>
      <c r="G6048" s="19"/>
      <c r="H6048" s="19"/>
    </row>
    <row r="6049" spans="6:8" x14ac:dyDescent="0.35">
      <c r="F6049" s="19"/>
      <c r="G6049" s="19"/>
      <c r="H6049" s="19"/>
    </row>
    <row r="6050" spans="6:8" x14ac:dyDescent="0.35">
      <c r="F6050" s="19"/>
      <c r="G6050" s="19"/>
      <c r="H6050" s="19"/>
    </row>
    <row r="6051" spans="6:8" x14ac:dyDescent="0.35">
      <c r="F6051" s="19"/>
      <c r="G6051" s="19"/>
      <c r="H6051" s="19"/>
    </row>
    <row r="6052" spans="6:8" x14ac:dyDescent="0.35">
      <c r="F6052" s="19"/>
      <c r="G6052" s="19"/>
      <c r="H6052" s="19"/>
    </row>
    <row r="6053" spans="6:8" x14ac:dyDescent="0.35">
      <c r="F6053" s="19"/>
      <c r="G6053" s="19"/>
      <c r="H6053" s="19"/>
    </row>
    <row r="6054" spans="6:8" x14ac:dyDescent="0.35">
      <c r="F6054" s="19"/>
      <c r="G6054" s="19"/>
      <c r="H6054" s="19"/>
    </row>
    <row r="6055" spans="6:8" x14ac:dyDescent="0.35">
      <c r="F6055" s="19"/>
      <c r="G6055" s="19"/>
      <c r="H6055" s="19"/>
    </row>
    <row r="6056" spans="6:8" x14ac:dyDescent="0.35">
      <c r="F6056" s="19"/>
      <c r="G6056" s="19"/>
      <c r="H6056" s="19"/>
    </row>
    <row r="6057" spans="6:8" x14ac:dyDescent="0.35">
      <c r="F6057" s="19"/>
      <c r="G6057" s="19"/>
      <c r="H6057" s="19"/>
    </row>
    <row r="6058" spans="6:8" x14ac:dyDescent="0.35">
      <c r="F6058" s="19"/>
      <c r="G6058" s="19"/>
      <c r="H6058" s="19"/>
    </row>
    <row r="6059" spans="6:8" x14ac:dyDescent="0.35">
      <c r="F6059" s="19"/>
      <c r="G6059" s="19"/>
      <c r="H6059" s="19"/>
    </row>
    <row r="6060" spans="6:8" x14ac:dyDescent="0.35">
      <c r="F6060" s="19"/>
      <c r="G6060" s="19"/>
      <c r="H6060" s="19"/>
    </row>
    <row r="6061" spans="6:8" x14ac:dyDescent="0.35">
      <c r="F6061" s="19"/>
      <c r="G6061" s="19"/>
      <c r="H6061" s="19"/>
    </row>
    <row r="6062" spans="6:8" x14ac:dyDescent="0.35">
      <c r="F6062" s="19"/>
      <c r="G6062" s="19"/>
      <c r="H6062" s="19"/>
    </row>
    <row r="6063" spans="6:8" x14ac:dyDescent="0.35">
      <c r="F6063" s="19"/>
      <c r="G6063" s="19"/>
      <c r="H6063" s="19"/>
    </row>
    <row r="6064" spans="6:8" x14ac:dyDescent="0.35">
      <c r="F6064" s="19"/>
      <c r="G6064" s="19"/>
      <c r="H6064" s="19"/>
    </row>
    <row r="6065" spans="6:8" x14ac:dyDescent="0.35">
      <c r="F6065" s="19"/>
      <c r="G6065" s="19"/>
      <c r="H6065" s="19"/>
    </row>
    <row r="6066" spans="6:8" x14ac:dyDescent="0.35">
      <c r="F6066" s="19"/>
      <c r="G6066" s="19"/>
      <c r="H6066" s="19"/>
    </row>
    <row r="6067" spans="6:8" x14ac:dyDescent="0.35">
      <c r="F6067" s="19"/>
      <c r="G6067" s="19"/>
      <c r="H6067" s="19"/>
    </row>
    <row r="6068" spans="6:8" x14ac:dyDescent="0.35">
      <c r="F6068" s="19"/>
      <c r="G6068" s="19"/>
      <c r="H6068" s="19"/>
    </row>
    <row r="6069" spans="6:8" x14ac:dyDescent="0.35">
      <c r="F6069" s="19"/>
      <c r="G6069" s="19"/>
      <c r="H6069" s="19"/>
    </row>
    <row r="6070" spans="6:8" x14ac:dyDescent="0.35">
      <c r="F6070" s="19"/>
      <c r="G6070" s="19"/>
      <c r="H6070" s="19"/>
    </row>
    <row r="6071" spans="6:8" x14ac:dyDescent="0.35">
      <c r="F6071" s="19"/>
      <c r="G6071" s="19"/>
      <c r="H6071" s="19"/>
    </row>
    <row r="6072" spans="6:8" x14ac:dyDescent="0.35">
      <c r="F6072" s="19"/>
      <c r="G6072" s="19"/>
      <c r="H6072" s="19"/>
    </row>
    <row r="6073" spans="6:8" x14ac:dyDescent="0.35">
      <c r="F6073" s="19"/>
      <c r="G6073" s="19"/>
      <c r="H6073" s="19"/>
    </row>
    <row r="6074" spans="6:8" x14ac:dyDescent="0.35">
      <c r="F6074" s="19"/>
      <c r="G6074" s="19"/>
      <c r="H6074" s="19"/>
    </row>
    <row r="6075" spans="6:8" x14ac:dyDescent="0.35">
      <c r="F6075" s="19"/>
      <c r="G6075" s="19"/>
      <c r="H6075" s="19"/>
    </row>
    <row r="6076" spans="6:8" x14ac:dyDescent="0.35">
      <c r="F6076" s="19"/>
      <c r="G6076" s="19"/>
      <c r="H6076" s="19"/>
    </row>
    <row r="6077" spans="6:8" x14ac:dyDescent="0.35">
      <c r="F6077" s="19"/>
      <c r="G6077" s="19"/>
      <c r="H6077" s="19"/>
    </row>
    <row r="6078" spans="6:8" x14ac:dyDescent="0.35">
      <c r="F6078" s="19"/>
      <c r="G6078" s="19"/>
      <c r="H6078" s="19"/>
    </row>
    <row r="6079" spans="6:8" x14ac:dyDescent="0.35">
      <c r="F6079" s="19"/>
      <c r="G6079" s="19"/>
      <c r="H6079" s="19"/>
    </row>
    <row r="6080" spans="6:8" x14ac:dyDescent="0.35">
      <c r="F6080" s="19"/>
      <c r="G6080" s="19"/>
      <c r="H6080" s="19"/>
    </row>
    <row r="6081" spans="6:8" x14ac:dyDescent="0.35">
      <c r="F6081" s="19"/>
      <c r="G6081" s="19"/>
      <c r="H6081" s="19"/>
    </row>
    <row r="6082" spans="6:8" x14ac:dyDescent="0.35">
      <c r="F6082" s="19"/>
      <c r="G6082" s="19"/>
      <c r="H6082" s="19"/>
    </row>
    <row r="6083" spans="6:8" x14ac:dyDescent="0.35">
      <c r="F6083" s="19"/>
      <c r="G6083" s="19"/>
      <c r="H6083" s="19"/>
    </row>
    <row r="6084" spans="6:8" x14ac:dyDescent="0.35">
      <c r="F6084" s="19"/>
      <c r="G6084" s="19"/>
      <c r="H6084" s="19"/>
    </row>
    <row r="6085" spans="6:8" x14ac:dyDescent="0.35">
      <c r="F6085" s="19"/>
      <c r="G6085" s="19"/>
      <c r="H6085" s="19"/>
    </row>
    <row r="6086" spans="6:8" x14ac:dyDescent="0.35">
      <c r="F6086" s="19"/>
      <c r="G6086" s="19"/>
      <c r="H6086" s="19"/>
    </row>
    <row r="6087" spans="6:8" x14ac:dyDescent="0.35">
      <c r="F6087" s="19"/>
      <c r="G6087" s="19"/>
      <c r="H6087" s="19"/>
    </row>
    <row r="6088" spans="6:8" x14ac:dyDescent="0.35">
      <c r="F6088" s="19"/>
      <c r="G6088" s="19"/>
      <c r="H6088" s="19"/>
    </row>
    <row r="6089" spans="6:8" x14ac:dyDescent="0.35">
      <c r="F6089" s="19"/>
      <c r="G6089" s="19"/>
      <c r="H6089" s="19"/>
    </row>
    <row r="6090" spans="6:8" x14ac:dyDescent="0.35">
      <c r="F6090" s="19"/>
      <c r="G6090" s="19"/>
      <c r="H6090" s="19"/>
    </row>
    <row r="6091" spans="6:8" x14ac:dyDescent="0.35">
      <c r="F6091" s="19"/>
      <c r="G6091" s="19"/>
      <c r="H6091" s="19"/>
    </row>
    <row r="6092" spans="6:8" x14ac:dyDescent="0.35">
      <c r="F6092" s="19"/>
      <c r="G6092" s="19"/>
      <c r="H6092" s="19"/>
    </row>
    <row r="6093" spans="6:8" x14ac:dyDescent="0.35">
      <c r="F6093" s="19"/>
      <c r="G6093" s="19"/>
      <c r="H6093" s="19"/>
    </row>
    <row r="6094" spans="6:8" x14ac:dyDescent="0.35">
      <c r="F6094" s="19"/>
      <c r="G6094" s="19"/>
      <c r="H6094" s="19"/>
    </row>
    <row r="6095" spans="6:8" x14ac:dyDescent="0.35">
      <c r="F6095" s="19"/>
      <c r="G6095" s="19"/>
      <c r="H6095" s="19"/>
    </row>
    <row r="6096" spans="6:8" x14ac:dyDescent="0.35">
      <c r="F6096" s="19"/>
      <c r="G6096" s="19"/>
      <c r="H6096" s="19"/>
    </row>
    <row r="6097" spans="6:8" x14ac:dyDescent="0.35">
      <c r="F6097" s="19"/>
      <c r="G6097" s="19"/>
      <c r="H6097" s="19"/>
    </row>
    <row r="6098" spans="6:8" x14ac:dyDescent="0.35">
      <c r="F6098" s="19"/>
      <c r="G6098" s="19"/>
      <c r="H6098" s="19"/>
    </row>
    <row r="6099" spans="6:8" x14ac:dyDescent="0.35">
      <c r="F6099" s="19"/>
      <c r="G6099" s="19"/>
      <c r="H6099" s="19"/>
    </row>
    <row r="6100" spans="6:8" x14ac:dyDescent="0.35">
      <c r="F6100" s="19"/>
      <c r="G6100" s="19"/>
      <c r="H6100" s="19"/>
    </row>
    <row r="6101" spans="6:8" x14ac:dyDescent="0.35">
      <c r="F6101" s="19"/>
      <c r="G6101" s="19"/>
      <c r="H6101" s="19"/>
    </row>
    <row r="6102" spans="6:8" x14ac:dyDescent="0.35">
      <c r="F6102" s="19"/>
      <c r="G6102" s="19"/>
      <c r="H6102" s="19"/>
    </row>
    <row r="6103" spans="6:8" x14ac:dyDescent="0.35">
      <c r="F6103" s="19"/>
      <c r="G6103" s="19"/>
      <c r="H6103" s="19"/>
    </row>
    <row r="6104" spans="6:8" x14ac:dyDescent="0.35">
      <c r="F6104" s="19"/>
      <c r="G6104" s="19"/>
      <c r="H6104" s="19"/>
    </row>
    <row r="6105" spans="6:8" x14ac:dyDescent="0.35">
      <c r="F6105" s="19"/>
      <c r="G6105" s="19"/>
      <c r="H6105" s="19"/>
    </row>
    <row r="6106" spans="6:8" x14ac:dyDescent="0.35">
      <c r="F6106" s="19"/>
      <c r="G6106" s="19"/>
      <c r="H6106" s="19"/>
    </row>
    <row r="6107" spans="6:8" x14ac:dyDescent="0.35">
      <c r="F6107" s="19"/>
      <c r="G6107" s="19"/>
      <c r="H6107" s="19"/>
    </row>
    <row r="6108" spans="6:8" x14ac:dyDescent="0.35">
      <c r="F6108" s="19"/>
      <c r="G6108" s="19"/>
      <c r="H6108" s="19"/>
    </row>
    <row r="6109" spans="6:8" x14ac:dyDescent="0.35">
      <c r="F6109" s="19"/>
      <c r="G6109" s="19"/>
      <c r="H6109" s="19"/>
    </row>
  </sheetData>
  <protectedRanges>
    <protectedRange password="DCF9" sqref="B553:B554 B556" name="Марков_1_2_1_1" securityDescriptor="O:WDG:WDD:(A;;CC;;;S-1-5-21-4209254059-3116082339-372357167-6269)"/>
  </protectedRanges>
  <autoFilter ref="A14:Y996"/>
  <mergeCells count="23">
    <mergeCell ref="X11:X13"/>
    <mergeCell ref="G12:H12"/>
    <mergeCell ref="I12:J12"/>
    <mergeCell ref="K12:L12"/>
    <mergeCell ref="M12:N12"/>
    <mergeCell ref="T12:T13"/>
    <mergeCell ref="U12:U13"/>
    <mergeCell ref="V12:W12"/>
    <mergeCell ref="O11:P12"/>
    <mergeCell ref="Q11:R12"/>
    <mergeCell ref="S11:S13"/>
    <mergeCell ref="T11:W11"/>
    <mergeCell ref="A11:A13"/>
    <mergeCell ref="B11:B13"/>
    <mergeCell ref="C11:C13"/>
    <mergeCell ref="D11:D13"/>
    <mergeCell ref="E11:N11"/>
    <mergeCell ref="E12:F12"/>
    <mergeCell ref="V1:X3"/>
    <mergeCell ref="A4:S4"/>
    <mergeCell ref="U5:X5"/>
    <mergeCell ref="U6:X6"/>
    <mergeCell ref="U8:X8"/>
  </mergeCells>
  <pageMargins left="0.43307086614173229" right="0.43307086614173229" top="0.35433070866141736" bottom="0.35433070866141736" header="0.31496062992125984" footer="0.31496062992125984"/>
  <pageSetup paperSize="8" scale="50" fitToHeight="0" pageOrder="overThenDown" orientation="landscape" r:id="rId1"/>
  <headerFooter>
    <oddFooter>&amp;C&amp;P</oddFooter>
  </headerFooter>
  <rowBreaks count="1" manualBreakCount="1">
    <brk id="558" max="2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AL995"/>
  <sheetViews>
    <sheetView view="pageBreakPreview" topLeftCell="U7" zoomScale="70" zoomScaleNormal="50" zoomScaleSheetLayoutView="70" workbookViewId="0">
      <selection activeCell="AE14" sqref="AE14:AE988"/>
    </sheetView>
  </sheetViews>
  <sheetFormatPr defaultColWidth="19.1796875" defaultRowHeight="14.5" x14ac:dyDescent="0.35"/>
  <cols>
    <col min="1" max="1" width="9.26953125" style="20" customWidth="1"/>
    <col min="2" max="2" width="40.26953125" style="125" customWidth="1"/>
    <col min="3" max="3" width="21.26953125" style="126" customWidth="1"/>
    <col min="4" max="4" width="13.54296875" style="20" customWidth="1"/>
    <col min="5" max="5" width="11.81640625" style="20" customWidth="1"/>
    <col min="6" max="6" width="13.453125" style="20" customWidth="1"/>
    <col min="7" max="7" width="11.7265625" style="20" customWidth="1"/>
    <col min="8" max="8" width="10.54296875" style="20" customWidth="1"/>
    <col min="9" max="9" width="13" style="20" customWidth="1"/>
    <col min="10" max="10" width="12.54296875" style="20" customWidth="1"/>
    <col min="11" max="11" width="12" style="20" customWidth="1"/>
    <col min="12" max="12" width="13.26953125" style="20" customWidth="1"/>
    <col min="13" max="13" width="12.54296875" style="20" customWidth="1"/>
    <col min="14" max="14" width="14.26953125" style="20" customWidth="1"/>
    <col min="15" max="15" width="11.1796875" style="20" customWidth="1"/>
    <col min="16" max="16" width="13" style="20" customWidth="1"/>
    <col min="17" max="17" width="12.54296875" style="20" customWidth="1"/>
    <col min="18" max="18" width="11.81640625" style="20" customWidth="1"/>
    <col min="19" max="19" width="15.1796875" style="20" customWidth="1"/>
    <col min="20" max="20" width="13.7265625" style="20" customWidth="1"/>
    <col min="21" max="21" width="13.26953125" style="20" customWidth="1"/>
    <col min="22" max="22" width="12.81640625" style="20" customWidth="1"/>
    <col min="23" max="23" width="11" style="20" customWidth="1"/>
    <col min="24" max="24" width="14.54296875" style="20" customWidth="1"/>
    <col min="25" max="25" width="14.26953125" style="20" customWidth="1"/>
    <col min="26" max="27" width="9.26953125" style="20" customWidth="1"/>
    <col min="28" max="28" width="12.1796875" style="202" customWidth="1"/>
    <col min="29" max="29" width="10.7265625" style="20" customWidth="1"/>
    <col min="30" max="30" width="13" style="20" customWidth="1"/>
    <col min="31" max="31" width="10.1796875" style="20" customWidth="1"/>
    <col min="32" max="32" width="12.453125" style="20" customWidth="1"/>
    <col min="33" max="33" width="11.81640625" style="20" customWidth="1"/>
    <col min="34" max="34" width="10" style="20" customWidth="1"/>
    <col min="35" max="35" width="10.54296875" style="20" customWidth="1"/>
    <col min="36" max="36" width="14" style="20" customWidth="1"/>
    <col min="37" max="37" width="14.81640625" style="20" customWidth="1"/>
    <col min="38" max="39" width="19.1796875" style="20" customWidth="1"/>
    <col min="40" max="16384" width="19.1796875" style="20"/>
  </cols>
  <sheetData>
    <row r="1" spans="1:38" ht="15.8" customHeight="1" x14ac:dyDescent="0.4">
      <c r="A1" s="29"/>
      <c r="B1" s="117"/>
      <c r="C1" s="11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199"/>
      <c r="AC1" s="29"/>
      <c r="AD1" s="29"/>
      <c r="AE1" s="29"/>
      <c r="AF1" s="29"/>
      <c r="AG1" s="29"/>
      <c r="AH1" s="118"/>
      <c r="AI1" s="272" t="s">
        <v>128</v>
      </c>
      <c r="AJ1" s="272"/>
      <c r="AK1" s="272"/>
    </row>
    <row r="2" spans="1:38" ht="18.149999999999999" x14ac:dyDescent="0.4">
      <c r="A2" s="29"/>
      <c r="B2" s="117"/>
      <c r="C2" s="11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99"/>
      <c r="AC2" s="29"/>
      <c r="AD2" s="29"/>
      <c r="AE2" s="29"/>
      <c r="AF2" s="29"/>
      <c r="AG2" s="29"/>
      <c r="AH2" s="120"/>
      <c r="AI2" s="272"/>
      <c r="AJ2" s="272"/>
      <c r="AK2" s="272"/>
    </row>
    <row r="3" spans="1:38" ht="18" customHeight="1" x14ac:dyDescent="0.4">
      <c r="A3" s="29"/>
      <c r="B3" s="117"/>
      <c r="C3" s="119"/>
      <c r="D3" s="29"/>
      <c r="E3" s="29"/>
      <c r="F3" s="121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99"/>
      <c r="AC3" s="29"/>
      <c r="AD3" s="29"/>
      <c r="AE3" s="29"/>
      <c r="AF3" s="29"/>
      <c r="AG3" s="29"/>
      <c r="AH3" s="120"/>
      <c r="AI3" s="272"/>
      <c r="AJ3" s="272"/>
      <c r="AK3" s="272"/>
    </row>
    <row r="4" spans="1:38" ht="30.05" customHeight="1" x14ac:dyDescent="0.35">
      <c r="A4" s="273" t="s">
        <v>1531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</row>
    <row r="5" spans="1:38" ht="21.75" customHeight="1" x14ac:dyDescent="0.4">
      <c r="A5" s="29"/>
      <c r="B5" s="117"/>
      <c r="C5" s="11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199"/>
      <c r="AC5" s="29"/>
      <c r="AD5" s="29"/>
      <c r="AE5" s="29"/>
      <c r="AF5" s="29"/>
      <c r="AG5" s="274" t="s">
        <v>2</v>
      </c>
      <c r="AH5" s="274"/>
      <c r="AI5" s="274"/>
      <c r="AJ5" s="274"/>
      <c r="AK5" s="274"/>
    </row>
    <row r="6" spans="1:38" ht="51.8" customHeight="1" x14ac:dyDescent="0.4">
      <c r="A6" s="29"/>
      <c r="B6" s="117"/>
      <c r="C6" s="11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139"/>
      <c r="Z6" s="29"/>
      <c r="AA6" s="29"/>
      <c r="AB6" s="199"/>
      <c r="AC6" s="29"/>
      <c r="AD6" s="29"/>
      <c r="AE6" s="29"/>
      <c r="AF6" s="29"/>
      <c r="AG6" s="275" t="s">
        <v>129</v>
      </c>
      <c r="AH6" s="275"/>
      <c r="AI6" s="275"/>
      <c r="AJ6" s="275"/>
      <c r="AK6" s="275"/>
    </row>
    <row r="7" spans="1:38" ht="30.7" customHeight="1" x14ac:dyDescent="0.4">
      <c r="A7" s="29"/>
      <c r="B7" s="117"/>
      <c r="C7" s="119"/>
      <c r="D7" s="29"/>
      <c r="E7" s="29"/>
      <c r="F7" s="121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121"/>
      <c r="Z7" s="29"/>
      <c r="AA7" s="29"/>
      <c r="AB7" s="199"/>
      <c r="AC7" s="29"/>
      <c r="AD7" s="29"/>
      <c r="AE7" s="29"/>
      <c r="AF7" s="29"/>
      <c r="AG7" s="29"/>
      <c r="AH7" s="274" t="s">
        <v>1533</v>
      </c>
      <c r="AI7" s="274"/>
      <c r="AJ7" s="274"/>
      <c r="AK7" s="274"/>
    </row>
    <row r="8" spans="1:38" ht="19.55" customHeight="1" x14ac:dyDescent="0.4">
      <c r="A8" s="29"/>
      <c r="B8" s="117"/>
      <c r="C8" s="118"/>
      <c r="D8" s="29"/>
      <c r="E8" s="29"/>
      <c r="F8" s="29"/>
      <c r="G8" s="29"/>
      <c r="H8" s="29"/>
      <c r="I8" s="29"/>
      <c r="J8" s="29"/>
      <c r="K8" s="121"/>
      <c r="L8" s="29"/>
      <c r="M8" s="29"/>
      <c r="N8" s="121"/>
      <c r="O8" s="121"/>
      <c r="P8" s="121"/>
      <c r="Q8" s="121"/>
      <c r="R8" s="121"/>
      <c r="S8" s="29"/>
      <c r="T8" s="29"/>
      <c r="U8" s="29"/>
      <c r="V8" s="29"/>
      <c r="W8" s="29"/>
      <c r="X8" s="29"/>
      <c r="Y8" s="29"/>
      <c r="Z8" s="29"/>
      <c r="AA8" s="29"/>
      <c r="AB8" s="199"/>
      <c r="AC8" s="121"/>
      <c r="AD8" s="29"/>
      <c r="AE8" s="29"/>
      <c r="AF8" s="29"/>
      <c r="AG8" s="29"/>
      <c r="AH8" s="271" t="s">
        <v>168</v>
      </c>
      <c r="AI8" s="271"/>
      <c r="AJ8" s="271"/>
      <c r="AK8" s="271"/>
    </row>
    <row r="9" spans="1:38" ht="20.2" customHeight="1" x14ac:dyDescent="0.4">
      <c r="A9" s="29"/>
      <c r="B9" s="117"/>
      <c r="C9" s="118"/>
      <c r="D9" s="122"/>
      <c r="E9" s="29"/>
      <c r="F9" s="29"/>
      <c r="G9" s="121"/>
      <c r="H9" s="29"/>
      <c r="I9" s="29"/>
      <c r="J9" s="29"/>
      <c r="K9" s="29"/>
      <c r="L9" s="29"/>
      <c r="M9" s="29"/>
      <c r="N9" s="29"/>
      <c r="O9" s="121"/>
      <c r="P9" s="29"/>
      <c r="Q9" s="29"/>
      <c r="R9" s="29"/>
      <c r="S9" s="121"/>
      <c r="T9" s="123"/>
      <c r="U9" s="29"/>
      <c r="V9" s="29"/>
      <c r="W9" s="29"/>
      <c r="X9" s="29"/>
      <c r="Y9" s="29"/>
      <c r="Z9" s="29"/>
      <c r="AA9" s="29"/>
      <c r="AB9" s="199"/>
      <c r="AC9" s="29"/>
      <c r="AD9" s="29"/>
      <c r="AE9" s="29"/>
      <c r="AF9" s="29"/>
      <c r="AG9" s="29"/>
      <c r="AH9" s="271" t="s">
        <v>4</v>
      </c>
      <c r="AI9" s="271"/>
      <c r="AJ9" s="271"/>
      <c r="AK9" s="271" t="s">
        <v>4</v>
      </c>
    </row>
    <row r="10" spans="1:38" ht="30.05" customHeight="1" x14ac:dyDescent="0.35">
      <c r="A10" s="276" t="s">
        <v>130</v>
      </c>
      <c r="B10" s="278" t="s">
        <v>131</v>
      </c>
      <c r="C10" s="277" t="s">
        <v>1932</v>
      </c>
      <c r="D10" s="277" t="s">
        <v>132</v>
      </c>
      <c r="E10" s="277"/>
      <c r="F10" s="277"/>
      <c r="G10" s="277"/>
      <c r="H10" s="277"/>
      <c r="I10" s="277" t="s">
        <v>133</v>
      </c>
      <c r="J10" s="277"/>
      <c r="K10" s="277"/>
      <c r="L10" s="277"/>
      <c r="M10" s="277"/>
      <c r="N10" s="277" t="s">
        <v>171</v>
      </c>
      <c r="O10" s="277"/>
      <c r="P10" s="277"/>
      <c r="Q10" s="277"/>
      <c r="R10" s="277"/>
      <c r="S10" s="277" t="s">
        <v>134</v>
      </c>
      <c r="T10" s="277"/>
      <c r="U10" s="277"/>
      <c r="V10" s="277"/>
      <c r="W10" s="277"/>
      <c r="X10" s="276" t="s">
        <v>135</v>
      </c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</row>
    <row r="11" spans="1:38" ht="21.75" customHeight="1" x14ac:dyDescent="0.35">
      <c r="A11" s="276"/>
      <c r="B11" s="278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6" t="s">
        <v>136</v>
      </c>
      <c r="Y11" s="276"/>
      <c r="Z11" s="276"/>
      <c r="AA11" s="276"/>
      <c r="AB11" s="276" t="s">
        <v>137</v>
      </c>
      <c r="AC11" s="276"/>
      <c r="AD11" s="276"/>
      <c r="AE11" s="276"/>
      <c r="AF11" s="276" t="s">
        <v>138</v>
      </c>
      <c r="AG11" s="276"/>
      <c r="AH11" s="276"/>
      <c r="AI11" s="276"/>
      <c r="AJ11" s="276"/>
      <c r="AK11" s="277" t="s">
        <v>139</v>
      </c>
      <c r="AL11" s="124"/>
    </row>
    <row r="12" spans="1:38" ht="108.8" x14ac:dyDescent="0.35">
      <c r="A12" s="276"/>
      <c r="B12" s="278"/>
      <c r="C12" s="277"/>
      <c r="D12" s="144" t="s">
        <v>14</v>
      </c>
      <c r="E12" s="144" t="s">
        <v>140</v>
      </c>
      <c r="F12" s="144" t="s">
        <v>141</v>
      </c>
      <c r="G12" s="145" t="s">
        <v>142</v>
      </c>
      <c r="H12" s="144" t="s">
        <v>143</v>
      </c>
      <c r="I12" s="144" t="s">
        <v>14</v>
      </c>
      <c r="J12" s="144" t="s">
        <v>140</v>
      </c>
      <c r="K12" s="144" t="s">
        <v>141</v>
      </c>
      <c r="L12" s="145" t="s">
        <v>142</v>
      </c>
      <c r="M12" s="144" t="s">
        <v>143</v>
      </c>
      <c r="N12" s="144" t="s">
        <v>14</v>
      </c>
      <c r="O12" s="144" t="s">
        <v>140</v>
      </c>
      <c r="P12" s="144" t="s">
        <v>141</v>
      </c>
      <c r="Q12" s="145" t="s">
        <v>142</v>
      </c>
      <c r="R12" s="144" t="s">
        <v>143</v>
      </c>
      <c r="S12" s="144" t="s">
        <v>14</v>
      </c>
      <c r="T12" s="144" t="s">
        <v>140</v>
      </c>
      <c r="U12" s="144" t="s">
        <v>141</v>
      </c>
      <c r="V12" s="145" t="s">
        <v>142</v>
      </c>
      <c r="W12" s="144" t="s">
        <v>143</v>
      </c>
      <c r="X12" s="145" t="s">
        <v>144</v>
      </c>
      <c r="Y12" s="145" t="s">
        <v>145</v>
      </c>
      <c r="Z12" s="145" t="s">
        <v>146</v>
      </c>
      <c r="AA12" s="145" t="s">
        <v>147</v>
      </c>
      <c r="AB12" s="200" t="s">
        <v>144</v>
      </c>
      <c r="AC12" s="146" t="s">
        <v>145</v>
      </c>
      <c r="AD12" s="146" t="s">
        <v>148</v>
      </c>
      <c r="AE12" s="146" t="s">
        <v>149</v>
      </c>
      <c r="AF12" s="146" t="s">
        <v>144</v>
      </c>
      <c r="AG12" s="146" t="s">
        <v>145</v>
      </c>
      <c r="AH12" s="146" t="s">
        <v>150</v>
      </c>
      <c r="AI12" s="145" t="s">
        <v>151</v>
      </c>
      <c r="AJ12" s="145" t="s">
        <v>152</v>
      </c>
      <c r="AK12" s="277"/>
      <c r="AL12" s="124"/>
    </row>
    <row r="13" spans="1:38" ht="15.8" x14ac:dyDescent="0.25">
      <c r="A13" s="147" t="s">
        <v>25</v>
      </c>
      <c r="B13" s="148" t="s">
        <v>26</v>
      </c>
      <c r="C13" s="147" t="s">
        <v>27</v>
      </c>
      <c r="D13" s="147" t="s">
        <v>28</v>
      </c>
      <c r="E13" s="147" t="s">
        <v>29</v>
      </c>
      <c r="F13" s="147" t="s">
        <v>30</v>
      </c>
      <c r="G13" s="147" t="s">
        <v>31</v>
      </c>
      <c r="H13" s="147" t="s">
        <v>32</v>
      </c>
      <c r="I13" s="147" t="s">
        <v>33</v>
      </c>
      <c r="J13" s="147" t="s">
        <v>34</v>
      </c>
      <c r="K13" s="147" t="s">
        <v>35</v>
      </c>
      <c r="L13" s="147" t="s">
        <v>36</v>
      </c>
      <c r="M13" s="147" t="s">
        <v>37</v>
      </c>
      <c r="N13" s="149">
        <v>14</v>
      </c>
      <c r="O13" s="149">
        <v>15</v>
      </c>
      <c r="P13" s="149">
        <v>16</v>
      </c>
      <c r="Q13" s="149">
        <v>17</v>
      </c>
      <c r="R13" s="149">
        <v>18</v>
      </c>
      <c r="S13" s="149">
        <v>19</v>
      </c>
      <c r="T13" s="149">
        <v>20</v>
      </c>
      <c r="U13" s="149">
        <v>21</v>
      </c>
      <c r="V13" s="149">
        <v>22</v>
      </c>
      <c r="W13" s="149">
        <v>23</v>
      </c>
      <c r="X13" s="147" t="s">
        <v>48</v>
      </c>
      <c r="Y13" s="147" t="s">
        <v>153</v>
      </c>
      <c r="Z13" s="147" t="s">
        <v>154</v>
      </c>
      <c r="AA13" s="147" t="s">
        <v>155</v>
      </c>
      <c r="AB13" s="147" t="s">
        <v>156</v>
      </c>
      <c r="AC13" s="147" t="s">
        <v>157</v>
      </c>
      <c r="AD13" s="147" t="s">
        <v>158</v>
      </c>
      <c r="AE13" s="147" t="s">
        <v>49</v>
      </c>
      <c r="AF13" s="150" t="s">
        <v>50</v>
      </c>
      <c r="AG13" s="147" t="s">
        <v>159</v>
      </c>
      <c r="AH13" s="147" t="s">
        <v>51</v>
      </c>
      <c r="AI13" s="147" t="s">
        <v>52</v>
      </c>
      <c r="AJ13" s="147" t="s">
        <v>160</v>
      </c>
      <c r="AK13" s="147" t="s">
        <v>161</v>
      </c>
      <c r="AL13" s="124"/>
    </row>
    <row r="14" spans="1:38" ht="15.05" x14ac:dyDescent="0.35">
      <c r="A14" s="169"/>
      <c r="B14" s="162" t="s">
        <v>177</v>
      </c>
      <c r="C14" s="170"/>
      <c r="D14" s="236">
        <f t="shared" ref="D14:AK14" si="0">D15+D404+D785+D988</f>
        <v>3659.2826999999997</v>
      </c>
      <c r="E14" s="236">
        <f t="shared" si="0"/>
        <v>357.52827000000002</v>
      </c>
      <c r="F14" s="236">
        <f t="shared" si="0"/>
        <v>3003.2374680000003</v>
      </c>
      <c r="G14" s="236">
        <f t="shared" si="0"/>
        <v>83.999999999999986</v>
      </c>
      <c r="H14" s="236">
        <f t="shared" si="0"/>
        <v>214.51696200000001</v>
      </c>
      <c r="I14" s="236">
        <f t="shared" si="0"/>
        <v>1368.1229563844745</v>
      </c>
      <c r="J14" s="236">
        <f t="shared" si="0"/>
        <v>74.972737159016958</v>
      </c>
      <c r="K14" s="236">
        <f t="shared" si="0"/>
        <v>753.11522456633895</v>
      </c>
      <c r="L14" s="236">
        <f t="shared" si="0"/>
        <v>63.173352338000001</v>
      </c>
      <c r="M14" s="236">
        <f t="shared" si="0"/>
        <v>476.86164232111855</v>
      </c>
      <c r="N14" s="236">
        <f t="shared" si="0"/>
        <v>1700.0204669146444</v>
      </c>
      <c r="O14" s="236">
        <f t="shared" si="0"/>
        <v>191.96753284098304</v>
      </c>
      <c r="P14" s="236">
        <f t="shared" si="0"/>
        <v>1489.1830434336612</v>
      </c>
      <c r="Q14" s="236">
        <f t="shared" si="0"/>
        <v>-24.024028780000002</v>
      </c>
      <c r="R14" s="236">
        <f t="shared" si="0"/>
        <v>42.893919420000003</v>
      </c>
      <c r="S14" s="236">
        <f t="shared" si="0"/>
        <v>1128.7798904900001</v>
      </c>
      <c r="T14" s="236">
        <f t="shared" si="0"/>
        <v>72.033386099999987</v>
      </c>
      <c r="U14" s="236">
        <f t="shared" si="0"/>
        <v>731.47026478999999</v>
      </c>
      <c r="V14" s="236">
        <f t="shared" si="0"/>
        <v>24.53901454</v>
      </c>
      <c r="W14" s="236">
        <f t="shared" si="0"/>
        <v>300.73722506000001</v>
      </c>
      <c r="X14" s="236">
        <f t="shared" si="0"/>
        <v>0</v>
      </c>
      <c r="Y14" s="236">
        <f t="shared" si="0"/>
        <v>0</v>
      </c>
      <c r="Z14" s="236">
        <f t="shared" si="0"/>
        <v>0</v>
      </c>
      <c r="AA14" s="236">
        <f t="shared" si="0"/>
        <v>0</v>
      </c>
      <c r="AB14" s="236">
        <f t="shared" si="0"/>
        <v>2020</v>
      </c>
      <c r="AC14" s="236">
        <f t="shared" si="0"/>
        <v>0</v>
      </c>
      <c r="AD14" s="236">
        <f t="shared" si="0"/>
        <v>0</v>
      </c>
      <c r="AE14" s="236">
        <f t="shared" si="0"/>
        <v>69.415999999999997</v>
      </c>
      <c r="AF14" s="236">
        <f t="shared" si="0"/>
        <v>155540</v>
      </c>
      <c r="AG14" s="236">
        <f t="shared" si="0"/>
        <v>0</v>
      </c>
      <c r="AH14" s="236">
        <f t="shared" si="0"/>
        <v>0</v>
      </c>
      <c r="AI14" s="236">
        <f t="shared" si="0"/>
        <v>0</v>
      </c>
      <c r="AJ14" s="236">
        <f t="shared" si="0"/>
        <v>119.06579000000002</v>
      </c>
      <c r="AK14" s="236">
        <f t="shared" si="0"/>
        <v>0</v>
      </c>
      <c r="AL14" s="27"/>
    </row>
    <row r="15" spans="1:38" ht="51.05" customHeight="1" x14ac:dyDescent="0.35">
      <c r="A15" s="171"/>
      <c r="B15" s="162" t="s">
        <v>178</v>
      </c>
      <c r="C15" s="170"/>
      <c r="D15" s="236">
        <f t="shared" ref="D15:AK15" si="1">D16+D19+D24+D27+D34+D41+D48+D52+D55+D71+D74+D83+D99+D105+D112+D118+D123+D127+D129+D147+D165+D184+D186+D191+D206+D210+D212+D216+D220+D232+D236+D243+D254+D262+D271+D310+D316+D326+D329+D334+D342+D359+D396</f>
        <v>723.24058044232015</v>
      </c>
      <c r="E15" s="236">
        <f t="shared" si="1"/>
        <v>72.324058044232018</v>
      </c>
      <c r="F15" s="236">
        <f t="shared" si="1"/>
        <v>607.52208757154926</v>
      </c>
      <c r="G15" s="236">
        <f t="shared" si="1"/>
        <v>0</v>
      </c>
      <c r="H15" s="236">
        <f t="shared" si="1"/>
        <v>43.394434826539218</v>
      </c>
      <c r="I15" s="236">
        <f t="shared" si="1"/>
        <v>264.85515938999998</v>
      </c>
      <c r="J15" s="236">
        <f t="shared" si="1"/>
        <v>18.125385212000001</v>
      </c>
      <c r="K15" s="236">
        <f t="shared" si="1"/>
        <v>190.36628073600002</v>
      </c>
      <c r="L15" s="236">
        <f t="shared" si="1"/>
        <v>23.768028780000002</v>
      </c>
      <c r="M15" s="236">
        <f t="shared" si="1"/>
        <v>32.595464661999998</v>
      </c>
      <c r="N15" s="236">
        <f t="shared" si="1"/>
        <v>458.38542105232023</v>
      </c>
      <c r="O15" s="236">
        <f t="shared" si="1"/>
        <v>54.198672832232042</v>
      </c>
      <c r="P15" s="236">
        <f t="shared" si="1"/>
        <v>417.15580683554924</v>
      </c>
      <c r="Q15" s="236">
        <f t="shared" si="1"/>
        <v>-23.768028780000002</v>
      </c>
      <c r="R15" s="236">
        <f t="shared" si="1"/>
        <v>10.798970164539224</v>
      </c>
      <c r="S15" s="236">
        <f t="shared" si="1"/>
        <v>253.33152275999998</v>
      </c>
      <c r="T15" s="236">
        <f t="shared" si="1"/>
        <v>21.529028709999992</v>
      </c>
      <c r="U15" s="236">
        <f t="shared" si="1"/>
        <v>204.63961089</v>
      </c>
      <c r="V15" s="236">
        <f t="shared" si="1"/>
        <v>0</v>
      </c>
      <c r="W15" s="236">
        <f t="shared" si="1"/>
        <v>27.162883159999996</v>
      </c>
      <c r="X15" s="236">
        <f t="shared" si="1"/>
        <v>0</v>
      </c>
      <c r="Y15" s="236">
        <f t="shared" si="1"/>
        <v>0</v>
      </c>
      <c r="Z15" s="236">
        <f t="shared" si="1"/>
        <v>0</v>
      </c>
      <c r="AA15" s="236">
        <f t="shared" si="1"/>
        <v>0</v>
      </c>
      <c r="AB15" s="236">
        <f t="shared" si="1"/>
        <v>2020</v>
      </c>
      <c r="AC15" s="236">
        <f t="shared" si="1"/>
        <v>0</v>
      </c>
      <c r="AD15" s="236">
        <f t="shared" si="1"/>
        <v>0</v>
      </c>
      <c r="AE15" s="236">
        <f t="shared" si="1"/>
        <v>45.92</v>
      </c>
      <c r="AF15" s="236">
        <f t="shared" si="1"/>
        <v>105040</v>
      </c>
      <c r="AG15" s="236">
        <f t="shared" si="1"/>
        <v>0</v>
      </c>
      <c r="AH15" s="236">
        <f t="shared" si="1"/>
        <v>0</v>
      </c>
      <c r="AI15" s="236">
        <f t="shared" si="1"/>
        <v>0</v>
      </c>
      <c r="AJ15" s="236">
        <f t="shared" si="1"/>
        <v>38.885600000000011</v>
      </c>
      <c r="AK15" s="236">
        <f t="shared" si="1"/>
        <v>0</v>
      </c>
      <c r="AL15" s="27"/>
    </row>
    <row r="16" spans="1:38" ht="15.55" x14ac:dyDescent="0.35">
      <c r="A16" s="172"/>
      <c r="B16" s="154" t="s">
        <v>179</v>
      </c>
      <c r="C16" s="173"/>
      <c r="D16" s="237">
        <f t="shared" ref="D16:AK16" si="2">SUM(D17:D18)</f>
        <v>0</v>
      </c>
      <c r="E16" s="237">
        <f t="shared" si="2"/>
        <v>0</v>
      </c>
      <c r="F16" s="237">
        <f t="shared" si="2"/>
        <v>0</v>
      </c>
      <c r="G16" s="237">
        <f t="shared" si="2"/>
        <v>0</v>
      </c>
      <c r="H16" s="237">
        <f t="shared" si="2"/>
        <v>0</v>
      </c>
      <c r="I16" s="237">
        <f t="shared" si="2"/>
        <v>0.25282260000000001</v>
      </c>
      <c r="J16" s="237">
        <f t="shared" si="2"/>
        <v>0</v>
      </c>
      <c r="K16" s="237">
        <f t="shared" si="2"/>
        <v>0</v>
      </c>
      <c r="L16" s="237">
        <f t="shared" si="2"/>
        <v>0.25282260000000001</v>
      </c>
      <c r="M16" s="237">
        <f t="shared" si="2"/>
        <v>0</v>
      </c>
      <c r="N16" s="237">
        <f t="shared" si="2"/>
        <v>-0.25282260000000001</v>
      </c>
      <c r="O16" s="237">
        <f t="shared" si="2"/>
        <v>0</v>
      </c>
      <c r="P16" s="237">
        <f t="shared" si="2"/>
        <v>0</v>
      </c>
      <c r="Q16" s="237">
        <f t="shared" si="2"/>
        <v>-0.25282260000000001</v>
      </c>
      <c r="R16" s="237">
        <f t="shared" si="2"/>
        <v>0</v>
      </c>
      <c r="S16" s="237">
        <f t="shared" si="2"/>
        <v>2.6324916099999998</v>
      </c>
      <c r="T16" s="237">
        <f t="shared" si="2"/>
        <v>0.56420776999999966</v>
      </c>
      <c r="U16" s="237">
        <f t="shared" si="2"/>
        <v>2.0682838399999999</v>
      </c>
      <c r="V16" s="237">
        <f t="shared" si="2"/>
        <v>0</v>
      </c>
      <c r="W16" s="237">
        <f t="shared" si="2"/>
        <v>0</v>
      </c>
      <c r="X16" s="237">
        <f t="shared" si="2"/>
        <v>0</v>
      </c>
      <c r="Y16" s="237">
        <f t="shared" si="2"/>
        <v>0</v>
      </c>
      <c r="Z16" s="237">
        <f t="shared" si="2"/>
        <v>0</v>
      </c>
      <c r="AA16" s="237">
        <f t="shared" si="2"/>
        <v>0</v>
      </c>
      <c r="AB16" s="237">
        <f t="shared" si="2"/>
        <v>2020</v>
      </c>
      <c r="AC16" s="237">
        <f t="shared" si="2"/>
        <v>0</v>
      </c>
      <c r="AD16" s="237">
        <f t="shared" si="2"/>
        <v>0</v>
      </c>
      <c r="AE16" s="237">
        <f t="shared" si="2"/>
        <v>0.4</v>
      </c>
      <c r="AF16" s="237">
        <f t="shared" si="2"/>
        <v>0</v>
      </c>
      <c r="AG16" s="237">
        <f t="shared" si="2"/>
        <v>0</v>
      </c>
      <c r="AH16" s="237">
        <f t="shared" si="2"/>
        <v>0</v>
      </c>
      <c r="AI16" s="237">
        <f t="shared" si="2"/>
        <v>0</v>
      </c>
      <c r="AJ16" s="237">
        <f t="shared" si="2"/>
        <v>0</v>
      </c>
      <c r="AK16" s="237">
        <f t="shared" si="2"/>
        <v>0</v>
      </c>
      <c r="AL16" s="27"/>
    </row>
    <row r="17" spans="1:38" ht="77.7" x14ac:dyDescent="0.35">
      <c r="A17" s="210">
        <v>1</v>
      </c>
      <c r="B17" s="152" t="s">
        <v>180</v>
      </c>
      <c r="C17" s="174" t="s">
        <v>181</v>
      </c>
      <c r="D17" s="153">
        <v>0</v>
      </c>
      <c r="E17" s="192">
        <f>D17*10%</f>
        <v>0</v>
      </c>
      <c r="F17" s="192">
        <f>D17-E17-H17</f>
        <v>0</v>
      </c>
      <c r="G17" s="192"/>
      <c r="H17" s="192">
        <f>D17*6%</f>
        <v>0</v>
      </c>
      <c r="I17" s="153">
        <v>0.25282260000000001</v>
      </c>
      <c r="J17" s="192">
        <v>0</v>
      </c>
      <c r="K17" s="192">
        <v>0</v>
      </c>
      <c r="L17" s="192">
        <v>0.25282260000000001</v>
      </c>
      <c r="M17" s="192">
        <v>0</v>
      </c>
      <c r="N17" s="192">
        <f>D17-I17</f>
        <v>-0.25282260000000001</v>
      </c>
      <c r="O17" s="192">
        <f t="shared" ref="O17:R17" si="3">E17-J17</f>
        <v>0</v>
      </c>
      <c r="P17" s="192">
        <f t="shared" si="3"/>
        <v>0</v>
      </c>
      <c r="Q17" s="192">
        <f t="shared" si="3"/>
        <v>-0.25282260000000001</v>
      </c>
      <c r="R17" s="192">
        <f t="shared" si="3"/>
        <v>0</v>
      </c>
      <c r="S17" s="153">
        <f>T17+U17+V17+W17</f>
        <v>0.22856164000000001</v>
      </c>
      <c r="T17" s="153"/>
      <c r="U17" s="153">
        <v>0.22856164000000001</v>
      </c>
      <c r="V17" s="153"/>
      <c r="W17" s="153">
        <v>0</v>
      </c>
      <c r="X17" s="192"/>
      <c r="Y17" s="192"/>
      <c r="Z17" s="192"/>
      <c r="AA17" s="192"/>
      <c r="AB17" s="198">
        <v>2020</v>
      </c>
      <c r="AC17" s="192" t="s">
        <v>1525</v>
      </c>
      <c r="AD17" s="192" t="s">
        <v>1526</v>
      </c>
      <c r="AE17" s="192">
        <v>0.4</v>
      </c>
      <c r="AF17" s="192"/>
      <c r="AG17" s="192"/>
      <c r="AH17" s="192"/>
      <c r="AI17" s="192"/>
      <c r="AJ17" s="153"/>
      <c r="AK17" s="192"/>
      <c r="AL17" s="27"/>
    </row>
    <row r="18" spans="1:38" ht="46.65" x14ac:dyDescent="0.35">
      <c r="A18" s="210">
        <v>2</v>
      </c>
      <c r="B18" s="152" t="s">
        <v>1535</v>
      </c>
      <c r="C18" s="174" t="s">
        <v>182</v>
      </c>
      <c r="D18" s="153">
        <v>0</v>
      </c>
      <c r="E18" s="192">
        <f>D18*10%</f>
        <v>0</v>
      </c>
      <c r="F18" s="192">
        <f>D18-E18-H18</f>
        <v>0</v>
      </c>
      <c r="G18" s="192"/>
      <c r="H18" s="192">
        <f>D18*6%</f>
        <v>0</v>
      </c>
      <c r="I18" s="153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f>D18-I18</f>
        <v>0</v>
      </c>
      <c r="O18" s="192">
        <f t="shared" ref="O18" si="4">E18-J18</f>
        <v>0</v>
      </c>
      <c r="P18" s="192">
        <f t="shared" ref="P18" si="5">F18-K18</f>
        <v>0</v>
      </c>
      <c r="Q18" s="192">
        <f t="shared" ref="Q18" si="6">G18-L18</f>
        <v>0</v>
      </c>
      <c r="R18" s="192">
        <f t="shared" ref="R18" si="7">H18-M18</f>
        <v>0</v>
      </c>
      <c r="S18" s="153">
        <f>T18+U18+V18+W18</f>
        <v>2.4039299699999996</v>
      </c>
      <c r="T18" s="153">
        <v>0.56420776999999966</v>
      </c>
      <c r="U18" s="153">
        <v>1.8397222</v>
      </c>
      <c r="V18" s="153"/>
      <c r="W18" s="153">
        <v>0</v>
      </c>
      <c r="X18" s="192"/>
      <c r="Y18" s="192"/>
      <c r="Z18" s="192"/>
      <c r="AA18" s="192"/>
      <c r="AB18" s="198"/>
      <c r="AC18" s="192"/>
      <c r="AD18" s="192"/>
      <c r="AE18" s="192"/>
      <c r="AF18" s="192"/>
      <c r="AG18" s="192"/>
      <c r="AH18" s="192"/>
      <c r="AI18" s="192"/>
      <c r="AJ18" s="153"/>
      <c r="AK18" s="192"/>
      <c r="AL18" s="27"/>
    </row>
    <row r="19" spans="1:38" ht="30.05" x14ac:dyDescent="0.35">
      <c r="A19" s="172"/>
      <c r="B19" s="175" t="s">
        <v>183</v>
      </c>
      <c r="C19" s="173"/>
      <c r="D19" s="237">
        <f t="shared" ref="D19:AK19" si="8">SUM(D20:D23)</f>
        <v>3.8980079999999999</v>
      </c>
      <c r="E19" s="237">
        <f t="shared" si="8"/>
        <v>0.3898008</v>
      </c>
      <c r="F19" s="237">
        <f t="shared" si="8"/>
        <v>3.2743267199999999</v>
      </c>
      <c r="G19" s="237">
        <f t="shared" si="8"/>
        <v>0</v>
      </c>
      <c r="H19" s="237">
        <f t="shared" si="8"/>
        <v>0.23388047999999997</v>
      </c>
      <c r="I19" s="237">
        <f t="shared" si="8"/>
        <v>6.9912175479999989</v>
      </c>
      <c r="J19" s="237">
        <f t="shared" si="8"/>
        <v>0</v>
      </c>
      <c r="K19" s="237">
        <f t="shared" si="8"/>
        <v>6.6588785799999997</v>
      </c>
      <c r="L19" s="237">
        <f t="shared" si="8"/>
        <v>0</v>
      </c>
      <c r="M19" s="237">
        <f t="shared" si="8"/>
        <v>0.33233896800000007</v>
      </c>
      <c r="N19" s="237">
        <f t="shared" si="8"/>
        <v>-3.0932095479999999</v>
      </c>
      <c r="O19" s="237">
        <f t="shared" si="8"/>
        <v>0.3898008</v>
      </c>
      <c r="P19" s="237">
        <f t="shared" si="8"/>
        <v>-3.3845518599999993</v>
      </c>
      <c r="Q19" s="237">
        <f t="shared" si="8"/>
        <v>0</v>
      </c>
      <c r="R19" s="237">
        <f t="shared" si="8"/>
        <v>-9.8458488000000066E-2</v>
      </c>
      <c r="S19" s="237">
        <f t="shared" si="8"/>
        <v>5.3880201599999999</v>
      </c>
      <c r="T19" s="237">
        <f t="shared" si="8"/>
        <v>0.21595753000000029</v>
      </c>
      <c r="U19" s="237">
        <f t="shared" si="8"/>
        <v>4.89511349</v>
      </c>
      <c r="V19" s="237">
        <f t="shared" si="8"/>
        <v>0</v>
      </c>
      <c r="W19" s="237">
        <f t="shared" si="8"/>
        <v>0.27694914000000004</v>
      </c>
      <c r="X19" s="237">
        <f t="shared" si="8"/>
        <v>0</v>
      </c>
      <c r="Y19" s="237">
        <f t="shared" si="8"/>
        <v>0</v>
      </c>
      <c r="Z19" s="237">
        <f t="shared" si="8"/>
        <v>0</v>
      </c>
      <c r="AA19" s="237">
        <f t="shared" si="8"/>
        <v>0</v>
      </c>
      <c r="AB19" s="237">
        <f t="shared" si="8"/>
        <v>0</v>
      </c>
      <c r="AC19" s="237">
        <f t="shared" si="8"/>
        <v>0</v>
      </c>
      <c r="AD19" s="237">
        <f t="shared" si="8"/>
        <v>0</v>
      </c>
      <c r="AE19" s="237">
        <f t="shared" si="8"/>
        <v>0</v>
      </c>
      <c r="AF19" s="237">
        <f t="shared" si="8"/>
        <v>4040</v>
      </c>
      <c r="AG19" s="237">
        <f t="shared" si="8"/>
        <v>0</v>
      </c>
      <c r="AH19" s="237">
        <f t="shared" si="8"/>
        <v>0</v>
      </c>
      <c r="AI19" s="237">
        <f t="shared" si="8"/>
        <v>0</v>
      </c>
      <c r="AJ19" s="237">
        <f t="shared" si="8"/>
        <v>1.8260000000000001</v>
      </c>
      <c r="AK19" s="237">
        <f t="shared" si="8"/>
        <v>0</v>
      </c>
      <c r="AL19" s="27"/>
    </row>
    <row r="20" spans="1:38" ht="62.2" x14ac:dyDescent="0.35">
      <c r="A20" s="210">
        <v>3</v>
      </c>
      <c r="B20" s="152" t="s">
        <v>184</v>
      </c>
      <c r="C20" s="174" t="s">
        <v>185</v>
      </c>
      <c r="D20" s="153">
        <v>1.2E-2</v>
      </c>
      <c r="E20" s="192">
        <f t="shared" ref="E20:E23" si="9">D20*10%</f>
        <v>1.2000000000000001E-3</v>
      </c>
      <c r="F20" s="192">
        <f t="shared" ref="F20:F23" si="10">D20-E20-H20</f>
        <v>1.008E-2</v>
      </c>
      <c r="G20" s="192"/>
      <c r="H20" s="192">
        <f t="shared" ref="H20:H23" si="11">D20*6%</f>
        <v>7.1999999999999994E-4</v>
      </c>
      <c r="I20" s="153">
        <v>5.3404799999999997E-4</v>
      </c>
      <c r="J20" s="192">
        <v>0</v>
      </c>
      <c r="K20" s="192">
        <v>0</v>
      </c>
      <c r="L20" s="192">
        <v>0</v>
      </c>
      <c r="M20" s="192">
        <v>5.3404799999999997E-4</v>
      </c>
      <c r="N20" s="192">
        <f t="shared" ref="N20:N23" si="12">D20-I20</f>
        <v>1.1465952E-2</v>
      </c>
      <c r="O20" s="192">
        <f t="shared" ref="O20:O23" si="13">E20-J20</f>
        <v>1.2000000000000001E-3</v>
      </c>
      <c r="P20" s="192">
        <f t="shared" ref="P20:P23" si="14">F20-K20</f>
        <v>1.008E-2</v>
      </c>
      <c r="Q20" s="192">
        <f t="shared" ref="Q20:Q23" si="15">G20-L20</f>
        <v>0</v>
      </c>
      <c r="R20" s="192">
        <f t="shared" ref="R20:R23" si="16">H20-M20</f>
        <v>1.8595199999999997E-4</v>
      </c>
      <c r="S20" s="153">
        <f t="shared" ref="S20:S23" si="17">T20+U20+V20+W20</f>
        <v>4.4504000000000001E-4</v>
      </c>
      <c r="T20" s="153"/>
      <c r="U20" s="153"/>
      <c r="V20" s="153"/>
      <c r="W20" s="153">
        <v>4.4504000000000001E-4</v>
      </c>
      <c r="X20" s="192"/>
      <c r="Y20" s="192"/>
      <c r="Z20" s="192"/>
      <c r="AA20" s="192"/>
      <c r="AB20" s="198"/>
      <c r="AC20" s="192"/>
      <c r="AD20" s="192"/>
      <c r="AE20" s="192"/>
      <c r="AF20" s="192"/>
      <c r="AG20" s="192"/>
      <c r="AH20" s="192"/>
      <c r="AI20" s="192"/>
      <c r="AJ20" s="153"/>
      <c r="AK20" s="192"/>
      <c r="AL20" s="27"/>
    </row>
    <row r="21" spans="1:38" ht="62.2" x14ac:dyDescent="0.35">
      <c r="A21" s="210">
        <v>4</v>
      </c>
      <c r="B21" s="152" t="s">
        <v>186</v>
      </c>
      <c r="C21" s="174" t="s">
        <v>187</v>
      </c>
      <c r="D21" s="153">
        <v>0.42397199999999996</v>
      </c>
      <c r="E21" s="192">
        <f t="shared" si="9"/>
        <v>4.2397199999999996E-2</v>
      </c>
      <c r="F21" s="192">
        <f t="shared" si="10"/>
        <v>0.35613647999999998</v>
      </c>
      <c r="G21" s="192"/>
      <c r="H21" s="192">
        <f t="shared" si="11"/>
        <v>2.5438319999999997E-2</v>
      </c>
      <c r="I21" s="153">
        <v>6.8366054079999996</v>
      </c>
      <c r="J21" s="192">
        <v>0</v>
      </c>
      <c r="K21" s="192">
        <v>6.6588785799999997</v>
      </c>
      <c r="L21" s="192">
        <v>0</v>
      </c>
      <c r="M21" s="192">
        <v>0.177726828</v>
      </c>
      <c r="N21" s="192">
        <f t="shared" si="12"/>
        <v>-6.4126334079999996</v>
      </c>
      <c r="O21" s="192">
        <f t="shared" si="13"/>
        <v>4.2397199999999996E-2</v>
      </c>
      <c r="P21" s="192">
        <f t="shared" si="14"/>
        <v>-6.3027420999999997</v>
      </c>
      <c r="Q21" s="192">
        <f t="shared" si="15"/>
        <v>0</v>
      </c>
      <c r="R21" s="192">
        <f t="shared" si="16"/>
        <v>-0.15228850800000002</v>
      </c>
      <c r="S21" s="153">
        <f t="shared" si="17"/>
        <v>2.3497260299999998</v>
      </c>
      <c r="T21" s="153"/>
      <c r="U21" s="153">
        <v>2.2016203399999998</v>
      </c>
      <c r="V21" s="153"/>
      <c r="W21" s="153">
        <v>0.14810569000000001</v>
      </c>
      <c r="X21" s="192"/>
      <c r="Y21" s="192"/>
      <c r="Z21" s="192"/>
      <c r="AA21" s="192"/>
      <c r="AB21" s="198"/>
      <c r="AC21" s="192"/>
      <c r="AD21" s="192"/>
      <c r="AE21" s="192"/>
      <c r="AF21" s="198">
        <v>2020</v>
      </c>
      <c r="AG21" s="192" t="s">
        <v>1527</v>
      </c>
      <c r="AH21" s="192" t="s">
        <v>1528</v>
      </c>
      <c r="AI21" s="192" t="s">
        <v>1529</v>
      </c>
      <c r="AJ21" s="153">
        <v>1.2510000000000001</v>
      </c>
      <c r="AK21" s="192"/>
      <c r="AL21" s="27"/>
    </row>
    <row r="22" spans="1:38" ht="46.65" x14ac:dyDescent="0.35">
      <c r="A22" s="210">
        <v>5</v>
      </c>
      <c r="B22" s="152" t="s">
        <v>188</v>
      </c>
      <c r="C22" s="174" t="s">
        <v>189</v>
      </c>
      <c r="D22" s="153">
        <v>3.4620359999999999</v>
      </c>
      <c r="E22" s="192">
        <f t="shared" si="9"/>
        <v>0.3462036</v>
      </c>
      <c r="F22" s="192">
        <f t="shared" si="10"/>
        <v>2.9081102400000001</v>
      </c>
      <c r="G22" s="192"/>
      <c r="H22" s="192">
        <f t="shared" si="11"/>
        <v>0.20772215999999999</v>
      </c>
      <c r="I22" s="153">
        <v>0.15407809200000003</v>
      </c>
      <c r="J22" s="192">
        <v>0</v>
      </c>
      <c r="K22" s="192">
        <v>0</v>
      </c>
      <c r="L22" s="192">
        <v>0</v>
      </c>
      <c r="M22" s="192">
        <v>0.15407809200000003</v>
      </c>
      <c r="N22" s="192">
        <f t="shared" si="12"/>
        <v>3.3079579079999997</v>
      </c>
      <c r="O22" s="192">
        <f t="shared" si="13"/>
        <v>0.3462036</v>
      </c>
      <c r="P22" s="192">
        <f t="shared" si="14"/>
        <v>2.9081102400000001</v>
      </c>
      <c r="Q22" s="192">
        <f t="shared" si="15"/>
        <v>0</v>
      </c>
      <c r="R22" s="192">
        <f t="shared" si="16"/>
        <v>5.3644067999999961E-2</v>
      </c>
      <c r="S22" s="153">
        <f t="shared" si="17"/>
        <v>2.8125850400000001</v>
      </c>
      <c r="T22" s="153">
        <v>0.21595753000000029</v>
      </c>
      <c r="U22" s="153">
        <v>2.4682290999999998</v>
      </c>
      <c r="V22" s="153"/>
      <c r="W22" s="153">
        <v>0.12839841000000002</v>
      </c>
      <c r="X22" s="192"/>
      <c r="Y22" s="192"/>
      <c r="Z22" s="192"/>
      <c r="AA22" s="192"/>
      <c r="AB22" s="198"/>
      <c r="AC22" s="192"/>
      <c r="AD22" s="192"/>
      <c r="AE22" s="192"/>
      <c r="AF22" s="192"/>
      <c r="AG22" s="192"/>
      <c r="AH22" s="192"/>
      <c r="AI22" s="192"/>
      <c r="AJ22" s="153"/>
      <c r="AK22" s="192"/>
      <c r="AL22" s="27"/>
    </row>
    <row r="23" spans="1:38" ht="62.2" x14ac:dyDescent="0.35">
      <c r="A23" s="210">
        <v>6</v>
      </c>
      <c r="B23" s="152" t="s">
        <v>1536</v>
      </c>
      <c r="C23" s="174" t="s">
        <v>1537</v>
      </c>
      <c r="D23" s="153">
        <v>0</v>
      </c>
      <c r="E23" s="192">
        <f t="shared" si="9"/>
        <v>0</v>
      </c>
      <c r="F23" s="192">
        <f t="shared" si="10"/>
        <v>0</v>
      </c>
      <c r="G23" s="192"/>
      <c r="H23" s="192">
        <f t="shared" si="11"/>
        <v>0</v>
      </c>
      <c r="I23" s="153">
        <v>0</v>
      </c>
      <c r="J23" s="192">
        <v>0</v>
      </c>
      <c r="K23" s="192">
        <v>0</v>
      </c>
      <c r="L23" s="192">
        <v>0</v>
      </c>
      <c r="M23" s="192">
        <v>0</v>
      </c>
      <c r="N23" s="192">
        <f t="shared" si="12"/>
        <v>0</v>
      </c>
      <c r="O23" s="192">
        <f t="shared" si="13"/>
        <v>0</v>
      </c>
      <c r="P23" s="192">
        <f t="shared" si="14"/>
        <v>0</v>
      </c>
      <c r="Q23" s="192">
        <f t="shared" si="15"/>
        <v>0</v>
      </c>
      <c r="R23" s="192">
        <f t="shared" si="16"/>
        <v>0</v>
      </c>
      <c r="S23" s="153">
        <f t="shared" si="17"/>
        <v>0.22526404999999999</v>
      </c>
      <c r="T23" s="153"/>
      <c r="U23" s="153">
        <v>0.22526404999999999</v>
      </c>
      <c r="V23" s="153"/>
      <c r="W23" s="153">
        <v>0</v>
      </c>
      <c r="X23" s="192"/>
      <c r="Y23" s="192"/>
      <c r="Z23" s="192"/>
      <c r="AA23" s="192"/>
      <c r="AB23" s="198"/>
      <c r="AC23" s="192"/>
      <c r="AD23" s="192"/>
      <c r="AE23" s="192"/>
      <c r="AF23" s="198">
        <v>2020</v>
      </c>
      <c r="AG23" s="192" t="s">
        <v>1527</v>
      </c>
      <c r="AH23" s="192" t="s">
        <v>1528</v>
      </c>
      <c r="AI23" s="192" t="s">
        <v>1529</v>
      </c>
      <c r="AJ23" s="153">
        <v>0.57499999999999996</v>
      </c>
      <c r="AK23" s="192"/>
      <c r="AL23" s="27"/>
    </row>
    <row r="24" spans="1:38" ht="15.55" x14ac:dyDescent="0.35">
      <c r="A24" s="172"/>
      <c r="B24" s="154" t="s">
        <v>190</v>
      </c>
      <c r="C24" s="173"/>
      <c r="D24" s="237">
        <f t="shared" ref="D24:AK24" si="18">SUM(D25:D26)</f>
        <v>4.7764439999999997</v>
      </c>
      <c r="E24" s="237">
        <f t="shared" si="18"/>
        <v>0.47764439999999997</v>
      </c>
      <c r="F24" s="237">
        <f t="shared" si="18"/>
        <v>4.0122129599999994</v>
      </c>
      <c r="G24" s="237">
        <f t="shared" si="18"/>
        <v>0</v>
      </c>
      <c r="H24" s="237">
        <f t="shared" si="18"/>
        <v>0.28658664</v>
      </c>
      <c r="I24" s="237">
        <f t="shared" si="18"/>
        <v>4.2534122340000007</v>
      </c>
      <c r="J24" s="237">
        <f t="shared" si="18"/>
        <v>0.51411899999999999</v>
      </c>
      <c r="K24" s="237">
        <f t="shared" si="18"/>
        <v>3.54672711</v>
      </c>
      <c r="L24" s="237">
        <f t="shared" si="18"/>
        <v>0</v>
      </c>
      <c r="M24" s="237">
        <f t="shared" si="18"/>
        <v>0.19256612400000001</v>
      </c>
      <c r="N24" s="237">
        <f t="shared" si="18"/>
        <v>0.52303176599999945</v>
      </c>
      <c r="O24" s="237">
        <f t="shared" si="18"/>
        <v>-3.6474600000000051E-2</v>
      </c>
      <c r="P24" s="237">
        <f t="shared" si="18"/>
        <v>0.46548584999999965</v>
      </c>
      <c r="Q24" s="237">
        <f t="shared" si="18"/>
        <v>0</v>
      </c>
      <c r="R24" s="237">
        <f t="shared" si="18"/>
        <v>9.4020515999999985E-2</v>
      </c>
      <c r="S24" s="237">
        <f t="shared" si="18"/>
        <v>3.5445101999999999</v>
      </c>
      <c r="T24" s="237">
        <f t="shared" si="18"/>
        <v>0.42843249999999988</v>
      </c>
      <c r="U24" s="237">
        <f t="shared" si="18"/>
        <v>2.9556059299999999</v>
      </c>
      <c r="V24" s="237">
        <f t="shared" si="18"/>
        <v>0</v>
      </c>
      <c r="W24" s="237">
        <f t="shared" si="18"/>
        <v>0.16047177000000001</v>
      </c>
      <c r="X24" s="237">
        <f t="shared" si="18"/>
        <v>0</v>
      </c>
      <c r="Y24" s="237">
        <f t="shared" si="18"/>
        <v>0</v>
      </c>
      <c r="Z24" s="237">
        <f t="shared" si="18"/>
        <v>0</v>
      </c>
      <c r="AA24" s="237">
        <f t="shared" si="18"/>
        <v>0</v>
      </c>
      <c r="AB24" s="237">
        <f t="shared" si="18"/>
        <v>0</v>
      </c>
      <c r="AC24" s="237">
        <f t="shared" si="18"/>
        <v>0</v>
      </c>
      <c r="AD24" s="237">
        <f t="shared" si="18"/>
        <v>0</v>
      </c>
      <c r="AE24" s="237">
        <f t="shared" si="18"/>
        <v>0</v>
      </c>
      <c r="AF24" s="237">
        <f t="shared" si="18"/>
        <v>0</v>
      </c>
      <c r="AG24" s="237">
        <f t="shared" si="18"/>
        <v>0</v>
      </c>
      <c r="AH24" s="237">
        <f t="shared" si="18"/>
        <v>0</v>
      </c>
      <c r="AI24" s="237">
        <f t="shared" si="18"/>
        <v>0</v>
      </c>
      <c r="AJ24" s="237">
        <f t="shared" si="18"/>
        <v>0</v>
      </c>
      <c r="AK24" s="237">
        <f t="shared" si="18"/>
        <v>0</v>
      </c>
      <c r="AL24" s="27"/>
    </row>
    <row r="25" spans="1:38" ht="46.65" x14ac:dyDescent="0.35">
      <c r="A25" s="210">
        <v>7</v>
      </c>
      <c r="B25" s="152" t="s">
        <v>191</v>
      </c>
      <c r="C25" s="174" t="s">
        <v>192</v>
      </c>
      <c r="D25" s="153">
        <v>2.045328</v>
      </c>
      <c r="E25" s="192">
        <f t="shared" ref="E25:E26" si="19">D25*10%</f>
        <v>0.20453280000000001</v>
      </c>
      <c r="F25" s="192">
        <f t="shared" ref="F25:F26" si="20">D25-E25-H25</f>
        <v>1.7180755200000002</v>
      </c>
      <c r="G25" s="192"/>
      <c r="H25" s="192">
        <f t="shared" ref="H25:H26" si="21">D25*6%</f>
        <v>0.12271968</v>
      </c>
      <c r="I25" s="153">
        <v>1.9550981420000002</v>
      </c>
      <c r="J25" s="192">
        <v>0.24127573999999999</v>
      </c>
      <c r="K25" s="192">
        <v>1.62712425</v>
      </c>
      <c r="L25" s="192">
        <v>0</v>
      </c>
      <c r="M25" s="192">
        <v>8.6698152000000001E-2</v>
      </c>
      <c r="N25" s="192">
        <f t="shared" ref="N25:N26" si="22">D25-I25</f>
        <v>9.022985799999983E-2</v>
      </c>
      <c r="O25" s="192">
        <f t="shared" ref="O25:O26" si="23">E25-J25</f>
        <v>-3.6742939999999974E-2</v>
      </c>
      <c r="P25" s="192">
        <f t="shared" ref="P25:P26" si="24">F25-K25</f>
        <v>9.095127000000014E-2</v>
      </c>
      <c r="Q25" s="192">
        <f t="shared" ref="Q25:Q26" si="25">G25-L25</f>
        <v>0</v>
      </c>
      <c r="R25" s="192">
        <f t="shared" ref="R25:R26" si="26">H25-M25</f>
        <v>3.6021527999999997E-2</v>
      </c>
      <c r="S25" s="153">
        <f t="shared" ref="S25:S26" si="27">T25+U25+V25+W25</f>
        <v>1.6292484600000001</v>
      </c>
      <c r="T25" s="153">
        <v>0.20106312000000001</v>
      </c>
      <c r="U25" s="153">
        <v>1.3559368800000002</v>
      </c>
      <c r="V25" s="153"/>
      <c r="W25" s="153">
        <v>7.224846E-2</v>
      </c>
      <c r="X25" s="192"/>
      <c r="Y25" s="192"/>
      <c r="Z25" s="192"/>
      <c r="AA25" s="192"/>
      <c r="AB25" s="198"/>
      <c r="AC25" s="192"/>
      <c r="AD25" s="192"/>
      <c r="AE25" s="192"/>
      <c r="AF25" s="192"/>
      <c r="AG25" s="192"/>
      <c r="AH25" s="192"/>
      <c r="AI25" s="192"/>
      <c r="AJ25" s="153"/>
      <c r="AK25" s="192"/>
      <c r="AL25" s="27"/>
    </row>
    <row r="26" spans="1:38" ht="46.65" x14ac:dyDescent="0.35">
      <c r="A26" s="210">
        <v>8</v>
      </c>
      <c r="B26" s="152" t="s">
        <v>193</v>
      </c>
      <c r="C26" s="174" t="s">
        <v>194</v>
      </c>
      <c r="D26" s="153">
        <v>2.7311159999999997</v>
      </c>
      <c r="E26" s="192">
        <f t="shared" si="19"/>
        <v>0.27311159999999995</v>
      </c>
      <c r="F26" s="192">
        <f t="shared" si="20"/>
        <v>2.2941374399999996</v>
      </c>
      <c r="G26" s="192"/>
      <c r="H26" s="192">
        <f t="shared" si="21"/>
        <v>0.16386695999999998</v>
      </c>
      <c r="I26" s="153">
        <v>2.298314092</v>
      </c>
      <c r="J26" s="192">
        <v>0.27284326000000003</v>
      </c>
      <c r="K26" s="192">
        <v>1.9196028600000001</v>
      </c>
      <c r="L26" s="192">
        <v>0</v>
      </c>
      <c r="M26" s="192">
        <v>0.10586797199999999</v>
      </c>
      <c r="N26" s="192">
        <f t="shared" si="22"/>
        <v>0.43280190799999962</v>
      </c>
      <c r="O26" s="192">
        <f t="shared" si="23"/>
        <v>2.6833999999992253E-4</v>
      </c>
      <c r="P26" s="192">
        <f t="shared" si="24"/>
        <v>0.37453457999999951</v>
      </c>
      <c r="Q26" s="192">
        <f t="shared" si="25"/>
        <v>0</v>
      </c>
      <c r="R26" s="192">
        <f t="shared" si="26"/>
        <v>5.7998987999999987E-2</v>
      </c>
      <c r="S26" s="153">
        <f t="shared" si="27"/>
        <v>1.9152617399999998</v>
      </c>
      <c r="T26" s="153">
        <v>0.22736937999999984</v>
      </c>
      <c r="U26" s="153">
        <v>1.5996690499999999</v>
      </c>
      <c r="V26" s="153"/>
      <c r="W26" s="153">
        <v>8.8223309999999999E-2</v>
      </c>
      <c r="X26" s="192"/>
      <c r="Y26" s="192"/>
      <c r="Z26" s="192"/>
      <c r="AA26" s="192"/>
      <c r="AB26" s="198"/>
      <c r="AC26" s="192"/>
      <c r="AD26" s="192"/>
      <c r="AE26" s="192"/>
      <c r="AF26" s="192"/>
      <c r="AG26" s="192"/>
      <c r="AH26" s="192"/>
      <c r="AI26" s="192"/>
      <c r="AJ26" s="153"/>
      <c r="AK26" s="192"/>
      <c r="AL26" s="27"/>
    </row>
    <row r="27" spans="1:38" ht="30.05" x14ac:dyDescent="0.35">
      <c r="A27" s="172"/>
      <c r="B27" s="156" t="s">
        <v>195</v>
      </c>
      <c r="C27" s="173"/>
      <c r="D27" s="237">
        <f t="shared" ref="D27:AK27" si="28">SUM(D28:D33)</f>
        <v>5.8031759999999988</v>
      </c>
      <c r="E27" s="237">
        <f t="shared" si="28"/>
        <v>0.58031759999999988</v>
      </c>
      <c r="F27" s="237">
        <f t="shared" si="28"/>
        <v>4.8746678399999999</v>
      </c>
      <c r="G27" s="237">
        <f t="shared" si="28"/>
        <v>0</v>
      </c>
      <c r="H27" s="237">
        <f t="shared" si="28"/>
        <v>0.34819055999999998</v>
      </c>
      <c r="I27" s="237">
        <f t="shared" si="28"/>
        <v>0.234511368</v>
      </c>
      <c r="J27" s="237">
        <f t="shared" si="28"/>
        <v>0</v>
      </c>
      <c r="K27" s="237">
        <f t="shared" si="28"/>
        <v>0</v>
      </c>
      <c r="L27" s="237">
        <f t="shared" si="28"/>
        <v>0</v>
      </c>
      <c r="M27" s="237">
        <f t="shared" si="28"/>
        <v>0.234511368</v>
      </c>
      <c r="N27" s="237">
        <f t="shared" si="28"/>
        <v>5.5686646319999991</v>
      </c>
      <c r="O27" s="237">
        <f t="shared" si="28"/>
        <v>0.58031759999999988</v>
      </c>
      <c r="P27" s="237">
        <f t="shared" si="28"/>
        <v>4.8746678399999999</v>
      </c>
      <c r="Q27" s="237">
        <f t="shared" si="28"/>
        <v>0</v>
      </c>
      <c r="R27" s="237">
        <f t="shared" si="28"/>
        <v>0.11367919199999996</v>
      </c>
      <c r="S27" s="237">
        <f t="shared" si="28"/>
        <v>0.19542614000000003</v>
      </c>
      <c r="T27" s="237">
        <f t="shared" si="28"/>
        <v>0</v>
      </c>
      <c r="U27" s="237">
        <f t="shared" si="28"/>
        <v>0</v>
      </c>
      <c r="V27" s="237">
        <f t="shared" si="28"/>
        <v>0</v>
      </c>
      <c r="W27" s="237">
        <f t="shared" si="28"/>
        <v>0.19542614000000003</v>
      </c>
      <c r="X27" s="237">
        <f t="shared" si="28"/>
        <v>0</v>
      </c>
      <c r="Y27" s="237">
        <f t="shared" si="28"/>
        <v>0</v>
      </c>
      <c r="Z27" s="237">
        <f t="shared" si="28"/>
        <v>0</v>
      </c>
      <c r="AA27" s="237">
        <f t="shared" si="28"/>
        <v>0</v>
      </c>
      <c r="AB27" s="237">
        <f t="shared" si="28"/>
        <v>0</v>
      </c>
      <c r="AC27" s="237">
        <f t="shared" si="28"/>
        <v>0</v>
      </c>
      <c r="AD27" s="237">
        <f t="shared" si="28"/>
        <v>0</v>
      </c>
      <c r="AE27" s="237">
        <f t="shared" si="28"/>
        <v>0</v>
      </c>
      <c r="AF27" s="237">
        <f t="shared" si="28"/>
        <v>6060</v>
      </c>
      <c r="AG27" s="237">
        <f t="shared" si="28"/>
        <v>0</v>
      </c>
      <c r="AH27" s="237">
        <f t="shared" si="28"/>
        <v>0</v>
      </c>
      <c r="AI27" s="237">
        <f t="shared" si="28"/>
        <v>0</v>
      </c>
      <c r="AJ27" s="237">
        <f t="shared" si="28"/>
        <v>0.26400000000000001</v>
      </c>
      <c r="AK27" s="237">
        <f t="shared" si="28"/>
        <v>0</v>
      </c>
      <c r="AL27" s="27"/>
    </row>
    <row r="28" spans="1:38" ht="46.65" x14ac:dyDescent="0.35">
      <c r="A28" s="210">
        <v>9</v>
      </c>
      <c r="B28" s="152" t="s">
        <v>196</v>
      </c>
      <c r="C28" s="174" t="s">
        <v>197</v>
      </c>
      <c r="D28" s="153">
        <v>0.51651599999999998</v>
      </c>
      <c r="E28" s="192">
        <f t="shared" ref="E28:E33" si="29">D28*10%</f>
        <v>5.1651599999999999E-2</v>
      </c>
      <c r="F28" s="192">
        <f t="shared" ref="F28:F33" si="30">D28-E28-H28</f>
        <v>0.43387343999999994</v>
      </c>
      <c r="G28" s="192"/>
      <c r="H28" s="192">
        <f t="shared" ref="H28:H33" si="31">D28*6%</f>
        <v>3.0990959999999998E-2</v>
      </c>
      <c r="I28" s="153">
        <v>2.2987560000000001E-2</v>
      </c>
      <c r="J28" s="192">
        <v>0</v>
      </c>
      <c r="K28" s="192">
        <v>0</v>
      </c>
      <c r="L28" s="192">
        <v>0</v>
      </c>
      <c r="M28" s="192">
        <v>2.2987560000000001E-2</v>
      </c>
      <c r="N28" s="192">
        <f t="shared" ref="N28:N33" si="32">D28-I28</f>
        <v>0.49352843999999996</v>
      </c>
      <c r="O28" s="192">
        <f t="shared" ref="O28:O33" si="33">E28-J28</f>
        <v>5.1651599999999999E-2</v>
      </c>
      <c r="P28" s="192">
        <f t="shared" ref="P28:P33" si="34">F28-K28</f>
        <v>0.43387343999999994</v>
      </c>
      <c r="Q28" s="192">
        <f t="shared" ref="Q28:Q33" si="35">G28-L28</f>
        <v>0</v>
      </c>
      <c r="R28" s="192">
        <f t="shared" ref="R28:R33" si="36">H28-M28</f>
        <v>8.0033999999999973E-3</v>
      </c>
      <c r="S28" s="153">
        <f t="shared" ref="S28:S33" si="37">T28+U28+V28+W28</f>
        <v>1.9156300000000001E-2</v>
      </c>
      <c r="T28" s="153"/>
      <c r="U28" s="153"/>
      <c r="V28" s="153"/>
      <c r="W28" s="153">
        <v>1.9156300000000001E-2</v>
      </c>
      <c r="X28" s="192"/>
      <c r="Y28" s="192"/>
      <c r="Z28" s="192"/>
      <c r="AA28" s="192"/>
      <c r="AB28" s="198"/>
      <c r="AC28" s="192"/>
      <c r="AD28" s="192"/>
      <c r="AE28" s="192"/>
      <c r="AF28" s="192"/>
      <c r="AG28" s="192"/>
      <c r="AH28" s="192"/>
      <c r="AI28" s="192"/>
      <c r="AJ28" s="153"/>
      <c r="AK28" s="192"/>
      <c r="AL28" s="27"/>
    </row>
    <row r="29" spans="1:38" ht="62.2" x14ac:dyDescent="0.35">
      <c r="A29" s="210">
        <v>10</v>
      </c>
      <c r="B29" s="152" t="s">
        <v>198</v>
      </c>
      <c r="C29" s="174" t="s">
        <v>199</v>
      </c>
      <c r="D29" s="153">
        <v>3.5999999999999996</v>
      </c>
      <c r="E29" s="192">
        <f t="shared" si="29"/>
        <v>0.36</v>
      </c>
      <c r="F29" s="192">
        <f t="shared" si="30"/>
        <v>3.024</v>
      </c>
      <c r="G29" s="192"/>
      <c r="H29" s="192">
        <f t="shared" si="31"/>
        <v>0.21599999999999997</v>
      </c>
      <c r="I29" s="153">
        <v>0.160218204</v>
      </c>
      <c r="J29" s="192">
        <v>0</v>
      </c>
      <c r="K29" s="192">
        <v>0</v>
      </c>
      <c r="L29" s="192">
        <v>0</v>
      </c>
      <c r="M29" s="192">
        <v>0.160218204</v>
      </c>
      <c r="N29" s="192">
        <f t="shared" si="32"/>
        <v>3.4397817959999997</v>
      </c>
      <c r="O29" s="192">
        <f t="shared" si="33"/>
        <v>0.36</v>
      </c>
      <c r="P29" s="192">
        <f t="shared" si="34"/>
        <v>3.024</v>
      </c>
      <c r="Q29" s="192">
        <f t="shared" si="35"/>
        <v>0</v>
      </c>
      <c r="R29" s="192">
        <f t="shared" si="36"/>
        <v>5.5781795999999967E-2</v>
      </c>
      <c r="S29" s="153">
        <f t="shared" si="37"/>
        <v>0.13351517000000002</v>
      </c>
      <c r="T29" s="153"/>
      <c r="U29" s="153"/>
      <c r="V29" s="153"/>
      <c r="W29" s="153">
        <v>0.13351517000000002</v>
      </c>
      <c r="X29" s="192"/>
      <c r="Y29" s="192"/>
      <c r="Z29" s="192"/>
      <c r="AA29" s="192"/>
      <c r="AB29" s="198"/>
      <c r="AC29" s="192"/>
      <c r="AD29" s="192"/>
      <c r="AE29" s="192"/>
      <c r="AF29" s="192"/>
      <c r="AG29" s="192"/>
      <c r="AH29" s="192"/>
      <c r="AI29" s="192"/>
      <c r="AJ29" s="153"/>
      <c r="AK29" s="192"/>
      <c r="AL29" s="27"/>
    </row>
    <row r="30" spans="1:38" ht="46.65" x14ac:dyDescent="0.35">
      <c r="A30" s="210">
        <v>11</v>
      </c>
      <c r="B30" s="152" t="s">
        <v>200</v>
      </c>
      <c r="C30" s="174" t="s">
        <v>201</v>
      </c>
      <c r="D30" s="153">
        <v>1.1528039999999999</v>
      </c>
      <c r="E30" s="192">
        <f t="shared" si="29"/>
        <v>0.11528040000000001</v>
      </c>
      <c r="F30" s="192">
        <f t="shared" si="30"/>
        <v>0.96835535999999989</v>
      </c>
      <c r="G30" s="192"/>
      <c r="H30" s="192">
        <f t="shared" si="31"/>
        <v>6.9168239999999992E-2</v>
      </c>
      <c r="I30" s="153">
        <v>5.1305603999999991E-2</v>
      </c>
      <c r="J30" s="192">
        <v>0</v>
      </c>
      <c r="K30" s="192">
        <v>0</v>
      </c>
      <c r="L30" s="192">
        <v>0</v>
      </c>
      <c r="M30" s="192">
        <v>5.1305603999999991E-2</v>
      </c>
      <c r="N30" s="192">
        <f t="shared" si="32"/>
        <v>1.101498396</v>
      </c>
      <c r="O30" s="192">
        <f t="shared" si="33"/>
        <v>0.11528040000000001</v>
      </c>
      <c r="P30" s="192">
        <f t="shared" si="34"/>
        <v>0.96835535999999989</v>
      </c>
      <c r="Q30" s="192">
        <f t="shared" si="35"/>
        <v>0</v>
      </c>
      <c r="R30" s="192">
        <f t="shared" si="36"/>
        <v>1.7862636000000001E-2</v>
      </c>
      <c r="S30" s="153">
        <f t="shared" si="37"/>
        <v>4.2754669999999995E-2</v>
      </c>
      <c r="T30" s="153"/>
      <c r="U30" s="153"/>
      <c r="V30" s="153"/>
      <c r="W30" s="153">
        <v>4.2754669999999995E-2</v>
      </c>
      <c r="X30" s="192"/>
      <c r="Y30" s="192"/>
      <c r="Z30" s="192"/>
      <c r="AA30" s="192"/>
      <c r="AB30" s="198"/>
      <c r="AC30" s="192"/>
      <c r="AD30" s="192"/>
      <c r="AE30" s="192"/>
      <c r="AF30" s="192"/>
      <c r="AG30" s="192"/>
      <c r="AH30" s="192"/>
      <c r="AI30" s="192"/>
      <c r="AJ30" s="153"/>
      <c r="AK30" s="192"/>
      <c r="AL30" s="27"/>
    </row>
    <row r="31" spans="1:38" ht="62.2" x14ac:dyDescent="0.35">
      <c r="A31" s="210">
        <v>12</v>
      </c>
      <c r="B31" s="152" t="s">
        <v>1538</v>
      </c>
      <c r="C31" s="174" t="s">
        <v>1539</v>
      </c>
      <c r="D31" s="153">
        <v>0.21442799999999998</v>
      </c>
      <c r="E31" s="192">
        <f t="shared" si="29"/>
        <v>2.1442799999999998E-2</v>
      </c>
      <c r="F31" s="192">
        <f t="shared" si="30"/>
        <v>0.18011951999999998</v>
      </c>
      <c r="G31" s="192"/>
      <c r="H31" s="192">
        <f t="shared" si="31"/>
        <v>1.2865679999999999E-2</v>
      </c>
      <c r="I31" s="153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f t="shared" si="32"/>
        <v>0.21442799999999998</v>
      </c>
      <c r="O31" s="192">
        <f t="shared" si="33"/>
        <v>2.1442799999999998E-2</v>
      </c>
      <c r="P31" s="192">
        <f t="shared" si="34"/>
        <v>0.18011951999999998</v>
      </c>
      <c r="Q31" s="192">
        <f t="shared" si="35"/>
        <v>0</v>
      </c>
      <c r="R31" s="192">
        <f t="shared" si="36"/>
        <v>1.2865679999999999E-2</v>
      </c>
      <c r="S31" s="153">
        <f t="shared" si="37"/>
        <v>0</v>
      </c>
      <c r="T31" s="153"/>
      <c r="U31" s="153"/>
      <c r="V31" s="153"/>
      <c r="W31" s="153">
        <v>0</v>
      </c>
      <c r="X31" s="192"/>
      <c r="Y31" s="192"/>
      <c r="Z31" s="192"/>
      <c r="AA31" s="192"/>
      <c r="AB31" s="198"/>
      <c r="AC31" s="192"/>
      <c r="AD31" s="192"/>
      <c r="AE31" s="192"/>
      <c r="AF31" s="198">
        <v>2020</v>
      </c>
      <c r="AG31" s="192" t="s">
        <v>1527</v>
      </c>
      <c r="AH31" s="192" t="s">
        <v>1528</v>
      </c>
      <c r="AI31" s="192" t="s">
        <v>1529</v>
      </c>
      <c r="AJ31" s="153">
        <v>0.14000000000000001</v>
      </c>
      <c r="AK31" s="192"/>
      <c r="AL31" s="27"/>
    </row>
    <row r="32" spans="1:38" ht="62.2" x14ac:dyDescent="0.35">
      <c r="A32" s="210">
        <v>13</v>
      </c>
      <c r="B32" s="152" t="s">
        <v>1540</v>
      </c>
      <c r="C32" s="174" t="s">
        <v>1541</v>
      </c>
      <c r="D32" s="153">
        <v>0.122304</v>
      </c>
      <c r="E32" s="192">
        <f t="shared" si="29"/>
        <v>1.2230400000000001E-2</v>
      </c>
      <c r="F32" s="192">
        <f t="shared" si="30"/>
        <v>0.10273536</v>
      </c>
      <c r="G32" s="192"/>
      <c r="H32" s="192">
        <f t="shared" si="31"/>
        <v>7.3382399999999993E-3</v>
      </c>
      <c r="I32" s="153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f t="shared" si="32"/>
        <v>0.122304</v>
      </c>
      <c r="O32" s="192">
        <f t="shared" si="33"/>
        <v>1.2230400000000001E-2</v>
      </c>
      <c r="P32" s="192">
        <f t="shared" si="34"/>
        <v>0.10273536</v>
      </c>
      <c r="Q32" s="192">
        <f t="shared" si="35"/>
        <v>0</v>
      </c>
      <c r="R32" s="192">
        <f t="shared" si="36"/>
        <v>7.3382399999999993E-3</v>
      </c>
      <c r="S32" s="153">
        <f t="shared" si="37"/>
        <v>0</v>
      </c>
      <c r="T32" s="153"/>
      <c r="U32" s="153"/>
      <c r="V32" s="153"/>
      <c r="W32" s="153">
        <v>0</v>
      </c>
      <c r="X32" s="192"/>
      <c r="Y32" s="192"/>
      <c r="Z32" s="192"/>
      <c r="AA32" s="192"/>
      <c r="AB32" s="198"/>
      <c r="AC32" s="192"/>
      <c r="AD32" s="192"/>
      <c r="AE32" s="192"/>
      <c r="AF32" s="198">
        <v>2020</v>
      </c>
      <c r="AG32" s="192" t="s">
        <v>1527</v>
      </c>
      <c r="AH32" s="192" t="s">
        <v>1528</v>
      </c>
      <c r="AI32" s="192" t="s">
        <v>1529</v>
      </c>
      <c r="AJ32" s="153">
        <v>7.3999999999999996E-2</v>
      </c>
      <c r="AK32" s="192"/>
      <c r="AL32" s="27"/>
    </row>
    <row r="33" spans="1:38" ht="108.8" x14ac:dyDescent="0.35">
      <c r="A33" s="210">
        <v>14</v>
      </c>
      <c r="B33" s="152" t="s">
        <v>202</v>
      </c>
      <c r="C33" s="174" t="s">
        <v>1542</v>
      </c>
      <c r="D33" s="153">
        <v>0.19712399999999999</v>
      </c>
      <c r="E33" s="192">
        <f t="shared" si="29"/>
        <v>1.9712400000000001E-2</v>
      </c>
      <c r="F33" s="192">
        <f t="shared" si="30"/>
        <v>0.16558416000000001</v>
      </c>
      <c r="G33" s="192"/>
      <c r="H33" s="192">
        <f t="shared" si="31"/>
        <v>1.182744E-2</v>
      </c>
      <c r="I33" s="153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f t="shared" si="32"/>
        <v>0.19712399999999999</v>
      </c>
      <c r="O33" s="192">
        <f t="shared" si="33"/>
        <v>1.9712400000000001E-2</v>
      </c>
      <c r="P33" s="192">
        <f t="shared" si="34"/>
        <v>0.16558416000000001</v>
      </c>
      <c r="Q33" s="192">
        <f t="shared" si="35"/>
        <v>0</v>
      </c>
      <c r="R33" s="192">
        <f t="shared" si="36"/>
        <v>1.182744E-2</v>
      </c>
      <c r="S33" s="153">
        <f t="shared" si="37"/>
        <v>0</v>
      </c>
      <c r="T33" s="153"/>
      <c r="U33" s="153"/>
      <c r="V33" s="153"/>
      <c r="W33" s="153">
        <v>0</v>
      </c>
      <c r="X33" s="192"/>
      <c r="Y33" s="192"/>
      <c r="Z33" s="192"/>
      <c r="AA33" s="192"/>
      <c r="AB33" s="198"/>
      <c r="AC33" s="192"/>
      <c r="AD33" s="192"/>
      <c r="AE33" s="192"/>
      <c r="AF33" s="198">
        <v>2020</v>
      </c>
      <c r="AG33" s="192" t="s">
        <v>1527</v>
      </c>
      <c r="AH33" s="192" t="s">
        <v>1528</v>
      </c>
      <c r="AI33" s="192" t="s">
        <v>1529</v>
      </c>
      <c r="AJ33" s="153">
        <v>0.05</v>
      </c>
      <c r="AK33" s="192"/>
      <c r="AL33" s="27"/>
    </row>
    <row r="34" spans="1:38" ht="15.55" x14ac:dyDescent="0.35">
      <c r="A34" s="172"/>
      <c r="B34" s="156" t="s">
        <v>203</v>
      </c>
      <c r="C34" s="173"/>
      <c r="D34" s="237">
        <f t="shared" ref="D34:AK34" si="38">SUM(D35:D40)</f>
        <v>3.4295591239999998</v>
      </c>
      <c r="E34" s="237">
        <f t="shared" si="38"/>
        <v>0.34295591240000001</v>
      </c>
      <c r="F34" s="237">
        <f t="shared" si="38"/>
        <v>2.8808296641599997</v>
      </c>
      <c r="G34" s="237">
        <f t="shared" si="38"/>
        <v>0</v>
      </c>
      <c r="H34" s="237">
        <f t="shared" si="38"/>
        <v>0.20577354744000001</v>
      </c>
      <c r="I34" s="237">
        <f t="shared" si="38"/>
        <v>2.1311977600000001</v>
      </c>
      <c r="J34" s="237">
        <f t="shared" si="38"/>
        <v>0</v>
      </c>
      <c r="K34" s="237">
        <f t="shared" si="38"/>
        <v>1.4125531599999999</v>
      </c>
      <c r="L34" s="237">
        <f t="shared" si="38"/>
        <v>0.66796800000000001</v>
      </c>
      <c r="M34" s="237">
        <f t="shared" si="38"/>
        <v>5.0676600000000002E-2</v>
      </c>
      <c r="N34" s="237">
        <f t="shared" si="38"/>
        <v>1.2983613640000002</v>
      </c>
      <c r="O34" s="237">
        <f t="shared" si="38"/>
        <v>0.34295591240000001</v>
      </c>
      <c r="P34" s="237">
        <f t="shared" si="38"/>
        <v>1.4682765041599999</v>
      </c>
      <c r="Q34" s="237">
        <f t="shared" si="38"/>
        <v>-0.66796800000000001</v>
      </c>
      <c r="R34" s="237">
        <f t="shared" si="38"/>
        <v>0.15509694743999999</v>
      </c>
      <c r="S34" s="237">
        <f t="shared" si="38"/>
        <v>1.0872462600000001</v>
      </c>
      <c r="T34" s="237">
        <f t="shared" si="38"/>
        <v>0</v>
      </c>
      <c r="U34" s="237">
        <f t="shared" si="38"/>
        <v>1.0450157600000001</v>
      </c>
      <c r="V34" s="237">
        <f t="shared" si="38"/>
        <v>0</v>
      </c>
      <c r="W34" s="237">
        <f t="shared" si="38"/>
        <v>4.2230499999999997E-2</v>
      </c>
      <c r="X34" s="237">
        <f t="shared" si="38"/>
        <v>0</v>
      </c>
      <c r="Y34" s="237">
        <f t="shared" si="38"/>
        <v>0</v>
      </c>
      <c r="Z34" s="237">
        <f t="shared" si="38"/>
        <v>0</v>
      </c>
      <c r="AA34" s="237">
        <f t="shared" si="38"/>
        <v>0</v>
      </c>
      <c r="AB34" s="237">
        <f t="shared" si="38"/>
        <v>0</v>
      </c>
      <c r="AC34" s="237">
        <f t="shared" si="38"/>
        <v>0</v>
      </c>
      <c r="AD34" s="237">
        <f t="shared" si="38"/>
        <v>0</v>
      </c>
      <c r="AE34" s="237">
        <f t="shared" si="38"/>
        <v>1.46</v>
      </c>
      <c r="AF34" s="237">
        <f t="shared" si="38"/>
        <v>4040</v>
      </c>
      <c r="AG34" s="237">
        <f t="shared" si="38"/>
        <v>0</v>
      </c>
      <c r="AH34" s="237">
        <f t="shared" si="38"/>
        <v>0</v>
      </c>
      <c r="AI34" s="237">
        <f t="shared" si="38"/>
        <v>0</v>
      </c>
      <c r="AJ34" s="237">
        <f t="shared" si="38"/>
        <v>0.31</v>
      </c>
      <c r="AK34" s="237">
        <f t="shared" si="38"/>
        <v>0</v>
      </c>
      <c r="AL34" s="27"/>
    </row>
    <row r="35" spans="1:38" ht="62.2" x14ac:dyDescent="0.35">
      <c r="A35" s="210">
        <v>15</v>
      </c>
      <c r="B35" s="152" t="s">
        <v>204</v>
      </c>
      <c r="C35" s="174" t="s">
        <v>205</v>
      </c>
      <c r="D35" s="153">
        <v>0.1403951240000004</v>
      </c>
      <c r="E35" s="192">
        <f t="shared" ref="E35:E40" si="39">D35*10%</f>
        <v>1.4039512400000041E-2</v>
      </c>
      <c r="F35" s="192">
        <f t="shared" ref="F35:F40" si="40">D35-E35-H35</f>
        <v>0.11793190416000034</v>
      </c>
      <c r="G35" s="192"/>
      <c r="H35" s="192">
        <f t="shared" ref="H35:H40" si="41">D35*6%</f>
        <v>8.4237074400000233E-3</v>
      </c>
      <c r="I35" s="153">
        <v>0.45650498</v>
      </c>
      <c r="J35" s="192">
        <v>0</v>
      </c>
      <c r="K35" s="192">
        <v>0.45650498</v>
      </c>
      <c r="L35" s="192">
        <v>0</v>
      </c>
      <c r="M35" s="192">
        <v>0</v>
      </c>
      <c r="N35" s="192">
        <f t="shared" ref="N35:N40" si="42">D35-I35</f>
        <v>-0.31610985599999963</v>
      </c>
      <c r="O35" s="192">
        <f t="shared" ref="O35:O40" si="43">E35-J35</f>
        <v>1.4039512400000041E-2</v>
      </c>
      <c r="P35" s="192">
        <f t="shared" ref="P35:P40" si="44">F35-K35</f>
        <v>-0.33857307583999968</v>
      </c>
      <c r="Q35" s="192">
        <f t="shared" ref="Q35:Q40" si="45">G35-L35</f>
        <v>0</v>
      </c>
      <c r="R35" s="192">
        <f t="shared" ref="R35:R40" si="46">H35-M35</f>
        <v>8.4237074400000233E-3</v>
      </c>
      <c r="S35" s="153">
        <f t="shared" ref="S35:S40" si="47">T35+U35+V35+W35</f>
        <v>0</v>
      </c>
      <c r="T35" s="153"/>
      <c r="U35" s="153"/>
      <c r="V35" s="153"/>
      <c r="W35" s="153">
        <v>0</v>
      </c>
      <c r="X35" s="192"/>
      <c r="Y35" s="192"/>
      <c r="Z35" s="192"/>
      <c r="AA35" s="192"/>
      <c r="AB35" s="198"/>
      <c r="AC35" s="192"/>
      <c r="AD35" s="192"/>
      <c r="AE35" s="192">
        <v>0.16</v>
      </c>
      <c r="AF35" s="192"/>
      <c r="AG35" s="192"/>
      <c r="AH35" s="192"/>
      <c r="AI35" s="192"/>
      <c r="AJ35" s="153"/>
      <c r="AK35" s="192"/>
      <c r="AL35" s="27"/>
    </row>
    <row r="36" spans="1:38" ht="77.7" x14ac:dyDescent="0.35">
      <c r="A36" s="210">
        <v>16</v>
      </c>
      <c r="B36" s="152" t="s">
        <v>206</v>
      </c>
      <c r="C36" s="174" t="s">
        <v>207</v>
      </c>
      <c r="D36" s="153">
        <v>1.2E-2</v>
      </c>
      <c r="E36" s="192">
        <f t="shared" si="39"/>
        <v>1.2000000000000001E-3</v>
      </c>
      <c r="F36" s="192">
        <f t="shared" si="40"/>
        <v>1.008E-2</v>
      </c>
      <c r="G36" s="192"/>
      <c r="H36" s="192">
        <f t="shared" si="41"/>
        <v>7.1999999999999994E-4</v>
      </c>
      <c r="I36" s="153">
        <v>9.5212649999999996E-2</v>
      </c>
      <c r="J36" s="192">
        <v>0</v>
      </c>
      <c r="K36" s="192">
        <v>9.5212649999999996E-2</v>
      </c>
      <c r="L36" s="192">
        <v>0</v>
      </c>
      <c r="M36" s="192">
        <v>0</v>
      </c>
      <c r="N36" s="192">
        <f t="shared" si="42"/>
        <v>-8.3212649999999999E-2</v>
      </c>
      <c r="O36" s="192">
        <f t="shared" si="43"/>
        <v>1.2000000000000001E-3</v>
      </c>
      <c r="P36" s="192">
        <f t="shared" si="44"/>
        <v>-8.513264999999999E-2</v>
      </c>
      <c r="Q36" s="192">
        <f t="shared" si="45"/>
        <v>0</v>
      </c>
      <c r="R36" s="192">
        <f t="shared" si="46"/>
        <v>7.1999999999999994E-4</v>
      </c>
      <c r="S36" s="153">
        <f t="shared" si="47"/>
        <v>0</v>
      </c>
      <c r="T36" s="153"/>
      <c r="U36" s="153"/>
      <c r="V36" s="153"/>
      <c r="W36" s="153">
        <v>0</v>
      </c>
      <c r="X36" s="192"/>
      <c r="Y36" s="192"/>
      <c r="Z36" s="192"/>
      <c r="AA36" s="192"/>
      <c r="AB36" s="198"/>
      <c r="AC36" s="192"/>
      <c r="AD36" s="192"/>
      <c r="AE36" s="192">
        <v>0.25</v>
      </c>
      <c r="AF36" s="192"/>
      <c r="AG36" s="192"/>
      <c r="AH36" s="192"/>
      <c r="AI36" s="192"/>
      <c r="AJ36" s="153"/>
      <c r="AK36" s="192"/>
      <c r="AL36" s="27"/>
    </row>
    <row r="37" spans="1:38" ht="46.65" x14ac:dyDescent="0.35">
      <c r="A37" s="210">
        <v>17</v>
      </c>
      <c r="B37" s="152" t="s">
        <v>208</v>
      </c>
      <c r="C37" s="174" t="s">
        <v>209</v>
      </c>
      <c r="D37" s="153">
        <v>1.242432</v>
      </c>
      <c r="E37" s="192">
        <f t="shared" si="39"/>
        <v>0.1242432</v>
      </c>
      <c r="F37" s="192">
        <f t="shared" si="40"/>
        <v>1.0436428799999999</v>
      </c>
      <c r="G37" s="192"/>
      <c r="H37" s="192">
        <f t="shared" si="41"/>
        <v>7.4545920000000002E-2</v>
      </c>
      <c r="I37" s="153">
        <v>0.90883923799999999</v>
      </c>
      <c r="J37" s="192">
        <v>0</v>
      </c>
      <c r="K37" s="192">
        <v>0.86083553000000002</v>
      </c>
      <c r="L37" s="192">
        <v>0</v>
      </c>
      <c r="M37" s="192">
        <v>4.8003707999999999E-2</v>
      </c>
      <c r="N37" s="192">
        <f t="shared" si="42"/>
        <v>0.33359276199999999</v>
      </c>
      <c r="O37" s="192">
        <f t="shared" si="43"/>
        <v>0.1242432</v>
      </c>
      <c r="P37" s="192">
        <f t="shared" si="44"/>
        <v>0.18280734999999992</v>
      </c>
      <c r="Q37" s="192">
        <f t="shared" si="45"/>
        <v>0</v>
      </c>
      <c r="R37" s="192">
        <f t="shared" si="46"/>
        <v>2.6542212000000003E-2</v>
      </c>
      <c r="S37" s="153">
        <f t="shared" si="47"/>
        <v>0.75736603000000002</v>
      </c>
      <c r="T37" s="153"/>
      <c r="U37" s="153">
        <v>0.71736294</v>
      </c>
      <c r="V37" s="153"/>
      <c r="W37" s="153">
        <v>4.0003089999999998E-2</v>
      </c>
      <c r="X37" s="192"/>
      <c r="Y37" s="192"/>
      <c r="Z37" s="192"/>
      <c r="AA37" s="192"/>
      <c r="AB37" s="198"/>
      <c r="AC37" s="192"/>
      <c r="AD37" s="192"/>
      <c r="AE37" s="192">
        <v>0.4</v>
      </c>
      <c r="AF37" s="192"/>
      <c r="AG37" s="192"/>
      <c r="AH37" s="192"/>
      <c r="AI37" s="192"/>
      <c r="AJ37" s="153"/>
      <c r="AK37" s="192"/>
      <c r="AL37" s="27"/>
    </row>
    <row r="38" spans="1:38" ht="62.2" x14ac:dyDescent="0.35">
      <c r="A38" s="210">
        <v>18</v>
      </c>
      <c r="B38" s="152" t="s">
        <v>1543</v>
      </c>
      <c r="C38" s="174" t="s">
        <v>1544</v>
      </c>
      <c r="D38" s="153">
        <v>1.5664079999999998</v>
      </c>
      <c r="E38" s="192">
        <f t="shared" si="39"/>
        <v>0.1566408</v>
      </c>
      <c r="F38" s="192">
        <f t="shared" si="40"/>
        <v>1.3157827199999999</v>
      </c>
      <c r="G38" s="192"/>
      <c r="H38" s="192">
        <f t="shared" si="41"/>
        <v>9.3984479999999981E-2</v>
      </c>
      <c r="I38" s="153">
        <v>0.36792000000000002</v>
      </c>
      <c r="J38" s="192">
        <v>0</v>
      </c>
      <c r="K38" s="192">
        <v>0</v>
      </c>
      <c r="L38" s="192">
        <v>0.36792000000000002</v>
      </c>
      <c r="M38" s="192">
        <v>0</v>
      </c>
      <c r="N38" s="192">
        <f t="shared" si="42"/>
        <v>1.1984879999999998</v>
      </c>
      <c r="O38" s="192">
        <f t="shared" si="43"/>
        <v>0.1566408</v>
      </c>
      <c r="P38" s="192">
        <f t="shared" si="44"/>
        <v>1.3157827199999999</v>
      </c>
      <c r="Q38" s="192">
        <f t="shared" si="45"/>
        <v>-0.36792000000000002</v>
      </c>
      <c r="R38" s="192">
        <f t="shared" si="46"/>
        <v>9.3984479999999981E-2</v>
      </c>
      <c r="S38" s="153">
        <f t="shared" si="47"/>
        <v>0</v>
      </c>
      <c r="T38" s="153"/>
      <c r="U38" s="153"/>
      <c r="V38" s="153"/>
      <c r="W38" s="153">
        <v>0</v>
      </c>
      <c r="X38" s="192"/>
      <c r="Y38" s="192"/>
      <c r="Z38" s="192"/>
      <c r="AA38" s="192"/>
      <c r="AB38" s="198"/>
      <c r="AC38" s="192"/>
      <c r="AD38" s="192"/>
      <c r="AE38" s="192">
        <v>0.4</v>
      </c>
      <c r="AF38" s="198">
        <v>2020</v>
      </c>
      <c r="AG38" s="192" t="s">
        <v>1527</v>
      </c>
      <c r="AH38" s="192" t="s">
        <v>1528</v>
      </c>
      <c r="AI38" s="192" t="s">
        <v>1529</v>
      </c>
      <c r="AJ38" s="153">
        <v>0.2</v>
      </c>
      <c r="AK38" s="192"/>
      <c r="AL38" s="27"/>
    </row>
    <row r="39" spans="1:38" ht="77.7" x14ac:dyDescent="0.35">
      <c r="A39" s="210">
        <v>19</v>
      </c>
      <c r="B39" s="152" t="s">
        <v>1545</v>
      </c>
      <c r="C39" s="174" t="s">
        <v>1546</v>
      </c>
      <c r="D39" s="153">
        <v>0.46832399999999996</v>
      </c>
      <c r="E39" s="192">
        <f t="shared" si="39"/>
        <v>4.6832399999999996E-2</v>
      </c>
      <c r="F39" s="192">
        <f t="shared" si="40"/>
        <v>0.39339215999999999</v>
      </c>
      <c r="G39" s="192"/>
      <c r="H39" s="192">
        <f t="shared" si="41"/>
        <v>2.8099439999999996E-2</v>
      </c>
      <c r="I39" s="153">
        <v>0.30272089199999996</v>
      </c>
      <c r="J39" s="192">
        <v>0</v>
      </c>
      <c r="K39" s="192">
        <v>0</v>
      </c>
      <c r="L39" s="192">
        <v>0.30004799999999998</v>
      </c>
      <c r="M39" s="192">
        <v>2.6728920000000001E-3</v>
      </c>
      <c r="N39" s="192">
        <f t="shared" si="42"/>
        <v>0.165603108</v>
      </c>
      <c r="O39" s="192">
        <f t="shared" si="43"/>
        <v>4.6832399999999996E-2</v>
      </c>
      <c r="P39" s="192">
        <f t="shared" si="44"/>
        <v>0.39339215999999999</v>
      </c>
      <c r="Q39" s="192">
        <f t="shared" si="45"/>
        <v>-0.30004799999999998</v>
      </c>
      <c r="R39" s="192">
        <f t="shared" si="46"/>
        <v>2.5426547999999997E-2</v>
      </c>
      <c r="S39" s="153">
        <f t="shared" si="47"/>
        <v>0.26389360999999995</v>
      </c>
      <c r="T39" s="153"/>
      <c r="U39" s="153">
        <v>0.26166619999999996</v>
      </c>
      <c r="V39" s="153"/>
      <c r="W39" s="153">
        <v>2.22741E-3</v>
      </c>
      <c r="X39" s="192"/>
      <c r="Y39" s="192"/>
      <c r="Z39" s="192"/>
      <c r="AA39" s="192"/>
      <c r="AB39" s="198"/>
      <c r="AC39" s="192"/>
      <c r="AD39" s="192"/>
      <c r="AE39" s="192">
        <v>0.25</v>
      </c>
      <c r="AF39" s="192"/>
      <c r="AG39" s="192"/>
      <c r="AH39" s="192"/>
      <c r="AI39" s="192"/>
      <c r="AJ39" s="153"/>
      <c r="AK39" s="192"/>
      <c r="AL39" s="27"/>
    </row>
    <row r="40" spans="1:38" ht="93.25" x14ac:dyDescent="0.35">
      <c r="A40" s="210">
        <v>20</v>
      </c>
      <c r="B40" s="152" t="s">
        <v>210</v>
      </c>
      <c r="C40" s="174" t="s">
        <v>211</v>
      </c>
      <c r="D40" s="153">
        <v>0</v>
      </c>
      <c r="E40" s="192">
        <f t="shared" si="39"/>
        <v>0</v>
      </c>
      <c r="F40" s="192">
        <f t="shared" si="40"/>
        <v>0</v>
      </c>
      <c r="G40" s="192"/>
      <c r="H40" s="192">
        <f t="shared" si="41"/>
        <v>0</v>
      </c>
      <c r="I40" s="153">
        <v>0</v>
      </c>
      <c r="J40" s="192">
        <v>0</v>
      </c>
      <c r="K40" s="192">
        <v>0</v>
      </c>
      <c r="L40" s="192">
        <v>0</v>
      </c>
      <c r="M40" s="192">
        <v>0</v>
      </c>
      <c r="N40" s="192">
        <f t="shared" si="42"/>
        <v>0</v>
      </c>
      <c r="O40" s="192">
        <f t="shared" si="43"/>
        <v>0</v>
      </c>
      <c r="P40" s="192">
        <f t="shared" si="44"/>
        <v>0</v>
      </c>
      <c r="Q40" s="192">
        <f t="shared" si="45"/>
        <v>0</v>
      </c>
      <c r="R40" s="192">
        <f t="shared" si="46"/>
        <v>0</v>
      </c>
      <c r="S40" s="153">
        <f t="shared" si="47"/>
        <v>6.5986619999999996E-2</v>
      </c>
      <c r="T40" s="153"/>
      <c r="U40" s="153">
        <v>6.5986619999999996E-2</v>
      </c>
      <c r="V40" s="153"/>
      <c r="W40" s="153">
        <v>0</v>
      </c>
      <c r="X40" s="192"/>
      <c r="Y40" s="192"/>
      <c r="Z40" s="192"/>
      <c r="AA40" s="192"/>
      <c r="AB40" s="198"/>
      <c r="AC40" s="192"/>
      <c r="AD40" s="192"/>
      <c r="AE40" s="192"/>
      <c r="AF40" s="198">
        <v>2020</v>
      </c>
      <c r="AG40" s="192" t="s">
        <v>1527</v>
      </c>
      <c r="AH40" s="192" t="s">
        <v>1528</v>
      </c>
      <c r="AI40" s="192" t="s">
        <v>1529</v>
      </c>
      <c r="AJ40" s="153">
        <v>0.11</v>
      </c>
      <c r="AK40" s="192"/>
      <c r="AL40" s="27"/>
    </row>
    <row r="41" spans="1:38" ht="15.55" x14ac:dyDescent="0.35">
      <c r="A41" s="172"/>
      <c r="B41" s="156" t="s">
        <v>212</v>
      </c>
      <c r="C41" s="173"/>
      <c r="D41" s="237">
        <f t="shared" ref="D41:AK41" si="48">SUM(D42:D47)</f>
        <v>10.640382000000001</v>
      </c>
      <c r="E41" s="237">
        <f t="shared" si="48"/>
        <v>1.0640381999999999</v>
      </c>
      <c r="F41" s="237">
        <f t="shared" si="48"/>
        <v>8.9379208800000001</v>
      </c>
      <c r="G41" s="237">
        <f t="shared" si="48"/>
        <v>0</v>
      </c>
      <c r="H41" s="237">
        <f t="shared" si="48"/>
        <v>0.63842292</v>
      </c>
      <c r="I41" s="237">
        <f t="shared" si="48"/>
        <v>10.832866083999999</v>
      </c>
      <c r="J41" s="237">
        <f t="shared" si="48"/>
        <v>0.22384582</v>
      </c>
      <c r="K41" s="237">
        <f t="shared" si="48"/>
        <v>9.8831881199999998</v>
      </c>
      <c r="L41" s="237">
        <f t="shared" si="48"/>
        <v>0</v>
      </c>
      <c r="M41" s="237">
        <f t="shared" si="48"/>
        <v>0.72583214399999996</v>
      </c>
      <c r="N41" s="237">
        <f t="shared" si="48"/>
        <v>-0.19248408400000006</v>
      </c>
      <c r="O41" s="237">
        <f t="shared" si="48"/>
        <v>0.84019237999999985</v>
      </c>
      <c r="P41" s="237">
        <f t="shared" si="48"/>
        <v>-0.94526724000000029</v>
      </c>
      <c r="Q41" s="237">
        <f t="shared" si="48"/>
        <v>0</v>
      </c>
      <c r="R41" s="237">
        <f t="shared" si="48"/>
        <v>-8.7409224000000049E-2</v>
      </c>
      <c r="S41" s="237">
        <f t="shared" si="48"/>
        <v>10.500436379999998</v>
      </c>
      <c r="T41" s="237">
        <f t="shared" si="48"/>
        <v>0.35250694999999999</v>
      </c>
      <c r="U41" s="237">
        <f t="shared" si="48"/>
        <v>9.5430693099999981</v>
      </c>
      <c r="V41" s="237">
        <f t="shared" si="48"/>
        <v>0</v>
      </c>
      <c r="W41" s="237">
        <f t="shared" si="48"/>
        <v>0.60486012</v>
      </c>
      <c r="X41" s="237">
        <f t="shared" si="48"/>
        <v>0</v>
      </c>
      <c r="Y41" s="237">
        <f t="shared" si="48"/>
        <v>0</v>
      </c>
      <c r="Z41" s="237">
        <f t="shared" si="48"/>
        <v>0</v>
      </c>
      <c r="AA41" s="237">
        <f t="shared" si="48"/>
        <v>0</v>
      </c>
      <c r="AB41" s="237">
        <f t="shared" si="48"/>
        <v>0</v>
      </c>
      <c r="AC41" s="237">
        <f t="shared" si="48"/>
        <v>0</v>
      </c>
      <c r="AD41" s="237">
        <f t="shared" si="48"/>
        <v>0</v>
      </c>
      <c r="AE41" s="237">
        <f t="shared" si="48"/>
        <v>1.76</v>
      </c>
      <c r="AF41" s="237">
        <f t="shared" si="48"/>
        <v>4040</v>
      </c>
      <c r="AG41" s="237">
        <f t="shared" si="48"/>
        <v>0</v>
      </c>
      <c r="AH41" s="237">
        <f t="shared" si="48"/>
        <v>0</v>
      </c>
      <c r="AI41" s="237">
        <f t="shared" si="48"/>
        <v>0</v>
      </c>
      <c r="AJ41" s="237">
        <f t="shared" si="48"/>
        <v>7.4740000000000002</v>
      </c>
      <c r="AK41" s="237">
        <f t="shared" si="48"/>
        <v>0</v>
      </c>
      <c r="AL41" s="27"/>
    </row>
    <row r="42" spans="1:38" ht="15.55" x14ac:dyDescent="0.35">
      <c r="A42" s="210">
        <v>21</v>
      </c>
      <c r="B42" s="152" t="s">
        <v>213</v>
      </c>
      <c r="C42" s="174" t="s">
        <v>214</v>
      </c>
      <c r="D42" s="153">
        <v>4.4274360000000001</v>
      </c>
      <c r="E42" s="192">
        <f t="shared" ref="E42:E47" si="49">D42*10%</f>
        <v>0.44274360000000001</v>
      </c>
      <c r="F42" s="192">
        <f t="shared" ref="F42:F47" si="50">D42-E42-H42</f>
        <v>3.7190462399999999</v>
      </c>
      <c r="G42" s="192"/>
      <c r="H42" s="192">
        <f t="shared" ref="H42:H47" si="51">D42*6%</f>
        <v>0.26564616000000002</v>
      </c>
      <c r="I42" s="153">
        <v>0.19704327599999999</v>
      </c>
      <c r="J42" s="192">
        <v>0</v>
      </c>
      <c r="K42" s="192">
        <v>0</v>
      </c>
      <c r="L42" s="192">
        <v>0</v>
      </c>
      <c r="M42" s="192">
        <v>0.19704327599999999</v>
      </c>
      <c r="N42" s="192">
        <f t="shared" ref="N42:N47" si="52">D42-I42</f>
        <v>4.2303927240000005</v>
      </c>
      <c r="O42" s="192">
        <f t="shared" ref="O42:O47" si="53">E42-J42</f>
        <v>0.44274360000000001</v>
      </c>
      <c r="P42" s="192">
        <f t="shared" ref="P42:P47" si="54">F42-K42</f>
        <v>3.7190462399999999</v>
      </c>
      <c r="Q42" s="192">
        <f t="shared" ref="Q42:Q47" si="55">G42-L42</f>
        <v>0</v>
      </c>
      <c r="R42" s="192">
        <f t="shared" ref="R42:R47" si="56">H42-M42</f>
        <v>6.8602884000000031E-2</v>
      </c>
      <c r="S42" s="153">
        <f t="shared" ref="S42:S47" si="57">T42+U42+V42+W42</f>
        <v>0.16420272999999999</v>
      </c>
      <c r="T42" s="153"/>
      <c r="U42" s="153"/>
      <c r="V42" s="153"/>
      <c r="W42" s="153">
        <v>0.16420272999999999</v>
      </c>
      <c r="X42" s="192"/>
      <c r="Y42" s="192"/>
      <c r="Z42" s="192"/>
      <c r="AA42" s="192"/>
      <c r="AB42" s="198"/>
      <c r="AC42" s="192"/>
      <c r="AD42" s="192"/>
      <c r="AE42" s="192"/>
      <c r="AF42" s="192"/>
      <c r="AG42" s="192"/>
      <c r="AH42" s="192"/>
      <c r="AI42" s="192"/>
      <c r="AJ42" s="153"/>
      <c r="AK42" s="192"/>
      <c r="AL42" s="27"/>
    </row>
    <row r="43" spans="1:38" ht="62.2" x14ac:dyDescent="0.35">
      <c r="A43" s="210">
        <v>22</v>
      </c>
      <c r="B43" s="152" t="s">
        <v>215</v>
      </c>
      <c r="C43" s="174" t="s">
        <v>216</v>
      </c>
      <c r="D43" s="153">
        <v>0.36668400000000001</v>
      </c>
      <c r="E43" s="192">
        <f t="shared" si="49"/>
        <v>3.6668400000000004E-2</v>
      </c>
      <c r="F43" s="192">
        <f t="shared" si="50"/>
        <v>0.30801456000000005</v>
      </c>
      <c r="G43" s="192"/>
      <c r="H43" s="192">
        <f t="shared" si="51"/>
        <v>2.2001039999999999E-2</v>
      </c>
      <c r="I43" s="153">
        <v>3.0328667999999996E-2</v>
      </c>
      <c r="J43" s="192">
        <v>0</v>
      </c>
      <c r="K43" s="192">
        <v>0</v>
      </c>
      <c r="L43" s="192">
        <v>0</v>
      </c>
      <c r="M43" s="192">
        <v>3.0328667999999996E-2</v>
      </c>
      <c r="N43" s="192">
        <f t="shared" si="52"/>
        <v>0.33635533200000001</v>
      </c>
      <c r="O43" s="192">
        <f t="shared" si="53"/>
        <v>3.6668400000000004E-2</v>
      </c>
      <c r="P43" s="192">
        <f t="shared" si="54"/>
        <v>0.30801456000000005</v>
      </c>
      <c r="Q43" s="192">
        <f t="shared" si="55"/>
        <v>0</v>
      </c>
      <c r="R43" s="192">
        <f t="shared" si="56"/>
        <v>-8.3276279999999966E-3</v>
      </c>
      <c r="S43" s="153">
        <f t="shared" si="57"/>
        <v>1.4418391799999999</v>
      </c>
      <c r="T43" s="153">
        <v>0.10948608</v>
      </c>
      <c r="U43" s="153">
        <v>1.3070792099999999</v>
      </c>
      <c r="V43" s="153"/>
      <c r="W43" s="153">
        <v>2.5273889999999997E-2</v>
      </c>
      <c r="X43" s="192"/>
      <c r="Y43" s="192"/>
      <c r="Z43" s="192"/>
      <c r="AA43" s="192"/>
      <c r="AB43" s="198"/>
      <c r="AC43" s="192"/>
      <c r="AD43" s="192"/>
      <c r="AE43" s="192">
        <v>1.26</v>
      </c>
      <c r="AF43" s="192"/>
      <c r="AG43" s="192"/>
      <c r="AH43" s="192"/>
      <c r="AI43" s="192"/>
      <c r="AJ43" s="153"/>
      <c r="AK43" s="192"/>
      <c r="AL43" s="27"/>
    </row>
    <row r="44" spans="1:38" ht="46.65" x14ac:dyDescent="0.35">
      <c r="A44" s="210">
        <v>23</v>
      </c>
      <c r="B44" s="152" t="s">
        <v>217</v>
      </c>
      <c r="C44" s="174" t="s">
        <v>218</v>
      </c>
      <c r="D44" s="153">
        <v>4.6066319999999994</v>
      </c>
      <c r="E44" s="192">
        <f t="shared" si="49"/>
        <v>0.46066319999999994</v>
      </c>
      <c r="F44" s="192">
        <f t="shared" si="50"/>
        <v>3.8695708799999995</v>
      </c>
      <c r="G44" s="192"/>
      <c r="H44" s="192">
        <f t="shared" si="51"/>
        <v>0.27639791999999996</v>
      </c>
      <c r="I44" s="153">
        <v>10.38164832</v>
      </c>
      <c r="J44" s="192">
        <v>0</v>
      </c>
      <c r="K44" s="192">
        <v>9.8831881199999998</v>
      </c>
      <c r="L44" s="192">
        <v>0</v>
      </c>
      <c r="M44" s="192">
        <v>0.49846020000000002</v>
      </c>
      <c r="N44" s="192">
        <f t="shared" si="52"/>
        <v>-5.7750163200000006</v>
      </c>
      <c r="O44" s="192">
        <f t="shared" si="53"/>
        <v>0.46066319999999994</v>
      </c>
      <c r="P44" s="192">
        <f t="shared" si="54"/>
        <v>-6.0136172400000003</v>
      </c>
      <c r="Q44" s="192">
        <f t="shared" si="55"/>
        <v>0</v>
      </c>
      <c r="R44" s="192">
        <f t="shared" si="56"/>
        <v>-0.22206228000000006</v>
      </c>
      <c r="S44" s="153">
        <f t="shared" si="57"/>
        <v>8.6513735999999994</v>
      </c>
      <c r="T44" s="153"/>
      <c r="U44" s="153">
        <v>8.2359900999999986</v>
      </c>
      <c r="V44" s="153"/>
      <c r="W44" s="153">
        <v>0.41538350000000002</v>
      </c>
      <c r="X44" s="192"/>
      <c r="Y44" s="192"/>
      <c r="Z44" s="192"/>
      <c r="AA44" s="192"/>
      <c r="AB44" s="198"/>
      <c r="AC44" s="192"/>
      <c r="AD44" s="192"/>
      <c r="AE44" s="192"/>
      <c r="AF44" s="198">
        <v>2020</v>
      </c>
      <c r="AG44" s="192" t="s">
        <v>1527</v>
      </c>
      <c r="AH44" s="192" t="s">
        <v>1528</v>
      </c>
      <c r="AI44" s="192" t="s">
        <v>1529</v>
      </c>
      <c r="AJ44" s="153">
        <v>6.8580000000000005</v>
      </c>
      <c r="AK44" s="192"/>
      <c r="AL44" s="27"/>
    </row>
    <row r="45" spans="1:38" ht="62.2" x14ac:dyDescent="0.35">
      <c r="A45" s="210">
        <v>24</v>
      </c>
      <c r="B45" s="152" t="s">
        <v>219</v>
      </c>
      <c r="C45" s="174" t="s">
        <v>1547</v>
      </c>
      <c r="D45" s="153">
        <v>0.77768399999999993</v>
      </c>
      <c r="E45" s="192">
        <f t="shared" si="49"/>
        <v>7.7768400000000001E-2</v>
      </c>
      <c r="F45" s="192">
        <f t="shared" si="50"/>
        <v>0.65325455999999993</v>
      </c>
      <c r="G45" s="192"/>
      <c r="H45" s="192">
        <f t="shared" si="51"/>
        <v>4.6661039999999994E-2</v>
      </c>
      <c r="I45" s="153">
        <v>0.22384582</v>
      </c>
      <c r="J45" s="192">
        <v>0.22384582</v>
      </c>
      <c r="K45" s="192">
        <v>0</v>
      </c>
      <c r="L45" s="192">
        <v>0</v>
      </c>
      <c r="M45" s="192">
        <v>0</v>
      </c>
      <c r="N45" s="192">
        <f t="shared" si="52"/>
        <v>0.55383817999999996</v>
      </c>
      <c r="O45" s="192">
        <f t="shared" si="53"/>
        <v>-0.14607742000000001</v>
      </c>
      <c r="P45" s="192">
        <f t="shared" si="54"/>
        <v>0.65325455999999993</v>
      </c>
      <c r="Q45" s="192">
        <f t="shared" si="55"/>
        <v>0</v>
      </c>
      <c r="R45" s="192">
        <f t="shared" si="56"/>
        <v>4.6661039999999994E-2</v>
      </c>
      <c r="S45" s="153">
        <f t="shared" si="57"/>
        <v>0.18653817999999997</v>
      </c>
      <c r="T45" s="153">
        <v>0.18653817999999997</v>
      </c>
      <c r="U45" s="153"/>
      <c r="V45" s="153"/>
      <c r="W45" s="153">
        <v>0</v>
      </c>
      <c r="X45" s="192"/>
      <c r="Y45" s="192"/>
      <c r="Z45" s="192"/>
      <c r="AA45" s="192"/>
      <c r="AB45" s="198"/>
      <c r="AC45" s="192"/>
      <c r="AD45" s="192"/>
      <c r="AE45" s="192"/>
      <c r="AF45" s="198">
        <v>2020</v>
      </c>
      <c r="AG45" s="192" t="s">
        <v>1527</v>
      </c>
      <c r="AH45" s="192" t="s">
        <v>1528</v>
      </c>
      <c r="AI45" s="192" t="s">
        <v>1529</v>
      </c>
      <c r="AJ45" s="153">
        <v>0.61599999999999999</v>
      </c>
      <c r="AK45" s="192"/>
      <c r="AL45" s="27"/>
    </row>
    <row r="46" spans="1:38" ht="46.65" x14ac:dyDescent="0.35">
      <c r="A46" s="210">
        <v>25</v>
      </c>
      <c r="B46" s="152" t="s">
        <v>220</v>
      </c>
      <c r="C46" s="176" t="s">
        <v>221</v>
      </c>
      <c r="D46" s="153">
        <v>0.46194599999999997</v>
      </c>
      <c r="E46" s="192">
        <f t="shared" si="49"/>
        <v>4.6194600000000002E-2</v>
      </c>
      <c r="F46" s="192">
        <f t="shared" si="50"/>
        <v>0.38803463999999999</v>
      </c>
      <c r="G46" s="192"/>
      <c r="H46" s="192">
        <f t="shared" si="51"/>
        <v>2.7716759999999997E-2</v>
      </c>
      <c r="I46" s="153">
        <v>0</v>
      </c>
      <c r="J46" s="192">
        <v>0</v>
      </c>
      <c r="K46" s="192">
        <v>0</v>
      </c>
      <c r="L46" s="192">
        <v>0</v>
      </c>
      <c r="M46" s="192">
        <v>0</v>
      </c>
      <c r="N46" s="192">
        <f t="shared" si="52"/>
        <v>0.46194599999999997</v>
      </c>
      <c r="O46" s="192">
        <f t="shared" si="53"/>
        <v>4.6194600000000002E-2</v>
      </c>
      <c r="P46" s="192">
        <f t="shared" si="54"/>
        <v>0.38803463999999999</v>
      </c>
      <c r="Q46" s="192">
        <f t="shared" si="55"/>
        <v>0</v>
      </c>
      <c r="R46" s="192">
        <f t="shared" si="56"/>
        <v>2.7716759999999997E-2</v>
      </c>
      <c r="S46" s="153">
        <f t="shared" si="57"/>
        <v>0</v>
      </c>
      <c r="T46" s="153"/>
      <c r="U46" s="153"/>
      <c r="V46" s="153"/>
      <c r="W46" s="153">
        <v>0</v>
      </c>
      <c r="X46" s="192"/>
      <c r="Y46" s="192"/>
      <c r="Z46" s="192"/>
      <c r="AA46" s="192"/>
      <c r="AB46" s="198"/>
      <c r="AC46" s="192"/>
      <c r="AD46" s="192"/>
      <c r="AE46" s="192">
        <v>0.5</v>
      </c>
      <c r="AF46" s="192"/>
      <c r="AG46" s="192"/>
      <c r="AH46" s="192"/>
      <c r="AI46" s="192"/>
      <c r="AJ46" s="153"/>
      <c r="AK46" s="192"/>
      <c r="AL46" s="27"/>
    </row>
    <row r="47" spans="1:38" ht="77.7" x14ac:dyDescent="0.35">
      <c r="A47" s="210">
        <v>26</v>
      </c>
      <c r="B47" s="152" t="s">
        <v>1548</v>
      </c>
      <c r="C47" s="176" t="s">
        <v>1549</v>
      </c>
      <c r="D47" s="153">
        <v>0</v>
      </c>
      <c r="E47" s="192">
        <f t="shared" si="49"/>
        <v>0</v>
      </c>
      <c r="F47" s="192">
        <f t="shared" si="50"/>
        <v>0</v>
      </c>
      <c r="G47" s="192"/>
      <c r="H47" s="192">
        <f t="shared" si="51"/>
        <v>0</v>
      </c>
      <c r="I47" s="153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f t="shared" si="52"/>
        <v>0</v>
      </c>
      <c r="O47" s="192">
        <f t="shared" si="53"/>
        <v>0</v>
      </c>
      <c r="P47" s="192">
        <f t="shared" si="54"/>
        <v>0</v>
      </c>
      <c r="Q47" s="192">
        <f t="shared" si="55"/>
        <v>0</v>
      </c>
      <c r="R47" s="192">
        <f t="shared" si="56"/>
        <v>0</v>
      </c>
      <c r="S47" s="153">
        <f t="shared" si="57"/>
        <v>5.6482690000000002E-2</v>
      </c>
      <c r="T47" s="153">
        <v>5.6482690000000002E-2</v>
      </c>
      <c r="U47" s="153"/>
      <c r="V47" s="153"/>
      <c r="W47" s="153">
        <v>0</v>
      </c>
      <c r="X47" s="192"/>
      <c r="Y47" s="192"/>
      <c r="Z47" s="192"/>
      <c r="AA47" s="192"/>
      <c r="AB47" s="198"/>
      <c r="AC47" s="192"/>
      <c r="AD47" s="192"/>
      <c r="AE47" s="192"/>
      <c r="AF47" s="192"/>
      <c r="AG47" s="192"/>
      <c r="AH47" s="192"/>
      <c r="AI47" s="192"/>
      <c r="AJ47" s="153"/>
      <c r="AK47" s="192"/>
      <c r="AL47" s="27"/>
    </row>
    <row r="48" spans="1:38" ht="15.55" x14ac:dyDescent="0.35">
      <c r="A48" s="172"/>
      <c r="B48" s="156" t="s">
        <v>222</v>
      </c>
      <c r="C48" s="173"/>
      <c r="D48" s="237">
        <f t="shared" ref="D48:AJ48" si="58">SUM(D49:D51)</f>
        <v>3.6551279999999999</v>
      </c>
      <c r="E48" s="237">
        <f t="shared" si="58"/>
        <v>0.36551279999999997</v>
      </c>
      <c r="F48" s="237">
        <f t="shared" si="58"/>
        <v>3.0703075200000001</v>
      </c>
      <c r="G48" s="237">
        <f t="shared" si="58"/>
        <v>0</v>
      </c>
      <c r="H48" s="237">
        <f t="shared" si="58"/>
        <v>0.21930768</v>
      </c>
      <c r="I48" s="237">
        <f t="shared" si="58"/>
        <v>9.524648354</v>
      </c>
      <c r="J48" s="237">
        <f t="shared" si="58"/>
        <v>0</v>
      </c>
      <c r="K48" s="237">
        <f t="shared" si="58"/>
        <v>9.1213570700000002</v>
      </c>
      <c r="L48" s="237">
        <f t="shared" si="58"/>
        <v>0</v>
      </c>
      <c r="M48" s="237">
        <f t="shared" si="58"/>
        <v>0.40329128399999992</v>
      </c>
      <c r="N48" s="237">
        <f t="shared" si="58"/>
        <v>-5.8695203540000014</v>
      </c>
      <c r="O48" s="237">
        <f t="shared" si="58"/>
        <v>0.36551279999999997</v>
      </c>
      <c r="P48" s="237">
        <f t="shared" si="58"/>
        <v>-6.0510495499999992</v>
      </c>
      <c r="Q48" s="237">
        <f t="shared" si="58"/>
        <v>0</v>
      </c>
      <c r="R48" s="237">
        <f t="shared" si="58"/>
        <v>-0.18398360399999994</v>
      </c>
      <c r="S48" s="237">
        <f t="shared" si="58"/>
        <v>7.9372069599999993</v>
      </c>
      <c r="T48" s="237">
        <f t="shared" si="58"/>
        <v>0</v>
      </c>
      <c r="U48" s="237">
        <f t="shared" si="58"/>
        <v>7.6011308900000003</v>
      </c>
      <c r="V48" s="237">
        <f t="shared" si="58"/>
        <v>0</v>
      </c>
      <c r="W48" s="237">
        <f t="shared" si="58"/>
        <v>0.33607606999999995</v>
      </c>
      <c r="X48" s="237">
        <f t="shared" si="58"/>
        <v>0</v>
      </c>
      <c r="Y48" s="237">
        <f t="shared" si="58"/>
        <v>0</v>
      </c>
      <c r="Z48" s="237">
        <f t="shared" si="58"/>
        <v>0</v>
      </c>
      <c r="AA48" s="237">
        <f t="shared" si="58"/>
        <v>0</v>
      </c>
      <c r="AB48" s="237">
        <f t="shared" si="58"/>
        <v>0</v>
      </c>
      <c r="AC48" s="237">
        <f t="shared" si="58"/>
        <v>0</v>
      </c>
      <c r="AD48" s="237">
        <f t="shared" si="58"/>
        <v>0</v>
      </c>
      <c r="AE48" s="237">
        <f t="shared" si="58"/>
        <v>0.5</v>
      </c>
      <c r="AF48" s="237">
        <f t="shared" si="58"/>
        <v>4040</v>
      </c>
      <c r="AG48" s="237">
        <f t="shared" si="58"/>
        <v>0</v>
      </c>
      <c r="AH48" s="237">
        <f t="shared" si="58"/>
        <v>0</v>
      </c>
      <c r="AI48" s="237">
        <f t="shared" si="58"/>
        <v>0</v>
      </c>
      <c r="AJ48" s="237">
        <f t="shared" si="58"/>
        <v>4.8339999999999996</v>
      </c>
      <c r="AK48" s="190">
        <f t="shared" ref="AK48" si="59">SUM(AK49:AK51)</f>
        <v>0</v>
      </c>
      <c r="AL48" s="27"/>
    </row>
    <row r="49" spans="1:38" ht="31.1" x14ac:dyDescent="0.35">
      <c r="A49" s="210">
        <v>27</v>
      </c>
      <c r="B49" s="152" t="s">
        <v>223</v>
      </c>
      <c r="C49" s="174" t="s">
        <v>224</v>
      </c>
      <c r="D49" s="153">
        <v>1.2</v>
      </c>
      <c r="E49" s="192">
        <f t="shared" ref="E49:E51" si="60">D49*10%</f>
        <v>0.12</v>
      </c>
      <c r="F49" s="192">
        <f t="shared" ref="F49:F51" si="61">D49-E49-H49</f>
        <v>1.008</v>
      </c>
      <c r="G49" s="192"/>
      <c r="H49" s="192">
        <f t="shared" ref="H49:H51" si="62">D49*6%</f>
        <v>7.1999999999999995E-2</v>
      </c>
      <c r="I49" s="153">
        <v>5.3406060000000005E-2</v>
      </c>
      <c r="J49" s="192">
        <v>0</v>
      </c>
      <c r="K49" s="192">
        <v>0</v>
      </c>
      <c r="L49" s="192">
        <v>0</v>
      </c>
      <c r="M49" s="192">
        <v>5.3406060000000005E-2</v>
      </c>
      <c r="N49" s="192">
        <f t="shared" ref="N49:N51" si="63">D49-I49</f>
        <v>1.14659394</v>
      </c>
      <c r="O49" s="192">
        <f t="shared" ref="O49:O51" si="64">E49-J49</f>
        <v>0.12</v>
      </c>
      <c r="P49" s="192">
        <f t="shared" ref="P49:P51" si="65">F49-K49</f>
        <v>1.008</v>
      </c>
      <c r="Q49" s="192">
        <f t="shared" ref="Q49:Q51" si="66">G49-L49</f>
        <v>0</v>
      </c>
      <c r="R49" s="192">
        <f t="shared" ref="R49:R51" si="67">H49-M49</f>
        <v>1.8593939999999989E-2</v>
      </c>
      <c r="S49" s="153">
        <f t="shared" ref="S49:S51" si="68">T49+U49+V49+W49</f>
        <v>4.4505050000000004E-2</v>
      </c>
      <c r="T49" s="153"/>
      <c r="U49" s="153"/>
      <c r="V49" s="153"/>
      <c r="W49" s="153">
        <v>4.4505050000000004E-2</v>
      </c>
      <c r="X49" s="192"/>
      <c r="Y49" s="192"/>
      <c r="Z49" s="192"/>
      <c r="AA49" s="192"/>
      <c r="AB49" s="198"/>
      <c r="AC49" s="192"/>
      <c r="AD49" s="192"/>
      <c r="AE49" s="192"/>
      <c r="AF49" s="192"/>
      <c r="AG49" s="192"/>
      <c r="AH49" s="192"/>
      <c r="AI49" s="192"/>
      <c r="AJ49" s="153"/>
      <c r="AK49" s="192"/>
      <c r="AL49" s="27"/>
    </row>
    <row r="50" spans="1:38" ht="62.2" x14ac:dyDescent="0.35">
      <c r="A50" s="210">
        <v>28</v>
      </c>
      <c r="B50" s="152" t="s">
        <v>225</v>
      </c>
      <c r="C50" s="174" t="s">
        <v>226</v>
      </c>
      <c r="D50" s="153">
        <v>1.2</v>
      </c>
      <c r="E50" s="192">
        <f t="shared" si="60"/>
        <v>0.12</v>
      </c>
      <c r="F50" s="192">
        <f t="shared" si="61"/>
        <v>1.008</v>
      </c>
      <c r="G50" s="192"/>
      <c r="H50" s="192">
        <f t="shared" si="62"/>
        <v>7.1999999999999995E-2</v>
      </c>
      <c r="I50" s="153">
        <v>9.4640788340000004</v>
      </c>
      <c r="J50" s="192">
        <v>0</v>
      </c>
      <c r="K50" s="192">
        <v>9.1213570700000002</v>
      </c>
      <c r="L50" s="192">
        <v>0</v>
      </c>
      <c r="M50" s="192">
        <v>0.34272176399999993</v>
      </c>
      <c r="N50" s="192">
        <f t="shared" si="63"/>
        <v>-8.2640788340000011</v>
      </c>
      <c r="O50" s="192">
        <f t="shared" si="64"/>
        <v>0.12</v>
      </c>
      <c r="P50" s="192">
        <f t="shared" si="65"/>
        <v>-8.1133570699999993</v>
      </c>
      <c r="Q50" s="192">
        <f t="shared" si="66"/>
        <v>0</v>
      </c>
      <c r="R50" s="192">
        <f t="shared" si="67"/>
        <v>-0.27072176399999992</v>
      </c>
      <c r="S50" s="153">
        <f t="shared" si="68"/>
        <v>7.8867323599999999</v>
      </c>
      <c r="T50" s="153"/>
      <c r="U50" s="153">
        <v>7.6011308900000003</v>
      </c>
      <c r="V50" s="153"/>
      <c r="W50" s="153">
        <v>0.28560146999999997</v>
      </c>
      <c r="X50" s="192"/>
      <c r="Y50" s="192"/>
      <c r="Z50" s="192"/>
      <c r="AA50" s="192"/>
      <c r="AB50" s="198"/>
      <c r="AC50" s="192"/>
      <c r="AD50" s="192"/>
      <c r="AE50" s="192"/>
      <c r="AF50" s="198">
        <v>2020</v>
      </c>
      <c r="AG50" s="192" t="s">
        <v>1527</v>
      </c>
      <c r="AH50" s="192" t="s">
        <v>1528</v>
      </c>
      <c r="AI50" s="192" t="s">
        <v>1529</v>
      </c>
      <c r="AJ50" s="153">
        <v>4.819</v>
      </c>
      <c r="AK50" s="192"/>
      <c r="AL50" s="27"/>
    </row>
    <row r="51" spans="1:38" ht="46.65" x14ac:dyDescent="0.35">
      <c r="A51" s="210">
        <v>29</v>
      </c>
      <c r="B51" s="152" t="s">
        <v>227</v>
      </c>
      <c r="C51" s="174" t="s">
        <v>228</v>
      </c>
      <c r="D51" s="153">
        <v>1.255128</v>
      </c>
      <c r="E51" s="192">
        <f t="shared" si="60"/>
        <v>0.12551280000000001</v>
      </c>
      <c r="F51" s="192">
        <f t="shared" si="61"/>
        <v>1.0543075199999998</v>
      </c>
      <c r="G51" s="192"/>
      <c r="H51" s="192">
        <f t="shared" si="62"/>
        <v>7.5307680000000002E-2</v>
      </c>
      <c r="I51" s="153">
        <v>7.1634599999999991E-3</v>
      </c>
      <c r="J51" s="192">
        <v>0</v>
      </c>
      <c r="K51" s="192">
        <v>0</v>
      </c>
      <c r="L51" s="192">
        <v>0</v>
      </c>
      <c r="M51" s="192">
        <v>7.1634599999999991E-3</v>
      </c>
      <c r="N51" s="192">
        <f t="shared" si="63"/>
        <v>1.2479645400000001</v>
      </c>
      <c r="O51" s="192">
        <f t="shared" si="64"/>
        <v>0.12551280000000001</v>
      </c>
      <c r="P51" s="192">
        <f t="shared" si="65"/>
        <v>1.0543075199999998</v>
      </c>
      <c r="Q51" s="192">
        <f t="shared" si="66"/>
        <v>0</v>
      </c>
      <c r="R51" s="192">
        <f t="shared" si="67"/>
        <v>6.8144220000000005E-2</v>
      </c>
      <c r="S51" s="153">
        <f t="shared" si="68"/>
        <v>5.9695499999999997E-3</v>
      </c>
      <c r="T51" s="153"/>
      <c r="U51" s="153"/>
      <c r="V51" s="153"/>
      <c r="W51" s="153">
        <v>5.9695499999999997E-3</v>
      </c>
      <c r="X51" s="192"/>
      <c r="Y51" s="192"/>
      <c r="Z51" s="192"/>
      <c r="AA51" s="192"/>
      <c r="AB51" s="198"/>
      <c r="AC51" s="192"/>
      <c r="AD51" s="192"/>
      <c r="AE51" s="192">
        <v>0.5</v>
      </c>
      <c r="AF51" s="198">
        <v>2020</v>
      </c>
      <c r="AG51" s="192" t="s">
        <v>1527</v>
      </c>
      <c r="AH51" s="192" t="s">
        <v>1528</v>
      </c>
      <c r="AI51" s="192" t="s">
        <v>1529</v>
      </c>
      <c r="AJ51" s="153">
        <v>1.4999999999999999E-2</v>
      </c>
      <c r="AK51" s="192"/>
      <c r="AL51" s="27"/>
    </row>
    <row r="52" spans="1:38" ht="15.55" x14ac:dyDescent="0.35">
      <c r="A52" s="172"/>
      <c r="B52" s="156" t="s">
        <v>229</v>
      </c>
      <c r="C52" s="173"/>
      <c r="D52" s="237">
        <f t="shared" ref="D52:AK52" si="69">SUM(D53:D54)</f>
        <v>2.103084</v>
      </c>
      <c r="E52" s="237">
        <f t="shared" si="69"/>
        <v>0.21030840000000001</v>
      </c>
      <c r="F52" s="237">
        <f t="shared" si="69"/>
        <v>1.76659056</v>
      </c>
      <c r="G52" s="237">
        <f t="shared" si="69"/>
        <v>0</v>
      </c>
      <c r="H52" s="237">
        <f t="shared" si="69"/>
        <v>0.12618504</v>
      </c>
      <c r="I52" s="237">
        <f t="shared" si="69"/>
        <v>9.3597840000000015E-2</v>
      </c>
      <c r="J52" s="237">
        <f t="shared" si="69"/>
        <v>0</v>
      </c>
      <c r="K52" s="237">
        <f t="shared" si="69"/>
        <v>0</v>
      </c>
      <c r="L52" s="237">
        <f t="shared" si="69"/>
        <v>0</v>
      </c>
      <c r="M52" s="237">
        <f t="shared" si="69"/>
        <v>9.3597840000000015E-2</v>
      </c>
      <c r="N52" s="237">
        <f t="shared" si="69"/>
        <v>2.0094861599999998</v>
      </c>
      <c r="O52" s="237">
        <f t="shared" si="69"/>
        <v>0.21030840000000001</v>
      </c>
      <c r="P52" s="237">
        <f t="shared" si="69"/>
        <v>1.76659056</v>
      </c>
      <c r="Q52" s="237">
        <f t="shared" si="69"/>
        <v>0</v>
      </c>
      <c r="R52" s="237">
        <f t="shared" si="69"/>
        <v>3.2587199999999983E-2</v>
      </c>
      <c r="S52" s="237">
        <f t="shared" si="69"/>
        <v>0.10648020000000002</v>
      </c>
      <c r="T52" s="237">
        <f t="shared" si="69"/>
        <v>2.8482E-2</v>
      </c>
      <c r="U52" s="237">
        <f t="shared" si="69"/>
        <v>0</v>
      </c>
      <c r="V52" s="237">
        <f t="shared" si="69"/>
        <v>0</v>
      </c>
      <c r="W52" s="237">
        <f t="shared" si="69"/>
        <v>7.7998200000000018E-2</v>
      </c>
      <c r="X52" s="237">
        <f t="shared" si="69"/>
        <v>0</v>
      </c>
      <c r="Y52" s="237">
        <f t="shared" si="69"/>
        <v>0</v>
      </c>
      <c r="Z52" s="237">
        <f t="shared" si="69"/>
        <v>0</v>
      </c>
      <c r="AA52" s="237">
        <f t="shared" si="69"/>
        <v>0</v>
      </c>
      <c r="AB52" s="237">
        <f t="shared" si="69"/>
        <v>0</v>
      </c>
      <c r="AC52" s="237">
        <f t="shared" si="69"/>
        <v>0</v>
      </c>
      <c r="AD52" s="237">
        <f t="shared" si="69"/>
        <v>0</v>
      </c>
      <c r="AE52" s="237">
        <f t="shared" si="69"/>
        <v>0</v>
      </c>
      <c r="AF52" s="237">
        <f t="shared" si="69"/>
        <v>0</v>
      </c>
      <c r="AG52" s="237">
        <f t="shared" si="69"/>
        <v>0</v>
      </c>
      <c r="AH52" s="237">
        <f t="shared" si="69"/>
        <v>0</v>
      </c>
      <c r="AI52" s="237">
        <f t="shared" si="69"/>
        <v>0</v>
      </c>
      <c r="AJ52" s="237">
        <f t="shared" si="69"/>
        <v>0</v>
      </c>
      <c r="AK52" s="237">
        <f t="shared" si="69"/>
        <v>0</v>
      </c>
      <c r="AL52" s="27"/>
    </row>
    <row r="53" spans="1:38" ht="46.65" x14ac:dyDescent="0.35">
      <c r="A53" s="210">
        <v>30</v>
      </c>
      <c r="B53" s="152" t="s">
        <v>230</v>
      </c>
      <c r="C53" s="174" t="s">
        <v>231</v>
      </c>
      <c r="D53" s="153">
        <v>2.103084</v>
      </c>
      <c r="E53" s="192">
        <f t="shared" ref="E53:E54" si="70">D53*10%</f>
        <v>0.21030840000000001</v>
      </c>
      <c r="F53" s="192">
        <f t="shared" ref="F53:F54" si="71">D53-E53-H53</f>
        <v>1.76659056</v>
      </c>
      <c r="G53" s="192"/>
      <c r="H53" s="192">
        <f t="shared" ref="H53:H54" si="72">D53*6%</f>
        <v>0.12618504</v>
      </c>
      <c r="I53" s="153">
        <v>9.3597840000000015E-2</v>
      </c>
      <c r="J53" s="192">
        <v>0</v>
      </c>
      <c r="K53" s="192">
        <v>0</v>
      </c>
      <c r="L53" s="192">
        <v>0</v>
      </c>
      <c r="M53" s="192">
        <v>9.3597840000000015E-2</v>
      </c>
      <c r="N53" s="192">
        <f t="shared" ref="N53:N54" si="73">D53-I53</f>
        <v>2.0094861599999998</v>
      </c>
      <c r="O53" s="192">
        <f t="shared" ref="O53:O54" si="74">E53-J53</f>
        <v>0.21030840000000001</v>
      </c>
      <c r="P53" s="192">
        <f t="shared" ref="P53:P54" si="75">F53-K53</f>
        <v>1.76659056</v>
      </c>
      <c r="Q53" s="192">
        <f t="shared" ref="Q53:Q54" si="76">G53-L53</f>
        <v>0</v>
      </c>
      <c r="R53" s="192">
        <f t="shared" ref="R53:R54" si="77">H53-M53</f>
        <v>3.2587199999999983E-2</v>
      </c>
      <c r="S53" s="153">
        <f t="shared" ref="S53:S54" si="78">T53+U53+V53+W53</f>
        <v>7.7998200000000018E-2</v>
      </c>
      <c r="T53" s="153"/>
      <c r="U53" s="153"/>
      <c r="V53" s="153"/>
      <c r="W53" s="153">
        <v>7.7998200000000018E-2</v>
      </c>
      <c r="X53" s="192"/>
      <c r="Y53" s="192"/>
      <c r="Z53" s="192"/>
      <c r="AA53" s="192"/>
      <c r="AB53" s="198"/>
      <c r="AC53" s="192"/>
      <c r="AD53" s="192"/>
      <c r="AE53" s="192"/>
      <c r="AF53" s="192"/>
      <c r="AG53" s="192"/>
      <c r="AH53" s="192"/>
      <c r="AI53" s="192"/>
      <c r="AJ53" s="153"/>
      <c r="AK53" s="192"/>
      <c r="AL53" s="27"/>
    </row>
    <row r="54" spans="1:38" ht="46.65" x14ac:dyDescent="0.35">
      <c r="A54" s="210">
        <v>31</v>
      </c>
      <c r="B54" s="152" t="s">
        <v>1550</v>
      </c>
      <c r="C54" s="174" t="s">
        <v>1551</v>
      </c>
      <c r="D54" s="153">
        <v>0</v>
      </c>
      <c r="E54" s="192">
        <f t="shared" si="70"/>
        <v>0</v>
      </c>
      <c r="F54" s="192">
        <f t="shared" si="71"/>
        <v>0</v>
      </c>
      <c r="G54" s="192"/>
      <c r="H54" s="192">
        <f t="shared" si="72"/>
        <v>0</v>
      </c>
      <c r="I54" s="153">
        <v>0</v>
      </c>
      <c r="J54" s="192">
        <v>0</v>
      </c>
      <c r="K54" s="192">
        <v>0</v>
      </c>
      <c r="L54" s="192">
        <v>0</v>
      </c>
      <c r="M54" s="192">
        <v>0</v>
      </c>
      <c r="N54" s="192">
        <f t="shared" si="73"/>
        <v>0</v>
      </c>
      <c r="O54" s="192">
        <f t="shared" si="74"/>
        <v>0</v>
      </c>
      <c r="P54" s="192">
        <f t="shared" si="75"/>
        <v>0</v>
      </c>
      <c r="Q54" s="192">
        <f t="shared" si="76"/>
        <v>0</v>
      </c>
      <c r="R54" s="192">
        <f t="shared" si="77"/>
        <v>0</v>
      </c>
      <c r="S54" s="153">
        <f t="shared" si="78"/>
        <v>2.8482E-2</v>
      </c>
      <c r="T54" s="153">
        <v>2.8482E-2</v>
      </c>
      <c r="U54" s="153"/>
      <c r="V54" s="153"/>
      <c r="W54" s="153">
        <v>0</v>
      </c>
      <c r="X54" s="192"/>
      <c r="Y54" s="192"/>
      <c r="Z54" s="192"/>
      <c r="AA54" s="192"/>
      <c r="AB54" s="198"/>
      <c r="AC54" s="192"/>
      <c r="AD54" s="192"/>
      <c r="AE54" s="192"/>
      <c r="AF54" s="192"/>
      <c r="AG54" s="192"/>
      <c r="AH54" s="192"/>
      <c r="AI54" s="192"/>
      <c r="AJ54" s="153"/>
      <c r="AK54" s="192"/>
      <c r="AL54" s="27"/>
    </row>
    <row r="55" spans="1:38" ht="15.55" x14ac:dyDescent="0.35">
      <c r="A55" s="172"/>
      <c r="B55" s="156" t="s">
        <v>232</v>
      </c>
      <c r="C55" s="173"/>
      <c r="D55" s="237">
        <f t="shared" ref="D55:AK55" si="79">SUM(D56:D70)</f>
        <v>101.12643600000001</v>
      </c>
      <c r="E55" s="237">
        <f t="shared" si="79"/>
        <v>10.112643600000004</v>
      </c>
      <c r="F55" s="237">
        <f t="shared" si="79"/>
        <v>84.946206240000009</v>
      </c>
      <c r="G55" s="237">
        <f t="shared" si="79"/>
        <v>0</v>
      </c>
      <c r="H55" s="237">
        <f t="shared" si="79"/>
        <v>6.0675861600000012</v>
      </c>
      <c r="I55" s="237">
        <f t="shared" si="79"/>
        <v>41.410443564000012</v>
      </c>
      <c r="J55" s="237">
        <f t="shared" si="79"/>
        <v>0.31208699400000001</v>
      </c>
      <c r="K55" s="237">
        <f t="shared" si="79"/>
        <v>36.808389570000003</v>
      </c>
      <c r="L55" s="237">
        <f t="shared" si="79"/>
        <v>0</v>
      </c>
      <c r="M55" s="237">
        <f t="shared" si="79"/>
        <v>4.2899669999999999</v>
      </c>
      <c r="N55" s="237">
        <f t="shared" si="79"/>
        <v>59.715992436000015</v>
      </c>
      <c r="O55" s="237">
        <f t="shared" si="79"/>
        <v>9.8005566060000024</v>
      </c>
      <c r="P55" s="237">
        <f t="shared" si="79"/>
        <v>48.137816670000007</v>
      </c>
      <c r="Q55" s="237">
        <f t="shared" si="79"/>
        <v>0</v>
      </c>
      <c r="R55" s="237">
        <f t="shared" si="79"/>
        <v>1.7776191600000011</v>
      </c>
      <c r="S55" s="237">
        <f t="shared" si="79"/>
        <v>41.656953349999995</v>
      </c>
      <c r="T55" s="237">
        <f t="shared" si="79"/>
        <v>0.14715465999999999</v>
      </c>
      <c r="U55" s="237">
        <f t="shared" si="79"/>
        <v>37.934826190000003</v>
      </c>
      <c r="V55" s="237">
        <f t="shared" si="79"/>
        <v>0</v>
      </c>
      <c r="W55" s="237">
        <f t="shared" si="79"/>
        <v>3.5749725000000008</v>
      </c>
      <c r="X55" s="237">
        <f t="shared" si="79"/>
        <v>0</v>
      </c>
      <c r="Y55" s="237">
        <f t="shared" si="79"/>
        <v>0</v>
      </c>
      <c r="Z55" s="237">
        <f t="shared" si="79"/>
        <v>0</v>
      </c>
      <c r="AA55" s="237">
        <f t="shared" si="79"/>
        <v>0</v>
      </c>
      <c r="AB55" s="237">
        <f t="shared" si="79"/>
        <v>0</v>
      </c>
      <c r="AC55" s="237">
        <f t="shared" si="79"/>
        <v>0</v>
      </c>
      <c r="AD55" s="237">
        <f t="shared" si="79"/>
        <v>0</v>
      </c>
      <c r="AE55" s="237">
        <f t="shared" si="79"/>
        <v>0.4</v>
      </c>
      <c r="AF55" s="237">
        <f t="shared" si="79"/>
        <v>10100</v>
      </c>
      <c r="AG55" s="237">
        <f t="shared" si="79"/>
        <v>0</v>
      </c>
      <c r="AH55" s="237">
        <f t="shared" si="79"/>
        <v>0</v>
      </c>
      <c r="AI55" s="237">
        <f t="shared" si="79"/>
        <v>0</v>
      </c>
      <c r="AJ55" s="237">
        <f t="shared" si="79"/>
        <v>1.2270000000000003</v>
      </c>
      <c r="AK55" s="237">
        <f t="shared" si="79"/>
        <v>0</v>
      </c>
      <c r="AL55" s="27"/>
    </row>
    <row r="56" spans="1:38" ht="46.65" x14ac:dyDescent="0.35">
      <c r="A56" s="210">
        <v>32</v>
      </c>
      <c r="B56" s="152" t="s">
        <v>233</v>
      </c>
      <c r="C56" s="174" t="s">
        <v>234</v>
      </c>
      <c r="D56" s="153">
        <v>4.9530599999999998</v>
      </c>
      <c r="E56" s="192">
        <f t="shared" ref="E56:E70" si="80">D56*10%</f>
        <v>0.49530600000000002</v>
      </c>
      <c r="F56" s="192">
        <f t="shared" ref="F56:F70" si="81">D56-E56-H56</f>
        <v>4.1605703999999992</v>
      </c>
      <c r="G56" s="192"/>
      <c r="H56" s="192">
        <f t="shared" ref="H56:H70" si="82">D56*6%</f>
        <v>0.29718359999999999</v>
      </c>
      <c r="I56" s="153">
        <v>0.22043620799999997</v>
      </c>
      <c r="J56" s="192">
        <v>0</v>
      </c>
      <c r="K56" s="192">
        <v>0</v>
      </c>
      <c r="L56" s="192">
        <v>0</v>
      </c>
      <c r="M56" s="192">
        <v>0.22043620799999997</v>
      </c>
      <c r="N56" s="192">
        <f t="shared" ref="N56:N70" si="83">D56-I56</f>
        <v>4.7326237920000001</v>
      </c>
      <c r="O56" s="192">
        <f t="shared" ref="O56:O70" si="84">E56-J56</f>
        <v>0.49530600000000002</v>
      </c>
      <c r="P56" s="192">
        <f t="shared" ref="P56:P70" si="85">F56-K56</f>
        <v>4.1605703999999992</v>
      </c>
      <c r="Q56" s="192">
        <f t="shared" ref="Q56:Q70" si="86">G56-L56</f>
        <v>0</v>
      </c>
      <c r="R56" s="192">
        <f t="shared" ref="R56:R70" si="87">H56-M56</f>
        <v>7.6747392000000025E-2</v>
      </c>
      <c r="S56" s="153">
        <f t="shared" ref="S56:S70" si="88">T56+U56+V56+W56</f>
        <v>0.18369683999999997</v>
      </c>
      <c r="T56" s="153"/>
      <c r="U56" s="153"/>
      <c r="V56" s="153"/>
      <c r="W56" s="153">
        <v>0.18369683999999997</v>
      </c>
      <c r="X56" s="192"/>
      <c r="Y56" s="192"/>
      <c r="Z56" s="192"/>
      <c r="AA56" s="192"/>
      <c r="AB56" s="198"/>
      <c r="AC56" s="192"/>
      <c r="AD56" s="192"/>
      <c r="AE56" s="192"/>
      <c r="AF56" s="192"/>
      <c r="AG56" s="192"/>
      <c r="AH56" s="192"/>
      <c r="AI56" s="192"/>
      <c r="AJ56" s="153"/>
      <c r="AK56" s="192"/>
      <c r="AL56" s="27"/>
    </row>
    <row r="57" spans="1:38" ht="77.7" x14ac:dyDescent="0.35">
      <c r="A57" s="210">
        <v>33</v>
      </c>
      <c r="B57" s="152" t="s">
        <v>235</v>
      </c>
      <c r="C57" s="174" t="s">
        <v>236</v>
      </c>
      <c r="D57" s="153">
        <v>0.18</v>
      </c>
      <c r="E57" s="192">
        <f t="shared" si="80"/>
        <v>1.7999999999999999E-2</v>
      </c>
      <c r="F57" s="192">
        <f t="shared" si="81"/>
        <v>0.1512</v>
      </c>
      <c r="G57" s="192"/>
      <c r="H57" s="192">
        <f t="shared" si="82"/>
        <v>1.0799999999999999E-2</v>
      </c>
      <c r="I57" s="153">
        <v>0</v>
      </c>
      <c r="J57" s="192">
        <v>0</v>
      </c>
      <c r="K57" s="192">
        <v>0</v>
      </c>
      <c r="L57" s="192">
        <v>0</v>
      </c>
      <c r="M57" s="192">
        <v>0</v>
      </c>
      <c r="N57" s="192">
        <f t="shared" si="83"/>
        <v>0.18</v>
      </c>
      <c r="O57" s="192">
        <f t="shared" si="84"/>
        <v>1.7999999999999999E-2</v>
      </c>
      <c r="P57" s="192">
        <f t="shared" si="85"/>
        <v>0.1512</v>
      </c>
      <c r="Q57" s="192">
        <f t="shared" si="86"/>
        <v>0</v>
      </c>
      <c r="R57" s="192">
        <f t="shared" si="87"/>
        <v>1.0799999999999999E-2</v>
      </c>
      <c r="S57" s="153">
        <f t="shared" si="88"/>
        <v>0</v>
      </c>
      <c r="T57" s="153"/>
      <c r="U57" s="153"/>
      <c r="V57" s="153"/>
      <c r="W57" s="153">
        <v>0</v>
      </c>
      <c r="X57" s="192"/>
      <c r="Y57" s="192"/>
      <c r="Z57" s="192"/>
      <c r="AA57" s="192"/>
      <c r="AB57" s="198"/>
      <c r="AC57" s="192"/>
      <c r="AD57" s="192"/>
      <c r="AE57" s="192"/>
      <c r="AF57" s="192"/>
      <c r="AG57" s="192"/>
      <c r="AH57" s="192"/>
      <c r="AI57" s="192"/>
      <c r="AJ57" s="153"/>
      <c r="AK57" s="192"/>
      <c r="AL57" s="27"/>
    </row>
    <row r="58" spans="1:38" ht="77.7" x14ac:dyDescent="0.35">
      <c r="A58" s="210">
        <v>34</v>
      </c>
      <c r="B58" s="152" t="s">
        <v>237</v>
      </c>
      <c r="C58" s="174" t="s">
        <v>238</v>
      </c>
      <c r="D58" s="153">
        <v>0.27055200000000001</v>
      </c>
      <c r="E58" s="192">
        <f t="shared" si="80"/>
        <v>2.7055200000000001E-2</v>
      </c>
      <c r="F58" s="192">
        <f t="shared" si="81"/>
        <v>0.22726368000000002</v>
      </c>
      <c r="G58" s="192"/>
      <c r="H58" s="192">
        <f t="shared" si="82"/>
        <v>1.623312E-2</v>
      </c>
      <c r="I58" s="153">
        <v>1.544136E-3</v>
      </c>
      <c r="J58" s="192">
        <v>0</v>
      </c>
      <c r="K58" s="192">
        <v>0</v>
      </c>
      <c r="L58" s="192">
        <v>0</v>
      </c>
      <c r="M58" s="192">
        <v>1.544136E-3</v>
      </c>
      <c r="N58" s="192">
        <f t="shared" si="83"/>
        <v>0.26900786400000004</v>
      </c>
      <c r="O58" s="192">
        <f t="shared" si="84"/>
        <v>2.7055200000000001E-2</v>
      </c>
      <c r="P58" s="192">
        <f t="shared" si="85"/>
        <v>0.22726368000000002</v>
      </c>
      <c r="Q58" s="192">
        <f t="shared" si="86"/>
        <v>0</v>
      </c>
      <c r="R58" s="192">
        <f t="shared" si="87"/>
        <v>1.4688984E-2</v>
      </c>
      <c r="S58" s="153">
        <f t="shared" si="88"/>
        <v>1.28678E-3</v>
      </c>
      <c r="T58" s="153"/>
      <c r="U58" s="153"/>
      <c r="V58" s="153"/>
      <c r="W58" s="153">
        <v>1.28678E-3</v>
      </c>
      <c r="X58" s="192"/>
      <c r="Y58" s="192"/>
      <c r="Z58" s="192"/>
      <c r="AA58" s="192"/>
      <c r="AB58" s="198"/>
      <c r="AC58" s="192"/>
      <c r="AD58" s="192"/>
      <c r="AE58" s="192">
        <v>0.4</v>
      </c>
      <c r="AF58" s="192"/>
      <c r="AG58" s="192"/>
      <c r="AH58" s="192"/>
      <c r="AI58" s="192"/>
      <c r="AJ58" s="153"/>
      <c r="AK58" s="192"/>
      <c r="AL58" s="27"/>
    </row>
    <row r="59" spans="1:38" ht="30.7" customHeight="1" x14ac:dyDescent="0.35">
      <c r="A59" s="210">
        <v>35</v>
      </c>
      <c r="B59" s="152" t="s">
        <v>239</v>
      </c>
      <c r="C59" s="174" t="s">
        <v>240</v>
      </c>
      <c r="D59" s="153">
        <v>87.507480000000015</v>
      </c>
      <c r="E59" s="192">
        <f t="shared" si="80"/>
        <v>8.7507480000000015</v>
      </c>
      <c r="F59" s="192">
        <f t="shared" si="81"/>
        <v>73.506283200000013</v>
      </c>
      <c r="G59" s="192"/>
      <c r="H59" s="192">
        <f t="shared" si="82"/>
        <v>5.2504488000000009</v>
      </c>
      <c r="I59" s="153">
        <v>39.968420068</v>
      </c>
      <c r="J59" s="192">
        <v>0</v>
      </c>
      <c r="K59" s="192">
        <v>36.073895200000003</v>
      </c>
      <c r="L59" s="192">
        <v>0</v>
      </c>
      <c r="M59" s="192">
        <v>3.894524868</v>
      </c>
      <c r="N59" s="192">
        <f t="shared" si="83"/>
        <v>47.539059932000015</v>
      </c>
      <c r="O59" s="192">
        <f t="shared" si="84"/>
        <v>8.7507480000000015</v>
      </c>
      <c r="P59" s="192">
        <f t="shared" si="85"/>
        <v>37.43238800000001</v>
      </c>
      <c r="Q59" s="192">
        <f t="shared" si="86"/>
        <v>0</v>
      </c>
      <c r="R59" s="192">
        <f t="shared" si="87"/>
        <v>1.3559239320000009</v>
      </c>
      <c r="S59" s="153">
        <f t="shared" si="88"/>
        <v>40.822411540000004</v>
      </c>
      <c r="T59" s="153"/>
      <c r="U59" s="153">
        <v>37.576974150000005</v>
      </c>
      <c r="V59" s="153"/>
      <c r="W59" s="153">
        <v>3.2454373900000002</v>
      </c>
      <c r="X59" s="192"/>
      <c r="Y59" s="192"/>
      <c r="Z59" s="192"/>
      <c r="AA59" s="192"/>
      <c r="AB59" s="198"/>
      <c r="AC59" s="192"/>
      <c r="AD59" s="192"/>
      <c r="AE59" s="192"/>
      <c r="AF59" s="192"/>
      <c r="AG59" s="192"/>
      <c r="AH59" s="192"/>
      <c r="AI59" s="192"/>
      <c r="AJ59" s="153"/>
      <c r="AK59" s="192"/>
      <c r="AL59" s="27"/>
    </row>
    <row r="60" spans="1:38" ht="77.7" x14ac:dyDescent="0.35">
      <c r="A60" s="210">
        <v>36</v>
      </c>
      <c r="B60" s="152" t="s">
        <v>241</v>
      </c>
      <c r="C60" s="174" t="s">
        <v>242</v>
      </c>
      <c r="D60" s="153">
        <v>3.3602280000000002</v>
      </c>
      <c r="E60" s="192">
        <f t="shared" si="80"/>
        <v>0.33602280000000007</v>
      </c>
      <c r="F60" s="192">
        <f t="shared" si="81"/>
        <v>2.82259152</v>
      </c>
      <c r="G60" s="192"/>
      <c r="H60" s="192">
        <f t="shared" si="82"/>
        <v>0.20161368000000002</v>
      </c>
      <c r="I60" s="153">
        <v>0.56124001199999995</v>
      </c>
      <c r="J60" s="192">
        <v>0</v>
      </c>
      <c r="K60" s="192">
        <v>0.53609477999999999</v>
      </c>
      <c r="L60" s="192">
        <v>0</v>
      </c>
      <c r="M60" s="192">
        <v>2.5145232E-2</v>
      </c>
      <c r="N60" s="192">
        <f t="shared" si="83"/>
        <v>2.7989879880000004</v>
      </c>
      <c r="O60" s="192">
        <f t="shared" si="84"/>
        <v>0.33602280000000007</v>
      </c>
      <c r="P60" s="192">
        <f t="shared" si="85"/>
        <v>2.28649674</v>
      </c>
      <c r="Q60" s="192">
        <f t="shared" si="86"/>
        <v>0</v>
      </c>
      <c r="R60" s="192">
        <f t="shared" si="87"/>
        <v>0.17646844800000003</v>
      </c>
      <c r="S60" s="153">
        <f t="shared" si="88"/>
        <v>2.0954360000000002E-2</v>
      </c>
      <c r="T60" s="153"/>
      <c r="U60" s="153"/>
      <c r="V60" s="153"/>
      <c r="W60" s="153">
        <v>2.0954360000000002E-2</v>
      </c>
      <c r="X60" s="192"/>
      <c r="Y60" s="192"/>
      <c r="Z60" s="192"/>
      <c r="AA60" s="192"/>
      <c r="AB60" s="198"/>
      <c r="AC60" s="192"/>
      <c r="AD60" s="192"/>
      <c r="AE60" s="192"/>
      <c r="AF60" s="192"/>
      <c r="AG60" s="192"/>
      <c r="AH60" s="192"/>
      <c r="AI60" s="192"/>
      <c r="AJ60" s="153"/>
      <c r="AK60" s="192"/>
      <c r="AL60" s="27"/>
    </row>
    <row r="61" spans="1:38" ht="77.7" x14ac:dyDescent="0.35">
      <c r="A61" s="210">
        <v>37</v>
      </c>
      <c r="B61" s="152" t="s">
        <v>243</v>
      </c>
      <c r="C61" s="174" t="s">
        <v>244</v>
      </c>
      <c r="D61" s="153">
        <v>0.82444799999999996</v>
      </c>
      <c r="E61" s="192">
        <f t="shared" si="80"/>
        <v>8.2444799999999999E-2</v>
      </c>
      <c r="F61" s="192">
        <f t="shared" si="81"/>
        <v>0.69253631999999998</v>
      </c>
      <c r="G61" s="192"/>
      <c r="H61" s="192">
        <f t="shared" si="82"/>
        <v>4.9466879999999998E-2</v>
      </c>
      <c r="I61" s="153">
        <v>8.292627000000001E-2</v>
      </c>
      <c r="J61" s="192">
        <v>8.292627000000001E-2</v>
      </c>
      <c r="K61" s="192">
        <v>0</v>
      </c>
      <c r="L61" s="192">
        <v>0</v>
      </c>
      <c r="M61" s="192">
        <v>0</v>
      </c>
      <c r="N61" s="192">
        <f t="shared" si="83"/>
        <v>0.74152172999999999</v>
      </c>
      <c r="O61" s="192">
        <f t="shared" si="84"/>
        <v>-4.8147000000001161E-4</v>
      </c>
      <c r="P61" s="192">
        <f t="shared" si="85"/>
        <v>0.69253631999999998</v>
      </c>
      <c r="Q61" s="192">
        <f t="shared" si="86"/>
        <v>0</v>
      </c>
      <c r="R61" s="192">
        <f t="shared" si="87"/>
        <v>4.9466879999999998E-2</v>
      </c>
      <c r="S61" s="153">
        <f t="shared" si="88"/>
        <v>0.14715465999999999</v>
      </c>
      <c r="T61" s="153">
        <v>0.14715465999999999</v>
      </c>
      <c r="U61" s="153"/>
      <c r="V61" s="153"/>
      <c r="W61" s="153">
        <v>0</v>
      </c>
      <c r="X61" s="192"/>
      <c r="Y61" s="192"/>
      <c r="Z61" s="192"/>
      <c r="AA61" s="192"/>
      <c r="AB61" s="198"/>
      <c r="AC61" s="192"/>
      <c r="AD61" s="192"/>
      <c r="AE61" s="192"/>
      <c r="AF61" s="192"/>
      <c r="AG61" s="192"/>
      <c r="AH61" s="192"/>
      <c r="AI61" s="192"/>
      <c r="AJ61" s="153"/>
      <c r="AK61" s="192"/>
      <c r="AL61" s="27"/>
    </row>
    <row r="62" spans="1:38" ht="46.65" x14ac:dyDescent="0.35">
      <c r="A62" s="210">
        <v>38</v>
      </c>
      <c r="B62" s="152" t="s">
        <v>245</v>
      </c>
      <c r="C62" s="174" t="s">
        <v>246</v>
      </c>
      <c r="D62" s="153">
        <v>2.6640000000000001</v>
      </c>
      <c r="E62" s="192">
        <f t="shared" si="80"/>
        <v>0.26640000000000003</v>
      </c>
      <c r="F62" s="192">
        <f t="shared" si="81"/>
        <v>2.2377600000000002</v>
      </c>
      <c r="G62" s="192"/>
      <c r="H62" s="192">
        <f t="shared" si="82"/>
        <v>0.15984000000000001</v>
      </c>
      <c r="I62" s="153">
        <v>0.11856146399999999</v>
      </c>
      <c r="J62" s="192">
        <v>0</v>
      </c>
      <c r="K62" s="192">
        <v>0</v>
      </c>
      <c r="L62" s="192">
        <v>0</v>
      </c>
      <c r="M62" s="192">
        <v>0.11856146399999999</v>
      </c>
      <c r="N62" s="192">
        <f t="shared" si="83"/>
        <v>2.5454385360000003</v>
      </c>
      <c r="O62" s="192">
        <f t="shared" si="84"/>
        <v>0.26640000000000003</v>
      </c>
      <c r="P62" s="192">
        <f t="shared" si="85"/>
        <v>2.2377600000000002</v>
      </c>
      <c r="Q62" s="192">
        <f t="shared" si="86"/>
        <v>0</v>
      </c>
      <c r="R62" s="192">
        <f t="shared" si="87"/>
        <v>4.1278536000000018E-2</v>
      </c>
      <c r="S62" s="153">
        <f t="shared" si="88"/>
        <v>9.8801219999999995E-2</v>
      </c>
      <c r="T62" s="153"/>
      <c r="U62" s="153"/>
      <c r="V62" s="153"/>
      <c r="W62" s="153">
        <v>9.8801219999999995E-2</v>
      </c>
      <c r="X62" s="192"/>
      <c r="Y62" s="192"/>
      <c r="Z62" s="192"/>
      <c r="AA62" s="192"/>
      <c r="AB62" s="198"/>
      <c r="AC62" s="192"/>
      <c r="AD62" s="192"/>
      <c r="AE62" s="192"/>
      <c r="AF62" s="192"/>
      <c r="AG62" s="192"/>
      <c r="AH62" s="192"/>
      <c r="AI62" s="192"/>
      <c r="AJ62" s="153"/>
      <c r="AK62" s="192"/>
      <c r="AL62" s="27"/>
    </row>
    <row r="63" spans="1:38" ht="46.65" x14ac:dyDescent="0.35">
      <c r="A63" s="210">
        <v>39</v>
      </c>
      <c r="B63" s="152" t="s">
        <v>247</v>
      </c>
      <c r="C63" s="174" t="s">
        <v>1552</v>
      </c>
      <c r="D63" s="153">
        <v>0.15567599999999998</v>
      </c>
      <c r="E63" s="192">
        <f t="shared" si="80"/>
        <v>1.5567599999999999E-2</v>
      </c>
      <c r="F63" s="192">
        <f t="shared" si="81"/>
        <v>0.13076784</v>
      </c>
      <c r="G63" s="192"/>
      <c r="H63" s="192">
        <f t="shared" si="82"/>
        <v>9.3405599999999978E-3</v>
      </c>
      <c r="I63" s="153">
        <v>0</v>
      </c>
      <c r="J63" s="192">
        <v>0</v>
      </c>
      <c r="K63" s="192">
        <v>0</v>
      </c>
      <c r="L63" s="192">
        <v>0</v>
      </c>
      <c r="M63" s="192">
        <v>0</v>
      </c>
      <c r="N63" s="192">
        <f t="shared" si="83"/>
        <v>0.15567599999999998</v>
      </c>
      <c r="O63" s="192">
        <f t="shared" si="84"/>
        <v>1.5567599999999999E-2</v>
      </c>
      <c r="P63" s="192">
        <f t="shared" si="85"/>
        <v>0.13076784</v>
      </c>
      <c r="Q63" s="192">
        <f t="shared" si="86"/>
        <v>0</v>
      </c>
      <c r="R63" s="192">
        <f t="shared" si="87"/>
        <v>9.3405599999999978E-3</v>
      </c>
      <c r="S63" s="153">
        <f t="shared" si="88"/>
        <v>0</v>
      </c>
      <c r="T63" s="153"/>
      <c r="U63" s="153"/>
      <c r="V63" s="153"/>
      <c r="W63" s="153">
        <v>0</v>
      </c>
      <c r="X63" s="192"/>
      <c r="Y63" s="192"/>
      <c r="Z63" s="192"/>
      <c r="AA63" s="192"/>
      <c r="AB63" s="198"/>
      <c r="AC63" s="192"/>
      <c r="AD63" s="192"/>
      <c r="AE63" s="192"/>
      <c r="AF63" s="198">
        <v>2020</v>
      </c>
      <c r="AG63" s="192" t="s">
        <v>1527</v>
      </c>
      <c r="AH63" s="192" t="s">
        <v>1528</v>
      </c>
      <c r="AI63" s="192" t="s">
        <v>1529</v>
      </c>
      <c r="AJ63" s="153">
        <v>0.246</v>
      </c>
      <c r="AK63" s="192"/>
      <c r="AL63" s="27"/>
    </row>
    <row r="64" spans="1:38" ht="62.2" x14ac:dyDescent="0.35">
      <c r="A64" s="210">
        <v>40</v>
      </c>
      <c r="B64" s="152" t="s">
        <v>1553</v>
      </c>
      <c r="C64" s="174" t="s">
        <v>1554</v>
      </c>
      <c r="D64" s="153">
        <v>0.15567599999999998</v>
      </c>
      <c r="E64" s="192">
        <f t="shared" si="80"/>
        <v>1.5567599999999999E-2</v>
      </c>
      <c r="F64" s="192">
        <f t="shared" si="81"/>
        <v>0.13076784</v>
      </c>
      <c r="G64" s="192"/>
      <c r="H64" s="192">
        <f t="shared" si="82"/>
        <v>9.3405599999999978E-3</v>
      </c>
      <c r="I64" s="153">
        <v>0</v>
      </c>
      <c r="J64" s="192">
        <v>0</v>
      </c>
      <c r="K64" s="192">
        <v>0</v>
      </c>
      <c r="L64" s="192">
        <v>0</v>
      </c>
      <c r="M64" s="192">
        <v>0</v>
      </c>
      <c r="N64" s="192">
        <f t="shared" si="83"/>
        <v>0.15567599999999998</v>
      </c>
      <c r="O64" s="192">
        <f t="shared" si="84"/>
        <v>1.5567599999999999E-2</v>
      </c>
      <c r="P64" s="192">
        <f t="shared" si="85"/>
        <v>0.13076784</v>
      </c>
      <c r="Q64" s="192">
        <f t="shared" si="86"/>
        <v>0</v>
      </c>
      <c r="R64" s="192">
        <f t="shared" si="87"/>
        <v>9.3405599999999978E-3</v>
      </c>
      <c r="S64" s="153">
        <f t="shared" si="88"/>
        <v>0</v>
      </c>
      <c r="T64" s="153"/>
      <c r="U64" s="153"/>
      <c r="V64" s="153"/>
      <c r="W64" s="153">
        <v>0</v>
      </c>
      <c r="X64" s="192"/>
      <c r="Y64" s="192"/>
      <c r="Z64" s="192"/>
      <c r="AA64" s="192"/>
      <c r="AB64" s="198"/>
      <c r="AC64" s="192"/>
      <c r="AD64" s="192"/>
      <c r="AE64" s="192"/>
      <c r="AF64" s="198">
        <v>2020</v>
      </c>
      <c r="AG64" s="192" t="s">
        <v>1527</v>
      </c>
      <c r="AH64" s="192" t="s">
        <v>1528</v>
      </c>
      <c r="AI64" s="192" t="s">
        <v>1529</v>
      </c>
      <c r="AJ64" s="153">
        <v>0.30599999999999999</v>
      </c>
      <c r="AK64" s="192"/>
      <c r="AL64" s="27"/>
    </row>
    <row r="65" spans="1:38" ht="46.65" x14ac:dyDescent="0.35">
      <c r="A65" s="210">
        <v>41</v>
      </c>
      <c r="B65" s="152" t="s">
        <v>1555</v>
      </c>
      <c r="C65" s="174" t="s">
        <v>1556</v>
      </c>
      <c r="D65" s="153">
        <v>0.38472000000000001</v>
      </c>
      <c r="E65" s="192">
        <f t="shared" si="80"/>
        <v>3.8472000000000006E-2</v>
      </c>
      <c r="F65" s="192">
        <f t="shared" si="81"/>
        <v>0.32316480000000003</v>
      </c>
      <c r="G65" s="192"/>
      <c r="H65" s="192">
        <f t="shared" si="82"/>
        <v>2.3083199999999998E-2</v>
      </c>
      <c r="I65" s="153">
        <v>1.7121996E-2</v>
      </c>
      <c r="J65" s="192">
        <v>0</v>
      </c>
      <c r="K65" s="192">
        <v>0</v>
      </c>
      <c r="L65" s="192">
        <v>0</v>
      </c>
      <c r="M65" s="192">
        <v>1.7121996E-2</v>
      </c>
      <c r="N65" s="192">
        <f t="shared" si="83"/>
        <v>0.36759800399999998</v>
      </c>
      <c r="O65" s="192">
        <f t="shared" si="84"/>
        <v>3.8472000000000006E-2</v>
      </c>
      <c r="P65" s="192">
        <f t="shared" si="85"/>
        <v>0.32316480000000003</v>
      </c>
      <c r="Q65" s="192">
        <f t="shared" si="86"/>
        <v>0</v>
      </c>
      <c r="R65" s="192">
        <f t="shared" si="87"/>
        <v>5.9612039999999977E-3</v>
      </c>
      <c r="S65" s="153">
        <f t="shared" si="88"/>
        <v>1.4268330000000001E-2</v>
      </c>
      <c r="T65" s="153"/>
      <c r="U65" s="153"/>
      <c r="V65" s="153"/>
      <c r="W65" s="153">
        <v>1.4268330000000001E-2</v>
      </c>
      <c r="X65" s="192"/>
      <c r="Y65" s="192"/>
      <c r="Z65" s="192"/>
      <c r="AA65" s="192"/>
      <c r="AB65" s="198"/>
      <c r="AC65" s="192"/>
      <c r="AD65" s="192"/>
      <c r="AE65" s="192"/>
      <c r="AF65" s="192"/>
      <c r="AG65" s="192"/>
      <c r="AH65" s="192"/>
      <c r="AI65" s="192"/>
      <c r="AJ65" s="153"/>
      <c r="AK65" s="192"/>
      <c r="AL65" s="27"/>
    </row>
    <row r="66" spans="1:38" ht="62.2" x14ac:dyDescent="0.35">
      <c r="A66" s="210">
        <v>42</v>
      </c>
      <c r="B66" s="152" t="s">
        <v>1557</v>
      </c>
      <c r="C66" s="174" t="s">
        <v>248</v>
      </c>
      <c r="D66" s="153">
        <v>0.19226399999999999</v>
      </c>
      <c r="E66" s="192">
        <f t="shared" si="80"/>
        <v>1.9226400000000001E-2</v>
      </c>
      <c r="F66" s="192">
        <f t="shared" si="81"/>
        <v>0.16150175999999999</v>
      </c>
      <c r="G66" s="192"/>
      <c r="H66" s="192">
        <f t="shared" si="82"/>
        <v>1.1535839999999999E-2</v>
      </c>
      <c r="I66" s="153">
        <v>0</v>
      </c>
      <c r="J66" s="192">
        <v>0</v>
      </c>
      <c r="K66" s="192">
        <v>0</v>
      </c>
      <c r="L66" s="192">
        <v>0</v>
      </c>
      <c r="M66" s="192">
        <v>0</v>
      </c>
      <c r="N66" s="192">
        <f t="shared" si="83"/>
        <v>0.19226399999999999</v>
      </c>
      <c r="O66" s="192">
        <f t="shared" si="84"/>
        <v>1.9226400000000001E-2</v>
      </c>
      <c r="P66" s="192">
        <f t="shared" si="85"/>
        <v>0.16150175999999999</v>
      </c>
      <c r="Q66" s="192">
        <f t="shared" si="86"/>
        <v>0</v>
      </c>
      <c r="R66" s="192">
        <f t="shared" si="87"/>
        <v>1.1535839999999999E-2</v>
      </c>
      <c r="S66" s="153">
        <f t="shared" si="88"/>
        <v>0</v>
      </c>
      <c r="T66" s="153"/>
      <c r="U66" s="153"/>
      <c r="V66" s="153"/>
      <c r="W66" s="153">
        <v>0</v>
      </c>
      <c r="X66" s="192"/>
      <c r="Y66" s="192"/>
      <c r="Z66" s="192"/>
      <c r="AA66" s="192"/>
      <c r="AB66" s="198"/>
      <c r="AC66" s="192"/>
      <c r="AD66" s="192"/>
      <c r="AE66" s="192"/>
      <c r="AF66" s="198">
        <v>2020</v>
      </c>
      <c r="AG66" s="192" t="s">
        <v>1527</v>
      </c>
      <c r="AH66" s="192" t="s">
        <v>1528</v>
      </c>
      <c r="AI66" s="192" t="s">
        <v>1529</v>
      </c>
      <c r="AJ66" s="153">
        <v>0.16</v>
      </c>
      <c r="AK66" s="192"/>
      <c r="AL66" s="27"/>
    </row>
    <row r="67" spans="1:38" ht="93.25" x14ac:dyDescent="0.35">
      <c r="A67" s="210">
        <v>43</v>
      </c>
      <c r="B67" s="152" t="s">
        <v>1558</v>
      </c>
      <c r="C67" s="174" t="s">
        <v>1559</v>
      </c>
      <c r="D67" s="153">
        <v>0.47833199999999998</v>
      </c>
      <c r="E67" s="192">
        <f t="shared" si="80"/>
        <v>4.7833199999999999E-2</v>
      </c>
      <c r="F67" s="192">
        <f t="shared" si="81"/>
        <v>0.40179887999999997</v>
      </c>
      <c r="G67" s="192"/>
      <c r="H67" s="192">
        <f t="shared" si="82"/>
        <v>2.8699919999999997E-2</v>
      </c>
      <c r="I67" s="153">
        <v>0.211032686</v>
      </c>
      <c r="J67" s="192">
        <v>0</v>
      </c>
      <c r="K67" s="192">
        <v>0.19839958999999999</v>
      </c>
      <c r="L67" s="192">
        <v>0</v>
      </c>
      <c r="M67" s="192">
        <v>1.2633096E-2</v>
      </c>
      <c r="N67" s="192">
        <f t="shared" si="83"/>
        <v>0.26729931399999995</v>
      </c>
      <c r="O67" s="192">
        <f t="shared" si="84"/>
        <v>4.7833199999999999E-2</v>
      </c>
      <c r="P67" s="192">
        <f t="shared" si="85"/>
        <v>0.20339928999999998</v>
      </c>
      <c r="Q67" s="192">
        <f t="shared" si="86"/>
        <v>0</v>
      </c>
      <c r="R67" s="192">
        <f t="shared" si="87"/>
        <v>1.6066823999999997E-2</v>
      </c>
      <c r="S67" s="153">
        <f t="shared" si="88"/>
        <v>0.21719382000000001</v>
      </c>
      <c r="T67" s="153"/>
      <c r="U67" s="153">
        <v>0.20666624</v>
      </c>
      <c r="V67" s="153"/>
      <c r="W67" s="153">
        <v>1.052758E-2</v>
      </c>
      <c r="X67" s="192"/>
      <c r="Y67" s="192"/>
      <c r="Z67" s="192"/>
      <c r="AA67" s="192"/>
      <c r="AB67" s="198"/>
      <c r="AC67" s="192"/>
      <c r="AD67" s="192"/>
      <c r="AE67" s="192"/>
      <c r="AF67" s="198">
        <v>2020</v>
      </c>
      <c r="AG67" s="192" t="s">
        <v>1527</v>
      </c>
      <c r="AH67" s="192" t="s">
        <v>1528</v>
      </c>
      <c r="AI67" s="192" t="s">
        <v>1529</v>
      </c>
      <c r="AJ67" s="153">
        <v>0.375</v>
      </c>
      <c r="AK67" s="192"/>
      <c r="AL67" s="27"/>
    </row>
    <row r="68" spans="1:38" ht="93.25" x14ac:dyDescent="0.35">
      <c r="A68" s="210">
        <v>44</v>
      </c>
      <c r="B68" s="152" t="s">
        <v>249</v>
      </c>
      <c r="C68" s="174" t="s">
        <v>250</v>
      </c>
      <c r="D68" s="153">
        <v>0</v>
      </c>
      <c r="E68" s="192">
        <f t="shared" si="80"/>
        <v>0</v>
      </c>
      <c r="F68" s="192">
        <f t="shared" si="81"/>
        <v>0</v>
      </c>
      <c r="G68" s="192"/>
      <c r="H68" s="192">
        <f t="shared" si="82"/>
        <v>0</v>
      </c>
      <c r="I68" s="153">
        <v>7.4190935999999999E-2</v>
      </c>
      <c r="J68" s="192">
        <v>7.4190935999999999E-2</v>
      </c>
      <c r="K68" s="192">
        <v>0</v>
      </c>
      <c r="L68" s="192">
        <v>0</v>
      </c>
      <c r="M68" s="192">
        <v>0</v>
      </c>
      <c r="N68" s="192">
        <f t="shared" si="83"/>
        <v>-7.4190935999999999E-2</v>
      </c>
      <c r="O68" s="192">
        <f t="shared" si="84"/>
        <v>-7.4190935999999999E-2</v>
      </c>
      <c r="P68" s="192">
        <f t="shared" si="85"/>
        <v>0</v>
      </c>
      <c r="Q68" s="192">
        <f t="shared" si="86"/>
        <v>0</v>
      </c>
      <c r="R68" s="192">
        <f t="shared" si="87"/>
        <v>0</v>
      </c>
      <c r="S68" s="153">
        <f t="shared" si="88"/>
        <v>0</v>
      </c>
      <c r="T68" s="153"/>
      <c r="U68" s="153"/>
      <c r="V68" s="153"/>
      <c r="W68" s="153">
        <v>0</v>
      </c>
      <c r="X68" s="192"/>
      <c r="Y68" s="192"/>
      <c r="Z68" s="192"/>
      <c r="AA68" s="192"/>
      <c r="AB68" s="198"/>
      <c r="AC68" s="192"/>
      <c r="AD68" s="192"/>
      <c r="AE68" s="192"/>
      <c r="AF68" s="192"/>
      <c r="AG68" s="192"/>
      <c r="AH68" s="192"/>
      <c r="AI68" s="192"/>
      <c r="AJ68" s="153"/>
      <c r="AK68" s="192"/>
      <c r="AL68" s="27"/>
    </row>
    <row r="69" spans="1:38" ht="93.25" x14ac:dyDescent="0.35">
      <c r="A69" s="210">
        <v>45</v>
      </c>
      <c r="B69" s="152" t="s">
        <v>1560</v>
      </c>
      <c r="C69" s="174" t="s">
        <v>251</v>
      </c>
      <c r="D69" s="153">
        <v>0</v>
      </c>
      <c r="E69" s="192">
        <f t="shared" si="80"/>
        <v>0</v>
      </c>
      <c r="F69" s="192">
        <f t="shared" si="81"/>
        <v>0</v>
      </c>
      <c r="G69" s="192"/>
      <c r="H69" s="192">
        <f t="shared" si="82"/>
        <v>0</v>
      </c>
      <c r="I69" s="153">
        <v>0</v>
      </c>
      <c r="J69" s="192">
        <v>0</v>
      </c>
      <c r="K69" s="192">
        <v>0</v>
      </c>
      <c r="L69" s="192">
        <v>0</v>
      </c>
      <c r="M69" s="192">
        <v>0</v>
      </c>
      <c r="N69" s="192">
        <f t="shared" si="83"/>
        <v>0</v>
      </c>
      <c r="O69" s="192">
        <f t="shared" si="84"/>
        <v>0</v>
      </c>
      <c r="P69" s="192">
        <f t="shared" si="85"/>
        <v>0</v>
      </c>
      <c r="Q69" s="192">
        <f t="shared" si="86"/>
        <v>0</v>
      </c>
      <c r="R69" s="192">
        <f t="shared" si="87"/>
        <v>0</v>
      </c>
      <c r="S69" s="153">
        <f t="shared" si="88"/>
        <v>0.15118580000000001</v>
      </c>
      <c r="T69" s="153"/>
      <c r="U69" s="153">
        <v>0.15118580000000001</v>
      </c>
      <c r="V69" s="153"/>
      <c r="W69" s="153">
        <v>0</v>
      </c>
      <c r="X69" s="192"/>
      <c r="Y69" s="192"/>
      <c r="Z69" s="192"/>
      <c r="AA69" s="192"/>
      <c r="AB69" s="198"/>
      <c r="AC69" s="192"/>
      <c r="AD69" s="192"/>
      <c r="AE69" s="192"/>
      <c r="AF69" s="198">
        <v>2020</v>
      </c>
      <c r="AG69" s="192" t="s">
        <v>1527</v>
      </c>
      <c r="AH69" s="192" t="s">
        <v>1528</v>
      </c>
      <c r="AI69" s="192" t="s">
        <v>1529</v>
      </c>
      <c r="AJ69" s="153">
        <v>0.14000000000000001</v>
      </c>
      <c r="AK69" s="192"/>
      <c r="AL69" s="27"/>
    </row>
    <row r="70" spans="1:38" ht="62.2" x14ac:dyDescent="0.35">
      <c r="A70" s="210">
        <v>46</v>
      </c>
      <c r="B70" s="152" t="s">
        <v>254</v>
      </c>
      <c r="C70" s="174" t="s">
        <v>255</v>
      </c>
      <c r="D70" s="153">
        <v>0</v>
      </c>
      <c r="E70" s="192">
        <f t="shared" si="80"/>
        <v>0</v>
      </c>
      <c r="F70" s="192">
        <f t="shared" si="81"/>
        <v>0</v>
      </c>
      <c r="G70" s="192"/>
      <c r="H70" s="192">
        <f t="shared" si="82"/>
        <v>0</v>
      </c>
      <c r="I70" s="153">
        <v>0.154969788</v>
      </c>
      <c r="J70" s="192">
        <v>0.154969788</v>
      </c>
      <c r="K70" s="192">
        <v>0</v>
      </c>
      <c r="L70" s="192">
        <v>0</v>
      </c>
      <c r="M70" s="192">
        <v>0</v>
      </c>
      <c r="N70" s="192">
        <f t="shared" si="83"/>
        <v>-0.154969788</v>
      </c>
      <c r="O70" s="192">
        <f t="shared" si="84"/>
        <v>-0.154969788</v>
      </c>
      <c r="P70" s="192">
        <f t="shared" si="85"/>
        <v>0</v>
      </c>
      <c r="Q70" s="192">
        <f t="shared" si="86"/>
        <v>0</v>
      </c>
      <c r="R70" s="192">
        <f t="shared" si="87"/>
        <v>0</v>
      </c>
      <c r="S70" s="153">
        <f t="shared" si="88"/>
        <v>0</v>
      </c>
      <c r="T70" s="153"/>
      <c r="U70" s="153"/>
      <c r="V70" s="153"/>
      <c r="W70" s="153">
        <v>0</v>
      </c>
      <c r="X70" s="192"/>
      <c r="Y70" s="192"/>
      <c r="Z70" s="192"/>
      <c r="AA70" s="192"/>
      <c r="AB70" s="198"/>
      <c r="AC70" s="192"/>
      <c r="AD70" s="192"/>
      <c r="AE70" s="192"/>
      <c r="AF70" s="192"/>
      <c r="AG70" s="192"/>
      <c r="AH70" s="192"/>
      <c r="AI70" s="192"/>
      <c r="AJ70" s="153"/>
      <c r="AK70" s="192"/>
      <c r="AL70" s="27"/>
    </row>
    <row r="71" spans="1:38" ht="15.55" x14ac:dyDescent="0.35">
      <c r="A71" s="172"/>
      <c r="B71" s="156" t="s">
        <v>256</v>
      </c>
      <c r="C71" s="173"/>
      <c r="D71" s="237">
        <f t="shared" ref="D71:AK71" si="89">SUM(D72:D73)</f>
        <v>4.5116400000000008</v>
      </c>
      <c r="E71" s="237">
        <f t="shared" si="89"/>
        <v>0.45116400000000006</v>
      </c>
      <c r="F71" s="237">
        <f t="shared" si="89"/>
        <v>3.7897776000000007</v>
      </c>
      <c r="G71" s="237">
        <f t="shared" si="89"/>
        <v>0</v>
      </c>
      <c r="H71" s="237">
        <f t="shared" si="89"/>
        <v>0.27069840000000001</v>
      </c>
      <c r="I71" s="237">
        <f t="shared" si="89"/>
        <v>1.0370699459999999</v>
      </c>
      <c r="J71" s="237">
        <f t="shared" si="89"/>
        <v>0</v>
      </c>
      <c r="K71" s="237">
        <f t="shared" si="89"/>
        <v>0.83627918999999995</v>
      </c>
      <c r="L71" s="237">
        <f t="shared" si="89"/>
        <v>0</v>
      </c>
      <c r="M71" s="237">
        <f t="shared" si="89"/>
        <v>0.20079075600000001</v>
      </c>
      <c r="N71" s="237">
        <f t="shared" si="89"/>
        <v>3.4745700540000009</v>
      </c>
      <c r="O71" s="237">
        <f t="shared" si="89"/>
        <v>0.45116400000000006</v>
      </c>
      <c r="P71" s="237">
        <f t="shared" si="89"/>
        <v>2.9534984100000008</v>
      </c>
      <c r="Q71" s="237">
        <f t="shared" si="89"/>
        <v>0</v>
      </c>
      <c r="R71" s="237">
        <f t="shared" si="89"/>
        <v>6.9907644000000005E-2</v>
      </c>
      <c r="S71" s="237">
        <f t="shared" si="89"/>
        <v>1.0384497799999999</v>
      </c>
      <c r="T71" s="237">
        <f t="shared" si="89"/>
        <v>0</v>
      </c>
      <c r="U71" s="237">
        <f t="shared" si="89"/>
        <v>0.87112414999999999</v>
      </c>
      <c r="V71" s="237">
        <f t="shared" si="89"/>
        <v>0</v>
      </c>
      <c r="W71" s="237">
        <f t="shared" si="89"/>
        <v>0.16732563</v>
      </c>
      <c r="X71" s="237">
        <f t="shared" si="89"/>
        <v>0</v>
      </c>
      <c r="Y71" s="237">
        <f t="shared" si="89"/>
        <v>0</v>
      </c>
      <c r="Z71" s="237">
        <f t="shared" si="89"/>
        <v>0</v>
      </c>
      <c r="AA71" s="237">
        <f t="shared" si="89"/>
        <v>0</v>
      </c>
      <c r="AB71" s="237">
        <f t="shared" si="89"/>
        <v>0</v>
      </c>
      <c r="AC71" s="237">
        <f t="shared" si="89"/>
        <v>0</v>
      </c>
      <c r="AD71" s="237">
        <f t="shared" si="89"/>
        <v>0</v>
      </c>
      <c r="AE71" s="237">
        <f t="shared" si="89"/>
        <v>0</v>
      </c>
      <c r="AF71" s="237">
        <f t="shared" si="89"/>
        <v>0</v>
      </c>
      <c r="AG71" s="237">
        <f t="shared" si="89"/>
        <v>0</v>
      </c>
      <c r="AH71" s="237">
        <f t="shared" si="89"/>
        <v>0</v>
      </c>
      <c r="AI71" s="237">
        <f t="shared" si="89"/>
        <v>0</v>
      </c>
      <c r="AJ71" s="237">
        <f t="shared" si="89"/>
        <v>0</v>
      </c>
      <c r="AK71" s="237">
        <f t="shared" si="89"/>
        <v>0</v>
      </c>
      <c r="AL71" s="27"/>
    </row>
    <row r="72" spans="1:38" ht="62.2" x14ac:dyDescent="0.35">
      <c r="A72" s="210">
        <v>47</v>
      </c>
      <c r="B72" s="152" t="s">
        <v>257</v>
      </c>
      <c r="C72" s="174" t="s">
        <v>258</v>
      </c>
      <c r="D72" s="153">
        <v>2.5221600000000004</v>
      </c>
      <c r="E72" s="192">
        <f t="shared" ref="E72:E73" si="90">D72*10%</f>
        <v>0.25221600000000005</v>
      </c>
      <c r="F72" s="192">
        <f t="shared" ref="F72:F73" si="91">D72-E72-H72</f>
        <v>2.1186144000000002</v>
      </c>
      <c r="G72" s="192"/>
      <c r="H72" s="192">
        <f t="shared" ref="H72:H73" si="92">D72*6%</f>
        <v>0.15132960000000001</v>
      </c>
      <c r="I72" s="153">
        <v>0.94852804199999996</v>
      </c>
      <c r="J72" s="192">
        <v>0</v>
      </c>
      <c r="K72" s="192">
        <v>0.83627918999999995</v>
      </c>
      <c r="L72" s="192">
        <v>0</v>
      </c>
      <c r="M72" s="192">
        <v>0.112248852</v>
      </c>
      <c r="N72" s="192">
        <f t="shared" ref="N72:N73" si="93">D72-I72</f>
        <v>1.5736319580000004</v>
      </c>
      <c r="O72" s="192">
        <f t="shared" ref="O72:O73" si="94">E72-J72</f>
        <v>0.25221600000000005</v>
      </c>
      <c r="P72" s="192">
        <f t="shared" ref="P72:P73" si="95">F72-K72</f>
        <v>1.2823352100000003</v>
      </c>
      <c r="Q72" s="192">
        <f t="shared" ref="Q72:Q73" si="96">G72-L72</f>
        <v>0</v>
      </c>
      <c r="R72" s="192">
        <f t="shared" ref="R72:R73" si="97">H72-M72</f>
        <v>3.9080748000000012E-2</v>
      </c>
      <c r="S72" s="153">
        <f t="shared" ref="S72:S73" si="98">T72+U72+V72+W72</f>
        <v>0.96466485999999996</v>
      </c>
      <c r="T72" s="153"/>
      <c r="U72" s="153">
        <v>0.87112414999999999</v>
      </c>
      <c r="V72" s="153"/>
      <c r="W72" s="153">
        <v>9.3540709999999999E-2</v>
      </c>
      <c r="X72" s="192"/>
      <c r="Y72" s="192"/>
      <c r="Z72" s="192"/>
      <c r="AA72" s="192"/>
      <c r="AB72" s="198"/>
      <c r="AC72" s="192"/>
      <c r="AD72" s="192"/>
      <c r="AE72" s="192"/>
      <c r="AF72" s="192"/>
      <c r="AG72" s="192"/>
      <c r="AH72" s="192"/>
      <c r="AI72" s="192"/>
      <c r="AJ72" s="153"/>
      <c r="AK72" s="192"/>
      <c r="AL72" s="27"/>
    </row>
    <row r="73" spans="1:38" ht="62.2" x14ac:dyDescent="0.35">
      <c r="A73" s="210">
        <v>48</v>
      </c>
      <c r="B73" s="152" t="s">
        <v>259</v>
      </c>
      <c r="C73" s="174" t="s">
        <v>260</v>
      </c>
      <c r="D73" s="153">
        <v>1.9894800000000001</v>
      </c>
      <c r="E73" s="192">
        <f t="shared" si="90"/>
        <v>0.19894800000000001</v>
      </c>
      <c r="F73" s="192">
        <f t="shared" si="91"/>
        <v>1.6711632000000003</v>
      </c>
      <c r="G73" s="192"/>
      <c r="H73" s="192">
        <f t="shared" si="92"/>
        <v>0.1193688</v>
      </c>
      <c r="I73" s="153">
        <v>8.8541904000000005E-2</v>
      </c>
      <c r="J73" s="192">
        <v>0</v>
      </c>
      <c r="K73" s="192">
        <v>0</v>
      </c>
      <c r="L73" s="192">
        <v>0</v>
      </c>
      <c r="M73" s="192">
        <v>8.8541904000000005E-2</v>
      </c>
      <c r="N73" s="192">
        <f t="shared" si="93"/>
        <v>1.9009380960000002</v>
      </c>
      <c r="O73" s="192">
        <f t="shared" si="94"/>
        <v>0.19894800000000001</v>
      </c>
      <c r="P73" s="192">
        <f t="shared" si="95"/>
        <v>1.6711632000000003</v>
      </c>
      <c r="Q73" s="192">
        <f t="shared" si="96"/>
        <v>0</v>
      </c>
      <c r="R73" s="192">
        <f t="shared" si="97"/>
        <v>3.0826895999999993E-2</v>
      </c>
      <c r="S73" s="153">
        <f t="shared" si="98"/>
        <v>7.3784920000000004E-2</v>
      </c>
      <c r="T73" s="153"/>
      <c r="U73" s="153"/>
      <c r="V73" s="153"/>
      <c r="W73" s="153">
        <v>7.3784920000000004E-2</v>
      </c>
      <c r="X73" s="192"/>
      <c r="Y73" s="192"/>
      <c r="Z73" s="192"/>
      <c r="AA73" s="192"/>
      <c r="AB73" s="198"/>
      <c r="AC73" s="192"/>
      <c r="AD73" s="192"/>
      <c r="AE73" s="192"/>
      <c r="AF73" s="192"/>
      <c r="AG73" s="192"/>
      <c r="AH73" s="192"/>
      <c r="AI73" s="192"/>
      <c r="AJ73" s="153"/>
      <c r="AK73" s="192"/>
      <c r="AL73" s="27"/>
    </row>
    <row r="74" spans="1:38" ht="15.55" x14ac:dyDescent="0.35">
      <c r="A74" s="172"/>
      <c r="B74" s="156" t="s">
        <v>261</v>
      </c>
      <c r="C74" s="173"/>
      <c r="D74" s="237">
        <f t="shared" ref="D74:AK74" si="99">SUM(D75:D82)</f>
        <v>12.722940000000001</v>
      </c>
      <c r="E74" s="237">
        <f t="shared" si="99"/>
        <v>1.272294</v>
      </c>
      <c r="F74" s="237">
        <f t="shared" si="99"/>
        <v>10.687269599999999</v>
      </c>
      <c r="G74" s="237">
        <f t="shared" si="99"/>
        <v>0</v>
      </c>
      <c r="H74" s="237">
        <f t="shared" si="99"/>
        <v>0.76337639999999995</v>
      </c>
      <c r="I74" s="237">
        <f t="shared" si="99"/>
        <v>20.475141779999998</v>
      </c>
      <c r="J74" s="237">
        <f t="shared" si="99"/>
        <v>3.5704845600000001</v>
      </c>
      <c r="K74" s="237">
        <f t="shared" si="99"/>
        <v>15.213850219999999</v>
      </c>
      <c r="L74" s="237">
        <f t="shared" si="99"/>
        <v>0.72613300000000003</v>
      </c>
      <c r="M74" s="237">
        <f t="shared" si="99"/>
        <v>0.96467400000000003</v>
      </c>
      <c r="N74" s="237">
        <f t="shared" si="99"/>
        <v>-7.75220178</v>
      </c>
      <c r="O74" s="237">
        <f t="shared" si="99"/>
        <v>-2.2981905600000005</v>
      </c>
      <c r="P74" s="237">
        <f t="shared" si="99"/>
        <v>-4.5265806199999998</v>
      </c>
      <c r="Q74" s="237">
        <f t="shared" si="99"/>
        <v>-0.72613300000000003</v>
      </c>
      <c r="R74" s="237">
        <f t="shared" si="99"/>
        <v>-0.2012976000000001</v>
      </c>
      <c r="S74" s="237">
        <f t="shared" si="99"/>
        <v>13.642252490000001</v>
      </c>
      <c r="T74" s="237">
        <f t="shared" si="99"/>
        <v>3.1310404800000002</v>
      </c>
      <c r="U74" s="237">
        <f t="shared" si="99"/>
        <v>9.7073170099999988</v>
      </c>
      <c r="V74" s="237">
        <f t="shared" si="99"/>
        <v>0</v>
      </c>
      <c r="W74" s="237">
        <f t="shared" si="99"/>
        <v>0.80389500000000003</v>
      </c>
      <c r="X74" s="237">
        <f t="shared" si="99"/>
        <v>0</v>
      </c>
      <c r="Y74" s="237">
        <f t="shared" si="99"/>
        <v>0</v>
      </c>
      <c r="Z74" s="237">
        <f t="shared" si="99"/>
        <v>0</v>
      </c>
      <c r="AA74" s="237">
        <f t="shared" si="99"/>
        <v>0</v>
      </c>
      <c r="AB74" s="237">
        <f t="shared" si="99"/>
        <v>0</v>
      </c>
      <c r="AC74" s="237">
        <f t="shared" si="99"/>
        <v>0</v>
      </c>
      <c r="AD74" s="237">
        <f t="shared" si="99"/>
        <v>0</v>
      </c>
      <c r="AE74" s="237">
        <f t="shared" si="99"/>
        <v>0</v>
      </c>
      <c r="AF74" s="237">
        <f t="shared" si="99"/>
        <v>4040</v>
      </c>
      <c r="AG74" s="237">
        <f t="shared" si="99"/>
        <v>0</v>
      </c>
      <c r="AH74" s="237">
        <f t="shared" si="99"/>
        <v>0</v>
      </c>
      <c r="AI74" s="237">
        <f t="shared" si="99"/>
        <v>0</v>
      </c>
      <c r="AJ74" s="237">
        <f t="shared" si="99"/>
        <v>0.33200000000000002</v>
      </c>
      <c r="AK74" s="237">
        <f t="shared" si="99"/>
        <v>0</v>
      </c>
      <c r="AL74" s="27"/>
    </row>
    <row r="75" spans="1:38" ht="108.8" x14ac:dyDescent="0.35">
      <c r="A75" s="210">
        <v>49</v>
      </c>
      <c r="B75" s="152" t="s">
        <v>262</v>
      </c>
      <c r="C75" s="174" t="s">
        <v>263</v>
      </c>
      <c r="D75" s="153">
        <v>4.0502159999999998</v>
      </c>
      <c r="E75" s="192">
        <f t="shared" ref="E75:E82" si="100">D75*10%</f>
        <v>0.40502159999999998</v>
      </c>
      <c r="F75" s="192">
        <f t="shared" ref="F75:F82" si="101">D75-E75-H75</f>
        <v>3.4021814399999997</v>
      </c>
      <c r="G75" s="192"/>
      <c r="H75" s="192">
        <f t="shared" ref="H75:H82" si="102">D75*6%</f>
        <v>0.24301295999999997</v>
      </c>
      <c r="I75" s="153">
        <v>3.7507396200000001</v>
      </c>
      <c r="J75" s="192">
        <v>3.5704845600000001</v>
      </c>
      <c r="K75" s="192">
        <v>0</v>
      </c>
      <c r="L75" s="192">
        <v>0</v>
      </c>
      <c r="M75" s="192">
        <v>0.18025505999999999</v>
      </c>
      <c r="N75" s="192">
        <f t="shared" ref="N75:N82" si="103">D75-I75</f>
        <v>0.29947637999999976</v>
      </c>
      <c r="O75" s="192">
        <f t="shared" ref="O75:O82" si="104">E75-J75</f>
        <v>-3.1654629600000002</v>
      </c>
      <c r="P75" s="192">
        <f t="shared" ref="P75:P82" si="105">F75-K75</f>
        <v>3.4021814399999997</v>
      </c>
      <c r="Q75" s="192">
        <f t="shared" ref="Q75:Q82" si="106">G75-L75</f>
        <v>0</v>
      </c>
      <c r="R75" s="192">
        <f t="shared" ref="R75:R82" si="107">H75-M75</f>
        <v>6.2757899999999978E-2</v>
      </c>
      <c r="S75" s="153">
        <f t="shared" ref="S75:S82" si="108">T75+U75+V75+W75</f>
        <v>3.12561635</v>
      </c>
      <c r="T75" s="153">
        <v>2.9754038</v>
      </c>
      <c r="U75" s="153"/>
      <c r="V75" s="153"/>
      <c r="W75" s="153">
        <v>0.15021255</v>
      </c>
      <c r="X75" s="192"/>
      <c r="Y75" s="192"/>
      <c r="Z75" s="192"/>
      <c r="AA75" s="192"/>
      <c r="AB75" s="198"/>
      <c r="AC75" s="192"/>
      <c r="AD75" s="192"/>
      <c r="AE75" s="192"/>
      <c r="AF75" s="192"/>
      <c r="AG75" s="192"/>
      <c r="AH75" s="192"/>
      <c r="AI75" s="192"/>
      <c r="AJ75" s="153"/>
      <c r="AK75" s="192"/>
      <c r="AL75" s="27"/>
    </row>
    <row r="76" spans="1:38" ht="46.65" x14ac:dyDescent="0.35">
      <c r="A76" s="210">
        <v>50</v>
      </c>
      <c r="B76" s="152" t="s">
        <v>264</v>
      </c>
      <c r="C76" s="174" t="s">
        <v>265</v>
      </c>
      <c r="D76" s="153">
        <v>3.7713959999999997</v>
      </c>
      <c r="E76" s="192">
        <f t="shared" si="100"/>
        <v>0.37713960000000002</v>
      </c>
      <c r="F76" s="192">
        <f t="shared" si="101"/>
        <v>3.1679726399999999</v>
      </c>
      <c r="G76" s="192"/>
      <c r="H76" s="192">
        <f t="shared" si="102"/>
        <v>0.22628375999999997</v>
      </c>
      <c r="I76" s="153">
        <v>4.8651183119999999</v>
      </c>
      <c r="J76" s="192">
        <v>0</v>
      </c>
      <c r="K76" s="192">
        <v>4.5842194799999998</v>
      </c>
      <c r="L76" s="192">
        <v>0</v>
      </c>
      <c r="M76" s="192">
        <v>0.28089883199999999</v>
      </c>
      <c r="N76" s="192">
        <f t="shared" si="103"/>
        <v>-1.0937223120000001</v>
      </c>
      <c r="O76" s="192">
        <f t="shared" si="104"/>
        <v>0.37713960000000002</v>
      </c>
      <c r="P76" s="192">
        <f t="shared" si="105"/>
        <v>-1.4162468399999999</v>
      </c>
      <c r="Q76" s="192">
        <f t="shared" si="106"/>
        <v>0</v>
      </c>
      <c r="R76" s="192">
        <f t="shared" si="107"/>
        <v>-5.4615072000000014E-2</v>
      </c>
      <c r="S76" s="153">
        <f t="shared" si="108"/>
        <v>4.0542652599999993</v>
      </c>
      <c r="T76" s="153"/>
      <c r="U76" s="153">
        <v>3.8201828999999994</v>
      </c>
      <c r="V76" s="153"/>
      <c r="W76" s="153">
        <v>0.23408236000000002</v>
      </c>
      <c r="X76" s="192"/>
      <c r="Y76" s="192"/>
      <c r="Z76" s="192"/>
      <c r="AA76" s="192"/>
      <c r="AB76" s="198"/>
      <c r="AC76" s="192"/>
      <c r="AD76" s="192"/>
      <c r="AE76" s="192"/>
      <c r="AF76" s="198">
        <v>2020</v>
      </c>
      <c r="AG76" s="192" t="s">
        <v>1527</v>
      </c>
      <c r="AH76" s="192" t="s">
        <v>1528</v>
      </c>
      <c r="AI76" s="192" t="s">
        <v>1529</v>
      </c>
      <c r="AJ76" s="153">
        <v>0.27100000000000002</v>
      </c>
      <c r="AK76" s="192"/>
      <c r="AL76" s="27"/>
    </row>
    <row r="77" spans="1:38" ht="46.65" x14ac:dyDescent="0.35">
      <c r="A77" s="210">
        <v>51</v>
      </c>
      <c r="B77" s="152" t="s">
        <v>266</v>
      </c>
      <c r="C77" s="174" t="s">
        <v>267</v>
      </c>
      <c r="D77" s="153">
        <v>2.6917079999999998</v>
      </c>
      <c r="E77" s="192">
        <f t="shared" si="100"/>
        <v>0.26917079999999999</v>
      </c>
      <c r="F77" s="192">
        <f t="shared" si="101"/>
        <v>2.2610347200000001</v>
      </c>
      <c r="G77" s="192"/>
      <c r="H77" s="192">
        <f t="shared" si="102"/>
        <v>0.16150247999999998</v>
      </c>
      <c r="I77" s="153">
        <v>10.780901439999999</v>
      </c>
      <c r="J77" s="192">
        <v>0</v>
      </c>
      <c r="K77" s="192">
        <v>10.37572054</v>
      </c>
      <c r="L77" s="192">
        <v>0</v>
      </c>
      <c r="M77" s="192">
        <v>0.40518090000000001</v>
      </c>
      <c r="N77" s="192">
        <f t="shared" si="103"/>
        <v>-8.089193439999999</v>
      </c>
      <c r="O77" s="192">
        <f t="shared" si="104"/>
        <v>0.26917079999999999</v>
      </c>
      <c r="P77" s="192">
        <f t="shared" si="105"/>
        <v>-8.11468582</v>
      </c>
      <c r="Q77" s="192">
        <f t="shared" si="106"/>
        <v>0</v>
      </c>
      <c r="R77" s="192">
        <f t="shared" si="107"/>
        <v>-0.24367842000000003</v>
      </c>
      <c r="S77" s="153">
        <f t="shared" si="108"/>
        <v>5.8571751699999997</v>
      </c>
      <c r="T77" s="153"/>
      <c r="U77" s="153">
        <v>5.5195244199999998</v>
      </c>
      <c r="V77" s="153"/>
      <c r="W77" s="153">
        <v>0.33765075</v>
      </c>
      <c r="X77" s="192"/>
      <c r="Y77" s="192"/>
      <c r="Z77" s="192"/>
      <c r="AA77" s="192"/>
      <c r="AB77" s="198"/>
      <c r="AC77" s="192"/>
      <c r="AD77" s="192"/>
      <c r="AE77" s="192"/>
      <c r="AF77" s="198">
        <v>2020</v>
      </c>
      <c r="AG77" s="192" t="s">
        <v>1527</v>
      </c>
      <c r="AH77" s="192" t="s">
        <v>1528</v>
      </c>
      <c r="AI77" s="192" t="s">
        <v>1529</v>
      </c>
      <c r="AJ77" s="153">
        <v>6.0999999999999999E-2</v>
      </c>
      <c r="AK77" s="192"/>
      <c r="AL77" s="27"/>
    </row>
    <row r="78" spans="1:38" ht="31.1" x14ac:dyDescent="0.35">
      <c r="A78" s="210">
        <v>52</v>
      </c>
      <c r="B78" s="152" t="s">
        <v>268</v>
      </c>
      <c r="C78" s="174" t="s">
        <v>269</v>
      </c>
      <c r="D78" s="153">
        <v>2.1976199999999997</v>
      </c>
      <c r="E78" s="192">
        <f t="shared" si="100"/>
        <v>0.21976199999999999</v>
      </c>
      <c r="F78" s="192">
        <f t="shared" si="101"/>
        <v>1.8460007999999997</v>
      </c>
      <c r="G78" s="192"/>
      <c r="H78" s="192">
        <f t="shared" si="102"/>
        <v>0.13185719999999998</v>
      </c>
      <c r="I78" s="153">
        <v>9.7805160000000002E-2</v>
      </c>
      <c r="J78" s="192">
        <v>0</v>
      </c>
      <c r="K78" s="192">
        <v>0</v>
      </c>
      <c r="L78" s="192">
        <v>0</v>
      </c>
      <c r="M78" s="192">
        <v>9.7805160000000002E-2</v>
      </c>
      <c r="N78" s="192">
        <f t="shared" si="103"/>
        <v>2.0998148399999996</v>
      </c>
      <c r="O78" s="192">
        <f t="shared" si="104"/>
        <v>0.21976199999999999</v>
      </c>
      <c r="P78" s="192">
        <f t="shared" si="105"/>
        <v>1.8460007999999997</v>
      </c>
      <c r="Q78" s="192">
        <f t="shared" si="106"/>
        <v>0</v>
      </c>
      <c r="R78" s="192">
        <f t="shared" si="107"/>
        <v>3.4052039999999978E-2</v>
      </c>
      <c r="S78" s="153">
        <f t="shared" si="108"/>
        <v>8.1504300000000002E-2</v>
      </c>
      <c r="T78" s="153"/>
      <c r="U78" s="153"/>
      <c r="V78" s="153"/>
      <c r="W78" s="153">
        <v>8.1504300000000002E-2</v>
      </c>
      <c r="X78" s="192"/>
      <c r="Y78" s="192"/>
      <c r="Z78" s="192"/>
      <c r="AA78" s="192"/>
      <c r="AB78" s="198"/>
      <c r="AC78" s="192"/>
      <c r="AD78" s="192"/>
      <c r="AE78" s="192"/>
      <c r="AF78" s="192"/>
      <c r="AG78" s="192"/>
      <c r="AH78" s="192"/>
      <c r="AI78" s="192"/>
      <c r="AJ78" s="153"/>
      <c r="AK78" s="192"/>
      <c r="AL78" s="27"/>
    </row>
    <row r="79" spans="1:38" ht="46.65" x14ac:dyDescent="0.35">
      <c r="A79" s="210">
        <v>53</v>
      </c>
      <c r="B79" s="152" t="s">
        <v>270</v>
      </c>
      <c r="C79" s="174" t="s">
        <v>271</v>
      </c>
      <c r="D79" s="153">
        <v>1.2E-2</v>
      </c>
      <c r="E79" s="192">
        <f t="shared" si="100"/>
        <v>1.2000000000000001E-3</v>
      </c>
      <c r="F79" s="192">
        <f t="shared" si="101"/>
        <v>1.008E-2</v>
      </c>
      <c r="G79" s="192"/>
      <c r="H79" s="192">
        <f t="shared" si="102"/>
        <v>7.1999999999999994E-4</v>
      </c>
      <c r="I79" s="153">
        <v>5.3404799999999997E-4</v>
      </c>
      <c r="J79" s="192">
        <v>0</v>
      </c>
      <c r="K79" s="192">
        <v>0</v>
      </c>
      <c r="L79" s="192">
        <v>0</v>
      </c>
      <c r="M79" s="192">
        <v>5.3404799999999997E-4</v>
      </c>
      <c r="N79" s="192">
        <f t="shared" si="103"/>
        <v>1.1465952E-2</v>
      </c>
      <c r="O79" s="192">
        <f t="shared" si="104"/>
        <v>1.2000000000000001E-3</v>
      </c>
      <c r="P79" s="192">
        <f t="shared" si="105"/>
        <v>1.008E-2</v>
      </c>
      <c r="Q79" s="192">
        <f t="shared" si="106"/>
        <v>0</v>
      </c>
      <c r="R79" s="192">
        <f t="shared" si="107"/>
        <v>1.8595199999999997E-4</v>
      </c>
      <c r="S79" s="153">
        <f t="shared" si="108"/>
        <v>4.4504000000000001E-4</v>
      </c>
      <c r="T79" s="153"/>
      <c r="U79" s="153"/>
      <c r="V79" s="153"/>
      <c r="W79" s="153">
        <v>4.4504000000000001E-4</v>
      </c>
      <c r="X79" s="192"/>
      <c r="Y79" s="192"/>
      <c r="Z79" s="192"/>
      <c r="AA79" s="192"/>
      <c r="AB79" s="198"/>
      <c r="AC79" s="192"/>
      <c r="AD79" s="192"/>
      <c r="AE79" s="192"/>
      <c r="AF79" s="192"/>
      <c r="AG79" s="192"/>
      <c r="AH79" s="192"/>
      <c r="AI79" s="192"/>
      <c r="AJ79" s="153"/>
      <c r="AK79" s="192"/>
      <c r="AL79" s="27"/>
    </row>
    <row r="80" spans="1:38" ht="62.2" x14ac:dyDescent="0.35">
      <c r="A80" s="210">
        <v>54</v>
      </c>
      <c r="B80" s="177" t="s">
        <v>272</v>
      </c>
      <c r="C80" s="174" t="s">
        <v>273</v>
      </c>
      <c r="D80" s="153">
        <v>0</v>
      </c>
      <c r="E80" s="192">
        <f t="shared" si="100"/>
        <v>0</v>
      </c>
      <c r="F80" s="192">
        <f t="shared" si="101"/>
        <v>0</v>
      </c>
      <c r="G80" s="192"/>
      <c r="H80" s="192">
        <f t="shared" si="102"/>
        <v>0</v>
      </c>
      <c r="I80" s="153">
        <v>0.25391020000000003</v>
      </c>
      <c r="J80" s="192">
        <v>0</v>
      </c>
      <c r="K80" s="192">
        <v>0.25391020000000003</v>
      </c>
      <c r="L80" s="192">
        <v>0</v>
      </c>
      <c r="M80" s="192">
        <v>0</v>
      </c>
      <c r="N80" s="192">
        <f t="shared" si="103"/>
        <v>-0.25391020000000003</v>
      </c>
      <c r="O80" s="192">
        <f t="shared" si="104"/>
        <v>0</v>
      </c>
      <c r="P80" s="192">
        <f t="shared" si="105"/>
        <v>-0.25391020000000003</v>
      </c>
      <c r="Q80" s="192">
        <f t="shared" si="106"/>
        <v>0</v>
      </c>
      <c r="R80" s="192">
        <f t="shared" si="107"/>
        <v>0</v>
      </c>
      <c r="S80" s="153">
        <f t="shared" si="108"/>
        <v>0</v>
      </c>
      <c r="T80" s="153"/>
      <c r="U80" s="153"/>
      <c r="V80" s="153"/>
      <c r="W80" s="153">
        <v>0</v>
      </c>
      <c r="X80" s="192"/>
      <c r="Y80" s="192"/>
      <c r="Z80" s="192"/>
      <c r="AA80" s="192"/>
      <c r="AB80" s="198"/>
      <c r="AC80" s="192"/>
      <c r="AD80" s="192"/>
      <c r="AE80" s="192"/>
      <c r="AF80" s="192"/>
      <c r="AG80" s="192"/>
      <c r="AH80" s="192"/>
      <c r="AI80" s="192"/>
      <c r="AJ80" s="153"/>
      <c r="AK80" s="192"/>
      <c r="AL80" s="27"/>
    </row>
    <row r="81" spans="1:38" ht="46.65" x14ac:dyDescent="0.35">
      <c r="A81" s="210">
        <v>55</v>
      </c>
      <c r="B81" s="177" t="s">
        <v>1561</v>
      </c>
      <c r="C81" s="174" t="s">
        <v>1562</v>
      </c>
      <c r="D81" s="153">
        <v>0</v>
      </c>
      <c r="E81" s="192">
        <f t="shared" si="100"/>
        <v>0</v>
      </c>
      <c r="F81" s="192">
        <f t="shared" si="101"/>
        <v>0</v>
      </c>
      <c r="G81" s="192"/>
      <c r="H81" s="192">
        <f t="shared" si="102"/>
        <v>0</v>
      </c>
      <c r="I81" s="153">
        <v>0.72613300000000003</v>
      </c>
      <c r="J81" s="192">
        <v>0</v>
      </c>
      <c r="K81" s="192">
        <v>0</v>
      </c>
      <c r="L81" s="192">
        <v>0.72613300000000003</v>
      </c>
      <c r="M81" s="192">
        <v>0</v>
      </c>
      <c r="N81" s="192">
        <f t="shared" si="103"/>
        <v>-0.72613300000000003</v>
      </c>
      <c r="O81" s="192">
        <f t="shared" si="104"/>
        <v>0</v>
      </c>
      <c r="P81" s="192">
        <f t="shared" si="105"/>
        <v>0</v>
      </c>
      <c r="Q81" s="192">
        <f t="shared" si="106"/>
        <v>-0.72613300000000003</v>
      </c>
      <c r="R81" s="192">
        <f t="shared" si="107"/>
        <v>0</v>
      </c>
      <c r="S81" s="153">
        <f t="shared" si="108"/>
        <v>0.36760968999999999</v>
      </c>
      <c r="T81" s="153"/>
      <c r="U81" s="153">
        <v>0.36760968999999999</v>
      </c>
      <c r="V81" s="153"/>
      <c r="W81" s="153">
        <v>0</v>
      </c>
      <c r="X81" s="192"/>
      <c r="Y81" s="192"/>
      <c r="Z81" s="192"/>
      <c r="AA81" s="192"/>
      <c r="AB81" s="198"/>
      <c r="AC81" s="192"/>
      <c r="AD81" s="192"/>
      <c r="AE81" s="192"/>
      <c r="AF81" s="192"/>
      <c r="AG81" s="192"/>
      <c r="AH81" s="192"/>
      <c r="AI81" s="192"/>
      <c r="AJ81" s="153"/>
      <c r="AK81" s="192"/>
      <c r="AL81" s="27"/>
    </row>
    <row r="82" spans="1:38" ht="108.8" x14ac:dyDescent="0.35">
      <c r="A82" s="210">
        <v>56</v>
      </c>
      <c r="B82" s="177" t="s">
        <v>1563</v>
      </c>
      <c r="C82" s="174" t="s">
        <v>1564</v>
      </c>
      <c r="D82" s="153">
        <v>0</v>
      </c>
      <c r="E82" s="192">
        <f t="shared" si="100"/>
        <v>0</v>
      </c>
      <c r="F82" s="192">
        <f t="shared" si="101"/>
        <v>0</v>
      </c>
      <c r="G82" s="192"/>
      <c r="H82" s="192">
        <f t="shared" si="102"/>
        <v>0</v>
      </c>
      <c r="I82" s="153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f t="shared" si="103"/>
        <v>0</v>
      </c>
      <c r="O82" s="192">
        <f t="shared" si="104"/>
        <v>0</v>
      </c>
      <c r="P82" s="192">
        <f t="shared" si="105"/>
        <v>0</v>
      </c>
      <c r="Q82" s="192">
        <f t="shared" si="106"/>
        <v>0</v>
      </c>
      <c r="R82" s="192">
        <f t="shared" si="107"/>
        <v>0</v>
      </c>
      <c r="S82" s="153">
        <f t="shared" si="108"/>
        <v>0.15563667999999997</v>
      </c>
      <c r="T82" s="153">
        <v>0.15563667999999997</v>
      </c>
      <c r="U82" s="153"/>
      <c r="V82" s="153"/>
      <c r="W82" s="153">
        <v>0</v>
      </c>
      <c r="X82" s="192"/>
      <c r="Y82" s="192"/>
      <c r="Z82" s="192"/>
      <c r="AA82" s="192"/>
      <c r="AB82" s="198"/>
      <c r="AC82" s="192"/>
      <c r="AD82" s="192"/>
      <c r="AE82" s="192"/>
      <c r="AF82" s="192"/>
      <c r="AG82" s="192"/>
      <c r="AH82" s="192"/>
      <c r="AI82" s="192"/>
      <c r="AJ82" s="153"/>
      <c r="AK82" s="192"/>
      <c r="AL82" s="27"/>
    </row>
    <row r="83" spans="1:38" ht="15.55" x14ac:dyDescent="0.35">
      <c r="A83" s="172"/>
      <c r="B83" s="156" t="s">
        <v>274</v>
      </c>
      <c r="C83" s="173"/>
      <c r="D83" s="237">
        <f t="shared" ref="D83:AK83" si="109">SUM(D84:D98)</f>
        <v>16.547314080000003</v>
      </c>
      <c r="E83" s="237">
        <f t="shared" si="109"/>
        <v>1.654731408</v>
      </c>
      <c r="F83" s="237">
        <f t="shared" si="109"/>
        <v>13.899743827199998</v>
      </c>
      <c r="G83" s="237">
        <f t="shared" si="109"/>
        <v>0</v>
      </c>
      <c r="H83" s="237">
        <f t="shared" si="109"/>
        <v>0.99283884479999995</v>
      </c>
      <c r="I83" s="237">
        <f t="shared" si="109"/>
        <v>4.3689949479999992</v>
      </c>
      <c r="J83" s="237">
        <f t="shared" si="109"/>
        <v>1.0703347799999998</v>
      </c>
      <c r="K83" s="237">
        <f t="shared" si="109"/>
        <v>2.2839879399999998</v>
      </c>
      <c r="L83" s="237">
        <f t="shared" si="109"/>
        <v>0.37531199999999998</v>
      </c>
      <c r="M83" s="237">
        <f t="shared" si="109"/>
        <v>0.63936022800000014</v>
      </c>
      <c r="N83" s="237">
        <f t="shared" si="109"/>
        <v>12.178319131999999</v>
      </c>
      <c r="O83" s="237">
        <f t="shared" si="109"/>
        <v>0.58439662799999992</v>
      </c>
      <c r="P83" s="237">
        <f t="shared" si="109"/>
        <v>11.615755887199999</v>
      </c>
      <c r="Q83" s="237">
        <f t="shared" si="109"/>
        <v>-0.37531199999999998</v>
      </c>
      <c r="R83" s="237">
        <f t="shared" si="109"/>
        <v>0.35347861679999992</v>
      </c>
      <c r="S83" s="237">
        <f t="shared" si="109"/>
        <v>3.1251810499999997</v>
      </c>
      <c r="T83" s="237">
        <f t="shared" si="109"/>
        <v>0.96919960000000005</v>
      </c>
      <c r="U83" s="237">
        <f t="shared" si="109"/>
        <v>1.6231812600000002</v>
      </c>
      <c r="V83" s="237">
        <f t="shared" si="109"/>
        <v>0</v>
      </c>
      <c r="W83" s="237">
        <f t="shared" si="109"/>
        <v>0.53280019000000001</v>
      </c>
      <c r="X83" s="237">
        <f t="shared" si="109"/>
        <v>0</v>
      </c>
      <c r="Y83" s="237">
        <f t="shared" si="109"/>
        <v>0</v>
      </c>
      <c r="Z83" s="237">
        <f t="shared" si="109"/>
        <v>0</v>
      </c>
      <c r="AA83" s="237">
        <f t="shared" si="109"/>
        <v>0</v>
      </c>
      <c r="AB83" s="237">
        <f t="shared" si="109"/>
        <v>0</v>
      </c>
      <c r="AC83" s="237">
        <f t="shared" si="109"/>
        <v>0</v>
      </c>
      <c r="AD83" s="237">
        <f t="shared" si="109"/>
        <v>0</v>
      </c>
      <c r="AE83" s="237">
        <f t="shared" si="109"/>
        <v>0.4</v>
      </c>
      <c r="AF83" s="237">
        <f t="shared" si="109"/>
        <v>6060</v>
      </c>
      <c r="AG83" s="237">
        <f t="shared" si="109"/>
        <v>0</v>
      </c>
      <c r="AH83" s="237">
        <f t="shared" si="109"/>
        <v>0</v>
      </c>
      <c r="AI83" s="237">
        <f t="shared" si="109"/>
        <v>0</v>
      </c>
      <c r="AJ83" s="237">
        <f t="shared" si="109"/>
        <v>3.4732000000000003</v>
      </c>
      <c r="AK83" s="237">
        <f t="shared" si="109"/>
        <v>0</v>
      </c>
      <c r="AL83" s="27"/>
    </row>
    <row r="84" spans="1:38" ht="36" customHeight="1" x14ac:dyDescent="0.35">
      <c r="A84" s="210">
        <v>57</v>
      </c>
      <c r="B84" s="152" t="s">
        <v>275</v>
      </c>
      <c r="C84" s="174" t="s">
        <v>276</v>
      </c>
      <c r="D84" s="153">
        <v>1.6692719999999999</v>
      </c>
      <c r="E84" s="192">
        <f t="shared" ref="E84:E98" si="110">D84*10%</f>
        <v>0.1669272</v>
      </c>
      <c r="F84" s="192">
        <f t="shared" ref="F84:F98" si="111">D84-E84-H84</f>
        <v>1.40218848</v>
      </c>
      <c r="G84" s="192"/>
      <c r="H84" s="192">
        <f t="shared" ref="H84:H98" si="112">D84*6%</f>
        <v>0.10015631999999999</v>
      </c>
      <c r="I84" s="153">
        <v>7.4291064000000004E-2</v>
      </c>
      <c r="J84" s="192">
        <v>0</v>
      </c>
      <c r="K84" s="192">
        <v>0</v>
      </c>
      <c r="L84" s="192">
        <v>0</v>
      </c>
      <c r="M84" s="192">
        <v>7.4291064000000004E-2</v>
      </c>
      <c r="N84" s="192">
        <f t="shared" ref="N84:N98" si="113">D84-I84</f>
        <v>1.5949809359999998</v>
      </c>
      <c r="O84" s="192">
        <f t="shared" ref="O84:O98" si="114">E84-J84</f>
        <v>0.1669272</v>
      </c>
      <c r="P84" s="192">
        <f t="shared" ref="P84:P98" si="115">F84-K84</f>
        <v>1.40218848</v>
      </c>
      <c r="Q84" s="192">
        <f t="shared" ref="Q84:Q98" si="116">G84-L84</f>
        <v>0</v>
      </c>
      <c r="R84" s="192">
        <f t="shared" ref="R84:R98" si="117">H84-M84</f>
        <v>2.5865255999999989E-2</v>
      </c>
      <c r="S84" s="153">
        <f t="shared" ref="S84:S98" si="118">T84+U84+V84+W84</f>
        <v>6.1909220000000001E-2</v>
      </c>
      <c r="T84" s="153"/>
      <c r="U84" s="153"/>
      <c r="V84" s="153"/>
      <c r="W84" s="153">
        <v>6.1909220000000001E-2</v>
      </c>
      <c r="X84" s="192"/>
      <c r="Y84" s="192"/>
      <c r="Z84" s="192"/>
      <c r="AA84" s="192"/>
      <c r="AB84" s="198"/>
      <c r="AC84" s="192"/>
      <c r="AD84" s="192"/>
      <c r="AE84" s="192"/>
      <c r="AF84" s="192"/>
      <c r="AG84" s="192"/>
      <c r="AH84" s="192"/>
      <c r="AI84" s="192"/>
      <c r="AJ84" s="153"/>
      <c r="AK84" s="192"/>
      <c r="AL84" s="27"/>
    </row>
    <row r="85" spans="1:38" ht="77.7" x14ac:dyDescent="0.35">
      <c r="A85" s="210">
        <v>58</v>
      </c>
      <c r="B85" s="152" t="s">
        <v>277</v>
      </c>
      <c r="C85" s="174" t="s">
        <v>278</v>
      </c>
      <c r="D85" s="153">
        <v>1.2E-2</v>
      </c>
      <c r="E85" s="192">
        <f t="shared" si="110"/>
        <v>1.2000000000000001E-3</v>
      </c>
      <c r="F85" s="192">
        <f t="shared" si="111"/>
        <v>1.008E-2</v>
      </c>
      <c r="G85" s="192"/>
      <c r="H85" s="192">
        <f t="shared" si="112"/>
        <v>7.1999999999999994E-4</v>
      </c>
      <c r="I85" s="153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f t="shared" si="113"/>
        <v>1.2E-2</v>
      </c>
      <c r="O85" s="192">
        <f t="shared" si="114"/>
        <v>1.2000000000000001E-3</v>
      </c>
      <c r="P85" s="192">
        <f t="shared" si="115"/>
        <v>1.008E-2</v>
      </c>
      <c r="Q85" s="192">
        <f t="shared" si="116"/>
        <v>0</v>
      </c>
      <c r="R85" s="192">
        <f t="shared" si="117"/>
        <v>7.1999999999999994E-4</v>
      </c>
      <c r="S85" s="153">
        <f t="shared" si="118"/>
        <v>0</v>
      </c>
      <c r="T85" s="153"/>
      <c r="U85" s="153"/>
      <c r="V85" s="153"/>
      <c r="W85" s="153">
        <v>0</v>
      </c>
      <c r="X85" s="192"/>
      <c r="Y85" s="192"/>
      <c r="Z85" s="192"/>
      <c r="AA85" s="192"/>
      <c r="AB85" s="198"/>
      <c r="AC85" s="192"/>
      <c r="AD85" s="192"/>
      <c r="AE85" s="192"/>
      <c r="AF85" s="192"/>
      <c r="AG85" s="192"/>
      <c r="AH85" s="192"/>
      <c r="AI85" s="192"/>
      <c r="AJ85" s="153"/>
      <c r="AK85" s="192"/>
      <c r="AL85" s="27"/>
    </row>
    <row r="86" spans="1:38" ht="62.2" x14ac:dyDescent="0.35">
      <c r="A86" s="210">
        <v>59</v>
      </c>
      <c r="B86" s="152" t="s">
        <v>279</v>
      </c>
      <c r="C86" s="174" t="s">
        <v>280</v>
      </c>
      <c r="D86" s="153">
        <v>3.1383360000000002</v>
      </c>
      <c r="E86" s="192">
        <f t="shared" si="110"/>
        <v>0.31383360000000005</v>
      </c>
      <c r="F86" s="192">
        <f t="shared" si="111"/>
        <v>2.6362022400000003</v>
      </c>
      <c r="G86" s="192"/>
      <c r="H86" s="192">
        <f t="shared" si="112"/>
        <v>0.18830015999999999</v>
      </c>
      <c r="I86" s="153">
        <v>0.139671828</v>
      </c>
      <c r="J86" s="192">
        <v>0</v>
      </c>
      <c r="K86" s="192">
        <v>0</v>
      </c>
      <c r="L86" s="192">
        <v>0</v>
      </c>
      <c r="M86" s="192">
        <v>0.139671828</v>
      </c>
      <c r="N86" s="192">
        <f t="shared" si="113"/>
        <v>2.9986641720000002</v>
      </c>
      <c r="O86" s="192">
        <f t="shared" si="114"/>
        <v>0.31383360000000005</v>
      </c>
      <c r="P86" s="192">
        <f t="shared" si="115"/>
        <v>2.6362022400000003</v>
      </c>
      <c r="Q86" s="192">
        <f t="shared" si="116"/>
        <v>0</v>
      </c>
      <c r="R86" s="192">
        <f t="shared" si="117"/>
        <v>4.8628331999999996E-2</v>
      </c>
      <c r="S86" s="153">
        <f t="shared" si="118"/>
        <v>0.11639319000000001</v>
      </c>
      <c r="T86" s="153"/>
      <c r="U86" s="153"/>
      <c r="V86" s="153"/>
      <c r="W86" s="153">
        <v>0.11639319000000001</v>
      </c>
      <c r="X86" s="192"/>
      <c r="Y86" s="192"/>
      <c r="Z86" s="192"/>
      <c r="AA86" s="192"/>
      <c r="AB86" s="198"/>
      <c r="AC86" s="192"/>
      <c r="AD86" s="192"/>
      <c r="AE86" s="192"/>
      <c r="AF86" s="192"/>
      <c r="AG86" s="192"/>
      <c r="AH86" s="192"/>
      <c r="AI86" s="192"/>
      <c r="AJ86" s="153"/>
      <c r="AK86" s="192"/>
      <c r="AL86" s="27"/>
    </row>
    <row r="87" spans="1:38" ht="62.2" x14ac:dyDescent="0.35">
      <c r="A87" s="210">
        <v>60</v>
      </c>
      <c r="B87" s="152" t="s">
        <v>281</v>
      </c>
      <c r="C87" s="174" t="s">
        <v>282</v>
      </c>
      <c r="D87" s="153">
        <v>3.6897599999999997</v>
      </c>
      <c r="E87" s="192">
        <f t="shared" si="110"/>
        <v>0.36897599999999997</v>
      </c>
      <c r="F87" s="192">
        <f t="shared" si="111"/>
        <v>3.0993983999999997</v>
      </c>
      <c r="G87" s="192"/>
      <c r="H87" s="192">
        <f t="shared" si="112"/>
        <v>0.22138559999999999</v>
      </c>
      <c r="I87" s="153">
        <v>0.89972926400000008</v>
      </c>
      <c r="J87" s="192">
        <v>0</v>
      </c>
      <c r="K87" s="192">
        <v>0.74709716000000004</v>
      </c>
      <c r="L87" s="192">
        <v>0</v>
      </c>
      <c r="M87" s="192">
        <v>0.15263210399999999</v>
      </c>
      <c r="N87" s="192">
        <f t="shared" si="113"/>
        <v>2.7900307359999994</v>
      </c>
      <c r="O87" s="192">
        <f t="shared" si="114"/>
        <v>0.36897599999999997</v>
      </c>
      <c r="P87" s="192">
        <f t="shared" si="115"/>
        <v>2.3523012399999996</v>
      </c>
      <c r="Q87" s="192">
        <f t="shared" si="116"/>
        <v>0</v>
      </c>
      <c r="R87" s="192">
        <f t="shared" si="117"/>
        <v>6.8753495999999997E-2</v>
      </c>
      <c r="S87" s="153">
        <f t="shared" si="118"/>
        <v>0.12719342</v>
      </c>
      <c r="T87" s="153"/>
      <c r="U87" s="153"/>
      <c r="V87" s="153"/>
      <c r="W87" s="153">
        <v>0.12719342</v>
      </c>
      <c r="X87" s="192"/>
      <c r="Y87" s="192"/>
      <c r="Z87" s="192"/>
      <c r="AA87" s="192"/>
      <c r="AB87" s="198"/>
      <c r="AC87" s="192"/>
      <c r="AD87" s="192"/>
      <c r="AE87" s="192"/>
      <c r="AF87" s="198">
        <v>2020</v>
      </c>
      <c r="AG87" s="192" t="s">
        <v>1527</v>
      </c>
      <c r="AH87" s="192" t="s">
        <v>1528</v>
      </c>
      <c r="AI87" s="192" t="s">
        <v>1529</v>
      </c>
      <c r="AJ87" s="153">
        <v>0.57120000000000004</v>
      </c>
      <c r="AK87" s="192"/>
      <c r="AL87" s="27"/>
    </row>
    <row r="88" spans="1:38" ht="77.7" x14ac:dyDescent="0.35">
      <c r="A88" s="210">
        <v>61</v>
      </c>
      <c r="B88" s="152" t="s">
        <v>283</v>
      </c>
      <c r="C88" s="174" t="s">
        <v>284</v>
      </c>
      <c r="D88" s="153">
        <v>0.66</v>
      </c>
      <c r="E88" s="192">
        <f t="shared" si="110"/>
        <v>6.6000000000000003E-2</v>
      </c>
      <c r="F88" s="192">
        <f t="shared" si="111"/>
        <v>0.55440000000000011</v>
      </c>
      <c r="G88" s="192"/>
      <c r="H88" s="192">
        <f t="shared" si="112"/>
        <v>3.9600000000000003E-2</v>
      </c>
      <c r="I88" s="153">
        <v>2.9373336E-2</v>
      </c>
      <c r="J88" s="192">
        <v>0</v>
      </c>
      <c r="K88" s="192">
        <v>0</v>
      </c>
      <c r="L88" s="192">
        <v>0</v>
      </c>
      <c r="M88" s="192">
        <v>2.9373336E-2</v>
      </c>
      <c r="N88" s="192">
        <f t="shared" si="113"/>
        <v>0.630626664</v>
      </c>
      <c r="O88" s="192">
        <f t="shared" si="114"/>
        <v>6.6000000000000003E-2</v>
      </c>
      <c r="P88" s="192">
        <f t="shared" si="115"/>
        <v>0.55440000000000011</v>
      </c>
      <c r="Q88" s="192">
        <f t="shared" si="116"/>
        <v>0</v>
      </c>
      <c r="R88" s="192">
        <f t="shared" si="117"/>
        <v>1.0226664000000003E-2</v>
      </c>
      <c r="S88" s="153">
        <f t="shared" si="118"/>
        <v>2.4477780000000001E-2</v>
      </c>
      <c r="T88" s="153"/>
      <c r="U88" s="153"/>
      <c r="V88" s="153"/>
      <c r="W88" s="153">
        <v>2.4477780000000001E-2</v>
      </c>
      <c r="X88" s="192"/>
      <c r="Y88" s="192"/>
      <c r="Z88" s="192"/>
      <c r="AA88" s="192"/>
      <c r="AB88" s="198"/>
      <c r="AC88" s="192"/>
      <c r="AD88" s="192"/>
      <c r="AE88" s="192"/>
      <c r="AF88" s="192"/>
      <c r="AG88" s="192"/>
      <c r="AH88" s="192"/>
      <c r="AI88" s="192"/>
      <c r="AJ88" s="153"/>
      <c r="AK88" s="192"/>
      <c r="AL88" s="27"/>
    </row>
    <row r="89" spans="1:38" ht="77.7" x14ac:dyDescent="0.35">
      <c r="A89" s="210">
        <v>62</v>
      </c>
      <c r="B89" s="152" t="s">
        <v>285</v>
      </c>
      <c r="C89" s="174" t="s">
        <v>286</v>
      </c>
      <c r="D89" s="153">
        <v>1.2E-2</v>
      </c>
      <c r="E89" s="192">
        <f t="shared" si="110"/>
        <v>1.2000000000000001E-3</v>
      </c>
      <c r="F89" s="192">
        <f t="shared" si="111"/>
        <v>1.008E-2</v>
      </c>
      <c r="G89" s="192"/>
      <c r="H89" s="192">
        <f t="shared" si="112"/>
        <v>7.1999999999999994E-4</v>
      </c>
      <c r="I89" s="153">
        <v>5.3404799999999997E-4</v>
      </c>
      <c r="J89" s="192">
        <v>0</v>
      </c>
      <c r="K89" s="192">
        <v>0</v>
      </c>
      <c r="L89" s="192">
        <v>0</v>
      </c>
      <c r="M89" s="192">
        <v>5.3404799999999997E-4</v>
      </c>
      <c r="N89" s="192">
        <f t="shared" si="113"/>
        <v>1.1465952E-2</v>
      </c>
      <c r="O89" s="192">
        <f t="shared" si="114"/>
        <v>1.2000000000000001E-3</v>
      </c>
      <c r="P89" s="192">
        <f t="shared" si="115"/>
        <v>1.008E-2</v>
      </c>
      <c r="Q89" s="192">
        <f t="shared" si="116"/>
        <v>0</v>
      </c>
      <c r="R89" s="192">
        <f t="shared" si="117"/>
        <v>1.8595199999999997E-4</v>
      </c>
      <c r="S89" s="153">
        <f t="shared" si="118"/>
        <v>4.4504000000000001E-4</v>
      </c>
      <c r="T89" s="153"/>
      <c r="U89" s="153"/>
      <c r="V89" s="153"/>
      <c r="W89" s="153">
        <v>4.4504000000000001E-4</v>
      </c>
      <c r="X89" s="192"/>
      <c r="Y89" s="192"/>
      <c r="Z89" s="192"/>
      <c r="AA89" s="192"/>
      <c r="AB89" s="198"/>
      <c r="AC89" s="192"/>
      <c r="AD89" s="192"/>
      <c r="AE89" s="192"/>
      <c r="AF89" s="192"/>
      <c r="AG89" s="192"/>
      <c r="AH89" s="192"/>
      <c r="AI89" s="192"/>
      <c r="AJ89" s="153"/>
      <c r="AK89" s="192"/>
      <c r="AL89" s="27"/>
    </row>
    <row r="90" spans="1:38" ht="46.65" x14ac:dyDescent="0.35">
      <c r="A90" s="210">
        <v>63</v>
      </c>
      <c r="B90" s="152" t="s">
        <v>287</v>
      </c>
      <c r="C90" s="174" t="s">
        <v>288</v>
      </c>
      <c r="D90" s="153">
        <v>3.1690319999999992</v>
      </c>
      <c r="E90" s="192">
        <f t="shared" si="110"/>
        <v>0.31690319999999994</v>
      </c>
      <c r="F90" s="192">
        <f t="shared" si="111"/>
        <v>2.6619868799999993</v>
      </c>
      <c r="G90" s="192"/>
      <c r="H90" s="192">
        <f t="shared" si="112"/>
        <v>0.19014191999999994</v>
      </c>
      <c r="I90" s="153">
        <v>0.42684513599999996</v>
      </c>
      <c r="J90" s="192">
        <v>0.28580717999999999</v>
      </c>
      <c r="K90" s="192">
        <v>0</v>
      </c>
      <c r="L90" s="192">
        <v>0</v>
      </c>
      <c r="M90" s="192">
        <v>0.14103795599999999</v>
      </c>
      <c r="N90" s="192">
        <f t="shared" si="113"/>
        <v>2.7421868639999993</v>
      </c>
      <c r="O90" s="192">
        <f t="shared" si="114"/>
        <v>3.1096019999999946E-2</v>
      </c>
      <c r="P90" s="192">
        <f t="shared" si="115"/>
        <v>2.6619868799999993</v>
      </c>
      <c r="Q90" s="192">
        <f t="shared" si="116"/>
        <v>0</v>
      </c>
      <c r="R90" s="192">
        <f t="shared" si="117"/>
        <v>4.9103963999999944E-2</v>
      </c>
      <c r="S90" s="153">
        <f t="shared" si="118"/>
        <v>0.35570428000000004</v>
      </c>
      <c r="T90" s="153">
        <v>0.23817265000000004</v>
      </c>
      <c r="U90" s="153"/>
      <c r="V90" s="153"/>
      <c r="W90" s="153">
        <v>0.11753163</v>
      </c>
      <c r="X90" s="192"/>
      <c r="Y90" s="192"/>
      <c r="Z90" s="192"/>
      <c r="AA90" s="192"/>
      <c r="AB90" s="198"/>
      <c r="AC90" s="192"/>
      <c r="AD90" s="192"/>
      <c r="AE90" s="192"/>
      <c r="AF90" s="192"/>
      <c r="AG90" s="192"/>
      <c r="AH90" s="192"/>
      <c r="AI90" s="192"/>
      <c r="AJ90" s="153"/>
      <c r="AK90" s="192"/>
      <c r="AL90" s="27"/>
    </row>
    <row r="91" spans="1:38" ht="46.65" x14ac:dyDescent="0.35">
      <c r="A91" s="210">
        <v>64</v>
      </c>
      <c r="B91" s="152" t="s">
        <v>289</v>
      </c>
      <c r="C91" s="174" t="s">
        <v>290</v>
      </c>
      <c r="D91" s="153">
        <v>0.55807007999999991</v>
      </c>
      <c r="E91" s="192">
        <f t="shared" si="110"/>
        <v>5.5807007999999991E-2</v>
      </c>
      <c r="F91" s="192">
        <f t="shared" si="111"/>
        <v>0.46877886719999989</v>
      </c>
      <c r="G91" s="192"/>
      <c r="H91" s="192">
        <f t="shared" si="112"/>
        <v>3.3484204799999993E-2</v>
      </c>
      <c r="I91" s="153">
        <v>2.4836928000000001E-2</v>
      </c>
      <c r="J91" s="192">
        <v>0</v>
      </c>
      <c r="K91" s="192">
        <v>0</v>
      </c>
      <c r="L91" s="192">
        <v>0</v>
      </c>
      <c r="M91" s="192">
        <v>2.4836928000000001E-2</v>
      </c>
      <c r="N91" s="192">
        <f t="shared" si="113"/>
        <v>0.53323315199999988</v>
      </c>
      <c r="O91" s="192">
        <f t="shared" si="114"/>
        <v>5.5807007999999991E-2</v>
      </c>
      <c r="P91" s="192">
        <f t="shared" si="115"/>
        <v>0.46877886719999989</v>
      </c>
      <c r="Q91" s="192">
        <f t="shared" si="116"/>
        <v>0</v>
      </c>
      <c r="R91" s="192">
        <f t="shared" si="117"/>
        <v>8.6472767999999922E-3</v>
      </c>
      <c r="S91" s="153">
        <f t="shared" si="118"/>
        <v>2.0697440000000001E-2</v>
      </c>
      <c r="T91" s="153"/>
      <c r="U91" s="153"/>
      <c r="V91" s="153"/>
      <c r="W91" s="153">
        <v>2.0697440000000001E-2</v>
      </c>
      <c r="X91" s="192"/>
      <c r="Y91" s="192"/>
      <c r="Z91" s="192"/>
      <c r="AA91" s="192"/>
      <c r="AB91" s="198"/>
      <c r="AC91" s="192"/>
      <c r="AD91" s="192"/>
      <c r="AE91" s="192"/>
      <c r="AF91" s="192"/>
      <c r="AG91" s="192"/>
      <c r="AH91" s="192"/>
      <c r="AI91" s="192"/>
      <c r="AJ91" s="153"/>
      <c r="AK91" s="192"/>
      <c r="AL91" s="27"/>
    </row>
    <row r="92" spans="1:38" ht="46.65" x14ac:dyDescent="0.35">
      <c r="A92" s="210">
        <v>65</v>
      </c>
      <c r="B92" s="152" t="s">
        <v>1565</v>
      </c>
      <c r="C92" s="174" t="s">
        <v>291</v>
      </c>
      <c r="D92" s="153">
        <v>0.79792800000000008</v>
      </c>
      <c r="E92" s="192">
        <f t="shared" si="110"/>
        <v>7.9792800000000011E-2</v>
      </c>
      <c r="F92" s="192">
        <f t="shared" si="111"/>
        <v>0.67025952000000011</v>
      </c>
      <c r="G92" s="192"/>
      <c r="H92" s="192">
        <f t="shared" si="112"/>
        <v>4.7875680000000004E-2</v>
      </c>
      <c r="I92" s="153">
        <v>0</v>
      </c>
      <c r="J92" s="192">
        <v>0</v>
      </c>
      <c r="K92" s="192">
        <v>0</v>
      </c>
      <c r="L92" s="192">
        <v>0</v>
      </c>
      <c r="M92" s="192">
        <v>0</v>
      </c>
      <c r="N92" s="192">
        <f t="shared" si="113"/>
        <v>0.79792800000000008</v>
      </c>
      <c r="O92" s="192">
        <f t="shared" si="114"/>
        <v>7.9792800000000011E-2</v>
      </c>
      <c r="P92" s="192">
        <f t="shared" si="115"/>
        <v>0.67025952000000011</v>
      </c>
      <c r="Q92" s="192">
        <f t="shared" si="116"/>
        <v>0</v>
      </c>
      <c r="R92" s="192">
        <f t="shared" si="117"/>
        <v>4.7875680000000004E-2</v>
      </c>
      <c r="S92" s="153">
        <f t="shared" si="118"/>
        <v>0</v>
      </c>
      <c r="T92" s="153"/>
      <c r="U92" s="153"/>
      <c r="V92" s="153"/>
      <c r="W92" s="153">
        <v>0</v>
      </c>
      <c r="X92" s="192"/>
      <c r="Y92" s="192"/>
      <c r="Z92" s="192"/>
      <c r="AA92" s="192"/>
      <c r="AB92" s="198"/>
      <c r="AC92" s="192"/>
      <c r="AD92" s="192"/>
      <c r="AE92" s="192"/>
      <c r="AF92" s="192"/>
      <c r="AG92" s="192"/>
      <c r="AH92" s="192"/>
      <c r="AI92" s="192"/>
      <c r="AJ92" s="153"/>
      <c r="AK92" s="192"/>
      <c r="AL92" s="27"/>
    </row>
    <row r="93" spans="1:38" ht="46.65" x14ac:dyDescent="0.35">
      <c r="A93" s="210">
        <v>66</v>
      </c>
      <c r="B93" s="152" t="s">
        <v>292</v>
      </c>
      <c r="C93" s="174" t="s">
        <v>293</v>
      </c>
      <c r="D93" s="153">
        <v>1.9141319999999997</v>
      </c>
      <c r="E93" s="192">
        <f t="shared" si="110"/>
        <v>0.19141319999999998</v>
      </c>
      <c r="F93" s="192">
        <f t="shared" si="111"/>
        <v>1.6078708799999999</v>
      </c>
      <c r="G93" s="192"/>
      <c r="H93" s="192">
        <f t="shared" si="112"/>
        <v>0.11484791999999998</v>
      </c>
      <c r="I93" s="153">
        <v>1.8076345079999998</v>
      </c>
      <c r="J93" s="192">
        <v>0.19890922</v>
      </c>
      <c r="K93" s="192">
        <v>1.5368907799999998</v>
      </c>
      <c r="L93" s="192">
        <v>0</v>
      </c>
      <c r="M93" s="192">
        <v>7.1834507999999991E-2</v>
      </c>
      <c r="N93" s="192">
        <f t="shared" si="113"/>
        <v>0.10649749199999992</v>
      </c>
      <c r="O93" s="192">
        <f t="shared" si="114"/>
        <v>-7.4960200000000199E-3</v>
      </c>
      <c r="P93" s="192">
        <f t="shared" si="115"/>
        <v>7.0980100000000101E-2</v>
      </c>
      <c r="Q93" s="192">
        <f t="shared" si="116"/>
        <v>0</v>
      </c>
      <c r="R93" s="192">
        <f t="shared" si="117"/>
        <v>4.3013411999999987E-2</v>
      </c>
      <c r="S93" s="153">
        <f t="shared" si="118"/>
        <v>1.5063620900000001</v>
      </c>
      <c r="T93" s="153">
        <v>0.16575767999999999</v>
      </c>
      <c r="U93" s="153">
        <v>1.2807423200000001</v>
      </c>
      <c r="V93" s="153"/>
      <c r="W93" s="153">
        <v>5.9862089999999993E-2</v>
      </c>
      <c r="X93" s="192"/>
      <c r="Y93" s="192"/>
      <c r="Z93" s="192"/>
      <c r="AA93" s="192"/>
      <c r="AB93" s="198"/>
      <c r="AC93" s="192"/>
      <c r="AD93" s="192"/>
      <c r="AE93" s="192"/>
      <c r="AF93" s="192"/>
      <c r="AG93" s="192"/>
      <c r="AH93" s="192"/>
      <c r="AI93" s="192"/>
      <c r="AJ93" s="153"/>
      <c r="AK93" s="192"/>
      <c r="AL93" s="27"/>
    </row>
    <row r="94" spans="1:38" ht="62.2" x14ac:dyDescent="0.35">
      <c r="A94" s="210">
        <v>67</v>
      </c>
      <c r="B94" s="152" t="s">
        <v>294</v>
      </c>
      <c r="C94" s="174" t="s">
        <v>295</v>
      </c>
      <c r="D94" s="153">
        <v>1.2E-2</v>
      </c>
      <c r="E94" s="192">
        <f t="shared" si="110"/>
        <v>1.2000000000000001E-3</v>
      </c>
      <c r="F94" s="192">
        <f t="shared" si="111"/>
        <v>1.008E-2</v>
      </c>
      <c r="G94" s="192"/>
      <c r="H94" s="192">
        <f t="shared" si="112"/>
        <v>7.1999999999999994E-4</v>
      </c>
      <c r="I94" s="153">
        <v>0.37643730399999997</v>
      </c>
      <c r="J94" s="192">
        <v>0.37636881999999999</v>
      </c>
      <c r="K94" s="192">
        <v>0</v>
      </c>
      <c r="L94" s="192">
        <v>0</v>
      </c>
      <c r="M94" s="192">
        <v>6.8484000000000004E-5</v>
      </c>
      <c r="N94" s="192">
        <f t="shared" si="113"/>
        <v>-0.36443730399999996</v>
      </c>
      <c r="O94" s="192">
        <f t="shared" si="114"/>
        <v>-0.37516882000000001</v>
      </c>
      <c r="P94" s="192">
        <f t="shared" si="115"/>
        <v>1.008E-2</v>
      </c>
      <c r="Q94" s="192">
        <f t="shared" si="116"/>
        <v>0</v>
      </c>
      <c r="R94" s="192">
        <f t="shared" si="117"/>
        <v>6.5151599999999999E-4</v>
      </c>
      <c r="S94" s="153">
        <f t="shared" si="118"/>
        <v>0.31369775</v>
      </c>
      <c r="T94" s="153">
        <v>0.31364068000000001</v>
      </c>
      <c r="U94" s="153"/>
      <c r="V94" s="153"/>
      <c r="W94" s="153">
        <v>5.7070000000000001E-5</v>
      </c>
      <c r="X94" s="192"/>
      <c r="Y94" s="192"/>
      <c r="Z94" s="192"/>
      <c r="AA94" s="192"/>
      <c r="AB94" s="198"/>
      <c r="AC94" s="192"/>
      <c r="AD94" s="192"/>
      <c r="AE94" s="192"/>
      <c r="AF94" s="198">
        <v>2020</v>
      </c>
      <c r="AG94" s="192" t="s">
        <v>1527</v>
      </c>
      <c r="AH94" s="192" t="s">
        <v>1528</v>
      </c>
      <c r="AI94" s="192" t="s">
        <v>1529</v>
      </c>
      <c r="AJ94" s="153">
        <v>2.7670000000000003</v>
      </c>
      <c r="AK94" s="192"/>
      <c r="AL94" s="27"/>
    </row>
    <row r="95" spans="1:38" ht="46.65" x14ac:dyDescent="0.35">
      <c r="A95" s="210">
        <v>68</v>
      </c>
      <c r="B95" s="152" t="s">
        <v>1566</v>
      </c>
      <c r="C95" s="174" t="s">
        <v>296</v>
      </c>
      <c r="D95" s="153">
        <v>2.4708000000000004E-2</v>
      </c>
      <c r="E95" s="192">
        <f t="shared" si="110"/>
        <v>2.4708000000000004E-3</v>
      </c>
      <c r="F95" s="192">
        <f t="shared" si="111"/>
        <v>2.0754720000000004E-2</v>
      </c>
      <c r="G95" s="192"/>
      <c r="H95" s="192">
        <f t="shared" si="112"/>
        <v>1.4824800000000002E-3</v>
      </c>
      <c r="I95" s="153">
        <v>0.12927040000000001</v>
      </c>
      <c r="J95" s="192">
        <v>0.12927040000000001</v>
      </c>
      <c r="K95" s="192">
        <v>0</v>
      </c>
      <c r="L95" s="192">
        <v>0</v>
      </c>
      <c r="M95" s="192">
        <v>0</v>
      </c>
      <c r="N95" s="192">
        <f t="shared" si="113"/>
        <v>-0.1045624</v>
      </c>
      <c r="O95" s="192">
        <f t="shared" si="114"/>
        <v>-0.12679960000000001</v>
      </c>
      <c r="P95" s="192">
        <f t="shared" si="115"/>
        <v>2.0754720000000004E-2</v>
      </c>
      <c r="Q95" s="192">
        <f t="shared" si="116"/>
        <v>0</v>
      </c>
      <c r="R95" s="192">
        <f t="shared" si="117"/>
        <v>1.4824800000000002E-3</v>
      </c>
      <c r="S95" s="153">
        <f t="shared" si="118"/>
        <v>0</v>
      </c>
      <c r="T95" s="153"/>
      <c r="U95" s="153"/>
      <c r="V95" s="153"/>
      <c r="W95" s="153">
        <v>0</v>
      </c>
      <c r="X95" s="192"/>
      <c r="Y95" s="192"/>
      <c r="Z95" s="192"/>
      <c r="AA95" s="192"/>
      <c r="AB95" s="198"/>
      <c r="AC95" s="192"/>
      <c r="AD95" s="192"/>
      <c r="AE95" s="192"/>
      <c r="AF95" s="198">
        <v>2020</v>
      </c>
      <c r="AG95" s="192" t="s">
        <v>1527</v>
      </c>
      <c r="AH95" s="192" t="s">
        <v>1528</v>
      </c>
      <c r="AI95" s="192" t="s">
        <v>1529</v>
      </c>
      <c r="AJ95" s="153">
        <v>0.13500000000000001</v>
      </c>
      <c r="AK95" s="192"/>
      <c r="AL95" s="27"/>
    </row>
    <row r="96" spans="1:38" ht="62.2" x14ac:dyDescent="0.35">
      <c r="A96" s="210">
        <v>69</v>
      </c>
      <c r="B96" s="152" t="s">
        <v>1567</v>
      </c>
      <c r="C96" s="174" t="s">
        <v>1568</v>
      </c>
      <c r="D96" s="153">
        <v>0.30560399999999999</v>
      </c>
      <c r="E96" s="192">
        <f t="shared" si="110"/>
        <v>3.0560400000000001E-2</v>
      </c>
      <c r="F96" s="192">
        <f t="shared" si="111"/>
        <v>0.25670736</v>
      </c>
      <c r="G96" s="192"/>
      <c r="H96" s="192">
        <f t="shared" si="112"/>
        <v>1.833624E-2</v>
      </c>
      <c r="I96" s="153">
        <v>2.7488987999999999E-2</v>
      </c>
      <c r="J96" s="192">
        <v>2.5744799999999998E-2</v>
      </c>
      <c r="K96" s="192">
        <v>0</v>
      </c>
      <c r="L96" s="192">
        <v>0</v>
      </c>
      <c r="M96" s="192">
        <v>1.744188E-3</v>
      </c>
      <c r="N96" s="192">
        <f t="shared" si="113"/>
        <v>0.27811501199999999</v>
      </c>
      <c r="O96" s="192">
        <f t="shared" si="114"/>
        <v>4.8156000000000032E-3</v>
      </c>
      <c r="P96" s="192">
        <f t="shared" si="115"/>
        <v>0.25670736</v>
      </c>
      <c r="Q96" s="192">
        <f t="shared" si="116"/>
        <v>0</v>
      </c>
      <c r="R96" s="192">
        <f t="shared" si="117"/>
        <v>1.6592051999999999E-2</v>
      </c>
      <c r="S96" s="153">
        <f t="shared" si="118"/>
        <v>1.45349E-3</v>
      </c>
      <c r="T96" s="153"/>
      <c r="U96" s="153"/>
      <c r="V96" s="153"/>
      <c r="W96" s="153">
        <v>1.45349E-3</v>
      </c>
      <c r="X96" s="192"/>
      <c r="Y96" s="192"/>
      <c r="Z96" s="192"/>
      <c r="AA96" s="192"/>
      <c r="AB96" s="198"/>
      <c r="AC96" s="192"/>
      <c r="AD96" s="192"/>
      <c r="AE96" s="192"/>
      <c r="AF96" s="192"/>
      <c r="AG96" s="192"/>
      <c r="AH96" s="192"/>
      <c r="AI96" s="192"/>
      <c r="AJ96" s="153"/>
      <c r="AK96" s="192"/>
      <c r="AL96" s="27"/>
    </row>
    <row r="97" spans="1:38" ht="77.7" x14ac:dyDescent="0.35">
      <c r="A97" s="210">
        <v>70</v>
      </c>
      <c r="B97" s="152" t="s">
        <v>1569</v>
      </c>
      <c r="C97" s="174" t="s">
        <v>1570</v>
      </c>
      <c r="D97" s="153">
        <v>0.58447199999999999</v>
      </c>
      <c r="E97" s="192">
        <f t="shared" si="110"/>
        <v>5.8447200000000005E-2</v>
      </c>
      <c r="F97" s="192">
        <f t="shared" si="111"/>
        <v>0.49095647999999997</v>
      </c>
      <c r="G97" s="192"/>
      <c r="H97" s="192">
        <f t="shared" si="112"/>
        <v>3.506832E-2</v>
      </c>
      <c r="I97" s="153">
        <v>0.43288214399999997</v>
      </c>
      <c r="J97" s="192">
        <v>5.4234360000000002E-2</v>
      </c>
      <c r="K97" s="192">
        <v>0</v>
      </c>
      <c r="L97" s="192">
        <v>0.37531199999999998</v>
      </c>
      <c r="M97" s="192">
        <v>3.3357840000000001E-3</v>
      </c>
      <c r="N97" s="192">
        <f t="shared" si="113"/>
        <v>0.15158985600000002</v>
      </c>
      <c r="O97" s="192">
        <f t="shared" si="114"/>
        <v>4.2128400000000024E-3</v>
      </c>
      <c r="P97" s="192">
        <f t="shared" si="115"/>
        <v>0.49095647999999997</v>
      </c>
      <c r="Q97" s="192">
        <f t="shared" si="116"/>
        <v>-0.37531199999999998</v>
      </c>
      <c r="R97" s="192">
        <f t="shared" si="117"/>
        <v>3.1732535999999999E-2</v>
      </c>
      <c r="S97" s="153">
        <f t="shared" si="118"/>
        <v>0.34521876000000001</v>
      </c>
      <c r="T97" s="153"/>
      <c r="U97" s="153">
        <v>0.34243894000000002</v>
      </c>
      <c r="V97" s="153"/>
      <c r="W97" s="153">
        <v>2.7798200000000001E-3</v>
      </c>
      <c r="X97" s="192"/>
      <c r="Y97" s="192"/>
      <c r="Z97" s="192"/>
      <c r="AA97" s="192"/>
      <c r="AB97" s="198"/>
      <c r="AC97" s="192"/>
      <c r="AD97" s="192"/>
      <c r="AE97" s="192">
        <v>0.4</v>
      </c>
      <c r="AF97" s="192"/>
      <c r="AG97" s="192"/>
      <c r="AH97" s="192"/>
      <c r="AI97" s="192"/>
      <c r="AJ97" s="153"/>
      <c r="AK97" s="192"/>
      <c r="AL97" s="27"/>
    </row>
    <row r="98" spans="1:38" ht="62.2" x14ac:dyDescent="0.35">
      <c r="A98" s="210">
        <v>71</v>
      </c>
      <c r="B98" s="152" t="s">
        <v>1571</v>
      </c>
      <c r="C98" s="174" t="s">
        <v>1572</v>
      </c>
      <c r="D98" s="153">
        <v>0</v>
      </c>
      <c r="E98" s="192">
        <f t="shared" si="110"/>
        <v>0</v>
      </c>
      <c r="F98" s="192">
        <f t="shared" si="111"/>
        <v>0</v>
      </c>
      <c r="G98" s="192"/>
      <c r="H98" s="192">
        <f t="shared" si="112"/>
        <v>0</v>
      </c>
      <c r="I98" s="153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f t="shared" si="113"/>
        <v>0</v>
      </c>
      <c r="O98" s="192">
        <f t="shared" si="114"/>
        <v>0</v>
      </c>
      <c r="P98" s="192">
        <f t="shared" si="115"/>
        <v>0</v>
      </c>
      <c r="Q98" s="192">
        <f t="shared" si="116"/>
        <v>0</v>
      </c>
      <c r="R98" s="192">
        <f t="shared" si="117"/>
        <v>0</v>
      </c>
      <c r="S98" s="153">
        <f t="shared" si="118"/>
        <v>0.25162858999999999</v>
      </c>
      <c r="T98" s="153">
        <v>0.25162858999999999</v>
      </c>
      <c r="U98" s="153"/>
      <c r="V98" s="153"/>
      <c r="W98" s="153">
        <v>0</v>
      </c>
      <c r="X98" s="192"/>
      <c r="Y98" s="192"/>
      <c r="Z98" s="192"/>
      <c r="AA98" s="192"/>
      <c r="AB98" s="198"/>
      <c r="AC98" s="192"/>
      <c r="AD98" s="192"/>
      <c r="AE98" s="192"/>
      <c r="AF98" s="192"/>
      <c r="AG98" s="192"/>
      <c r="AH98" s="192"/>
      <c r="AI98" s="192"/>
      <c r="AJ98" s="153"/>
      <c r="AK98" s="192"/>
      <c r="AL98" s="27"/>
    </row>
    <row r="99" spans="1:38" ht="15.55" x14ac:dyDescent="0.35">
      <c r="A99" s="172"/>
      <c r="B99" s="156" t="s">
        <v>297</v>
      </c>
      <c r="C99" s="173"/>
      <c r="D99" s="237">
        <f t="shared" ref="D99:AK99" si="119">SUM(D100:D104)</f>
        <v>5.10222</v>
      </c>
      <c r="E99" s="237">
        <f t="shared" si="119"/>
        <v>0.51022200000000006</v>
      </c>
      <c r="F99" s="237">
        <f t="shared" si="119"/>
        <v>4.2858647999999997</v>
      </c>
      <c r="G99" s="237">
        <f t="shared" si="119"/>
        <v>0</v>
      </c>
      <c r="H99" s="237">
        <f t="shared" si="119"/>
        <v>0.30613319999999999</v>
      </c>
      <c r="I99" s="237">
        <f t="shared" si="119"/>
        <v>2.2258812719999996</v>
      </c>
      <c r="J99" s="237">
        <f t="shared" si="119"/>
        <v>1.0210972199999999</v>
      </c>
      <c r="K99" s="237">
        <f t="shared" si="119"/>
        <v>0</v>
      </c>
      <c r="L99" s="237">
        <f t="shared" si="119"/>
        <v>1.0331999999999999</v>
      </c>
      <c r="M99" s="237">
        <f t="shared" si="119"/>
        <v>0.17158405199999999</v>
      </c>
      <c r="N99" s="237">
        <f t="shared" si="119"/>
        <v>2.8763387279999999</v>
      </c>
      <c r="O99" s="237">
        <f t="shared" si="119"/>
        <v>-0.51087521999999985</v>
      </c>
      <c r="P99" s="237">
        <f t="shared" si="119"/>
        <v>4.2858647999999997</v>
      </c>
      <c r="Q99" s="237">
        <f t="shared" si="119"/>
        <v>-1.0331999999999999</v>
      </c>
      <c r="R99" s="237">
        <f t="shared" si="119"/>
        <v>0.13454914799999998</v>
      </c>
      <c r="S99" s="237">
        <f t="shared" si="119"/>
        <v>3.9612055900000001</v>
      </c>
      <c r="T99" s="237">
        <f t="shared" si="119"/>
        <v>1.3595859399999999</v>
      </c>
      <c r="U99" s="237">
        <f t="shared" si="119"/>
        <v>2.4586329400000002</v>
      </c>
      <c r="V99" s="237">
        <f t="shared" si="119"/>
        <v>0</v>
      </c>
      <c r="W99" s="237">
        <f t="shared" si="119"/>
        <v>0.14298671000000002</v>
      </c>
      <c r="X99" s="237">
        <f t="shared" si="119"/>
        <v>0</v>
      </c>
      <c r="Y99" s="237">
        <f t="shared" si="119"/>
        <v>0</v>
      </c>
      <c r="Z99" s="237">
        <f t="shared" si="119"/>
        <v>0</v>
      </c>
      <c r="AA99" s="237">
        <f t="shared" si="119"/>
        <v>0</v>
      </c>
      <c r="AB99" s="237">
        <f t="shared" si="119"/>
        <v>0</v>
      </c>
      <c r="AC99" s="237">
        <f t="shared" si="119"/>
        <v>0</v>
      </c>
      <c r="AD99" s="237">
        <f t="shared" si="119"/>
        <v>0</v>
      </c>
      <c r="AE99" s="237">
        <f t="shared" si="119"/>
        <v>1.26</v>
      </c>
      <c r="AF99" s="237">
        <f t="shared" si="119"/>
        <v>0</v>
      </c>
      <c r="AG99" s="237">
        <f t="shared" si="119"/>
        <v>0</v>
      </c>
      <c r="AH99" s="237">
        <f t="shared" si="119"/>
        <v>0</v>
      </c>
      <c r="AI99" s="237">
        <f t="shared" si="119"/>
        <v>0</v>
      </c>
      <c r="AJ99" s="237">
        <f t="shared" si="119"/>
        <v>0</v>
      </c>
      <c r="AK99" s="237">
        <f t="shared" si="119"/>
        <v>0</v>
      </c>
      <c r="AL99" s="27"/>
    </row>
    <row r="100" spans="1:38" ht="31.1" x14ac:dyDescent="0.35">
      <c r="A100" s="210">
        <v>72</v>
      </c>
      <c r="B100" s="152" t="s">
        <v>298</v>
      </c>
      <c r="C100" s="174" t="s">
        <v>299</v>
      </c>
      <c r="D100" s="153">
        <v>0.230436</v>
      </c>
      <c r="E100" s="192">
        <f t="shared" ref="E100:E104" si="120">D100*10%</f>
        <v>2.3043600000000001E-2</v>
      </c>
      <c r="F100" s="192">
        <f t="shared" ref="F100:F104" si="121">D100-E100-H100</f>
        <v>0.19356624</v>
      </c>
      <c r="G100" s="192"/>
      <c r="H100" s="192">
        <f t="shared" ref="H100:H104" si="122">D100*6%</f>
        <v>1.3826159999999999E-2</v>
      </c>
      <c r="I100" s="153">
        <v>0</v>
      </c>
      <c r="J100" s="192">
        <v>0</v>
      </c>
      <c r="K100" s="192">
        <v>0</v>
      </c>
      <c r="L100" s="192">
        <v>0</v>
      </c>
      <c r="M100" s="192">
        <v>0</v>
      </c>
      <c r="N100" s="192">
        <f t="shared" ref="N100:N104" si="123">D100-I100</f>
        <v>0.230436</v>
      </c>
      <c r="O100" s="192">
        <f t="shared" ref="O100:O104" si="124">E100-J100</f>
        <v>2.3043600000000001E-2</v>
      </c>
      <c r="P100" s="192">
        <f t="shared" ref="P100:P104" si="125">F100-K100</f>
        <v>0.19356624</v>
      </c>
      <c r="Q100" s="192">
        <f t="shared" ref="Q100:Q104" si="126">G100-L100</f>
        <v>0</v>
      </c>
      <c r="R100" s="192">
        <f t="shared" ref="R100:R104" si="127">H100-M100</f>
        <v>1.3826159999999999E-2</v>
      </c>
      <c r="S100" s="153">
        <f t="shared" ref="S100:S104" si="128">T100+U100+V100+W100</f>
        <v>0</v>
      </c>
      <c r="T100" s="153"/>
      <c r="U100" s="153"/>
      <c r="V100" s="153"/>
      <c r="W100" s="153">
        <v>0</v>
      </c>
      <c r="X100" s="192"/>
      <c r="Y100" s="192"/>
      <c r="Z100" s="192"/>
      <c r="AA100" s="192"/>
      <c r="AB100" s="198"/>
      <c r="AC100" s="192"/>
      <c r="AD100" s="192"/>
      <c r="AE100" s="192"/>
      <c r="AF100" s="192"/>
      <c r="AG100" s="192"/>
      <c r="AH100" s="192"/>
      <c r="AI100" s="192"/>
      <c r="AJ100" s="153"/>
      <c r="AK100" s="192"/>
      <c r="AL100" s="27"/>
    </row>
    <row r="101" spans="1:38" ht="46.65" x14ac:dyDescent="0.35">
      <c r="A101" s="210">
        <v>73</v>
      </c>
      <c r="B101" s="152" t="s">
        <v>300</v>
      </c>
      <c r="C101" s="174" t="s">
        <v>301</v>
      </c>
      <c r="D101" s="153">
        <v>1.4652479999999999</v>
      </c>
      <c r="E101" s="192">
        <f t="shared" si="120"/>
        <v>0.14652479999999998</v>
      </c>
      <c r="F101" s="192">
        <f t="shared" si="121"/>
        <v>1.23080832</v>
      </c>
      <c r="G101" s="192"/>
      <c r="H101" s="192">
        <f t="shared" si="122"/>
        <v>8.7914879999999987E-2</v>
      </c>
      <c r="I101" s="153">
        <v>6.5210939999999995E-2</v>
      </c>
      <c r="J101" s="192">
        <v>0</v>
      </c>
      <c r="K101" s="192">
        <v>0</v>
      </c>
      <c r="L101" s="192">
        <v>0</v>
      </c>
      <c r="M101" s="192">
        <v>6.5210939999999995E-2</v>
      </c>
      <c r="N101" s="192">
        <f t="shared" si="123"/>
        <v>1.4000370599999998</v>
      </c>
      <c r="O101" s="192">
        <f t="shared" si="124"/>
        <v>0.14652479999999998</v>
      </c>
      <c r="P101" s="192">
        <f t="shared" si="125"/>
        <v>1.23080832</v>
      </c>
      <c r="Q101" s="192">
        <f t="shared" si="126"/>
        <v>0</v>
      </c>
      <c r="R101" s="192">
        <f t="shared" si="127"/>
        <v>2.2703939999999992E-2</v>
      </c>
      <c r="S101" s="153">
        <f t="shared" si="128"/>
        <v>5.434245E-2</v>
      </c>
      <c r="T101" s="153"/>
      <c r="U101" s="153"/>
      <c r="V101" s="153"/>
      <c r="W101" s="153">
        <v>5.434245E-2</v>
      </c>
      <c r="X101" s="192"/>
      <c r="Y101" s="192"/>
      <c r="Z101" s="192"/>
      <c r="AA101" s="192"/>
      <c r="AB101" s="198"/>
      <c r="AC101" s="192"/>
      <c r="AD101" s="192"/>
      <c r="AE101" s="192"/>
      <c r="AF101" s="192"/>
      <c r="AG101" s="192"/>
      <c r="AH101" s="192"/>
      <c r="AI101" s="192"/>
      <c r="AJ101" s="153"/>
      <c r="AK101" s="192"/>
      <c r="AL101" s="27"/>
    </row>
    <row r="102" spans="1:38" ht="46.65" x14ac:dyDescent="0.35">
      <c r="A102" s="210">
        <v>74</v>
      </c>
      <c r="B102" s="152" t="s">
        <v>302</v>
      </c>
      <c r="C102" s="174" t="s">
        <v>303</v>
      </c>
      <c r="D102" s="153">
        <v>1.0164</v>
      </c>
      <c r="E102" s="192">
        <f t="shared" si="120"/>
        <v>0.10164000000000001</v>
      </c>
      <c r="F102" s="192">
        <f t="shared" si="121"/>
        <v>0.85377599999999998</v>
      </c>
      <c r="G102" s="192"/>
      <c r="H102" s="192">
        <f t="shared" si="122"/>
        <v>6.0983999999999997E-2</v>
      </c>
      <c r="I102" s="153">
        <v>1.0331999999999999</v>
      </c>
      <c r="J102" s="192">
        <v>0</v>
      </c>
      <c r="K102" s="192">
        <v>0</v>
      </c>
      <c r="L102" s="192">
        <v>1.0331999999999999</v>
      </c>
      <c r="M102" s="192">
        <v>0</v>
      </c>
      <c r="N102" s="192">
        <f t="shared" si="123"/>
        <v>-1.6799999999999926E-2</v>
      </c>
      <c r="O102" s="192">
        <f t="shared" si="124"/>
        <v>0.10164000000000001</v>
      </c>
      <c r="P102" s="192">
        <f t="shared" si="125"/>
        <v>0.85377599999999998</v>
      </c>
      <c r="Q102" s="192">
        <f t="shared" si="126"/>
        <v>-1.0331999999999999</v>
      </c>
      <c r="R102" s="192">
        <f t="shared" si="127"/>
        <v>6.0983999999999997E-2</v>
      </c>
      <c r="S102" s="153">
        <f t="shared" si="128"/>
        <v>0</v>
      </c>
      <c r="T102" s="153"/>
      <c r="U102" s="153"/>
      <c r="V102" s="153"/>
      <c r="W102" s="153">
        <v>0</v>
      </c>
      <c r="X102" s="192"/>
      <c r="Y102" s="192"/>
      <c r="Z102" s="192"/>
      <c r="AA102" s="192"/>
      <c r="AB102" s="198"/>
      <c r="AC102" s="192"/>
      <c r="AD102" s="192"/>
      <c r="AE102" s="192">
        <v>1.26</v>
      </c>
      <c r="AF102" s="192"/>
      <c r="AG102" s="192"/>
      <c r="AH102" s="192"/>
      <c r="AI102" s="192"/>
      <c r="AJ102" s="153"/>
      <c r="AK102" s="192"/>
      <c r="AL102" s="27"/>
    </row>
    <row r="103" spans="1:38" ht="46.65" x14ac:dyDescent="0.35">
      <c r="A103" s="210">
        <v>75</v>
      </c>
      <c r="B103" s="152" t="s">
        <v>304</v>
      </c>
      <c r="C103" s="174" t="s">
        <v>305</v>
      </c>
      <c r="D103" s="153">
        <v>0.66434399999999993</v>
      </c>
      <c r="E103" s="192">
        <f t="shared" si="120"/>
        <v>6.6434399999999991E-2</v>
      </c>
      <c r="F103" s="192">
        <f t="shared" si="121"/>
        <v>0.55804895999999993</v>
      </c>
      <c r="G103" s="192"/>
      <c r="H103" s="192">
        <f t="shared" si="122"/>
        <v>3.9860639999999996E-2</v>
      </c>
      <c r="I103" s="153">
        <v>2.9566656E-2</v>
      </c>
      <c r="J103" s="192">
        <v>0</v>
      </c>
      <c r="K103" s="192">
        <v>0</v>
      </c>
      <c r="L103" s="192">
        <v>0</v>
      </c>
      <c r="M103" s="192">
        <v>2.9566656E-2</v>
      </c>
      <c r="N103" s="192">
        <f t="shared" si="123"/>
        <v>0.63477734399999997</v>
      </c>
      <c r="O103" s="192">
        <f t="shared" si="124"/>
        <v>6.6434399999999991E-2</v>
      </c>
      <c r="P103" s="192">
        <f t="shared" si="125"/>
        <v>0.55804895999999993</v>
      </c>
      <c r="Q103" s="192">
        <f t="shared" si="126"/>
        <v>0</v>
      </c>
      <c r="R103" s="192">
        <f t="shared" si="127"/>
        <v>1.0293983999999996E-2</v>
      </c>
      <c r="S103" s="153">
        <f t="shared" si="128"/>
        <v>2.9919434100000002</v>
      </c>
      <c r="T103" s="153">
        <v>0.50867158999999995</v>
      </c>
      <c r="U103" s="153">
        <v>2.4586329400000002</v>
      </c>
      <c r="V103" s="153"/>
      <c r="W103" s="153">
        <v>2.4638880000000002E-2</v>
      </c>
      <c r="X103" s="192"/>
      <c r="Y103" s="192"/>
      <c r="Z103" s="192"/>
      <c r="AA103" s="192"/>
      <c r="AB103" s="198"/>
      <c r="AC103" s="192"/>
      <c r="AD103" s="192"/>
      <c r="AE103" s="192"/>
      <c r="AF103" s="192"/>
      <c r="AG103" s="192"/>
      <c r="AH103" s="192"/>
      <c r="AI103" s="192"/>
      <c r="AJ103" s="153"/>
      <c r="AK103" s="192"/>
      <c r="AL103" s="27"/>
    </row>
    <row r="104" spans="1:38" ht="93.25" x14ac:dyDescent="0.35">
      <c r="A104" s="210">
        <v>76</v>
      </c>
      <c r="B104" s="152" t="s">
        <v>1573</v>
      </c>
      <c r="C104" s="174" t="s">
        <v>306</v>
      </c>
      <c r="D104" s="153">
        <v>1.725792</v>
      </c>
      <c r="E104" s="192">
        <f t="shared" si="120"/>
        <v>0.17257920000000002</v>
      </c>
      <c r="F104" s="192">
        <f t="shared" si="121"/>
        <v>1.4496652800000001</v>
      </c>
      <c r="G104" s="192"/>
      <c r="H104" s="192">
        <f t="shared" si="122"/>
        <v>0.10354751999999999</v>
      </c>
      <c r="I104" s="153">
        <v>1.0979036759999998</v>
      </c>
      <c r="J104" s="192">
        <v>1.0210972199999999</v>
      </c>
      <c r="K104" s="192">
        <v>0</v>
      </c>
      <c r="L104" s="192">
        <v>0</v>
      </c>
      <c r="M104" s="192">
        <v>7.6806455999999995E-2</v>
      </c>
      <c r="N104" s="192">
        <f t="shared" si="123"/>
        <v>0.62788832400000016</v>
      </c>
      <c r="O104" s="192">
        <f t="shared" si="124"/>
        <v>-0.84851801999999987</v>
      </c>
      <c r="P104" s="192">
        <f t="shared" si="125"/>
        <v>1.4496652800000001</v>
      </c>
      <c r="Q104" s="192">
        <f t="shared" si="126"/>
        <v>0</v>
      </c>
      <c r="R104" s="192">
        <f t="shared" si="127"/>
        <v>2.6741063999999995E-2</v>
      </c>
      <c r="S104" s="153">
        <f t="shared" si="128"/>
        <v>0.91491972999999993</v>
      </c>
      <c r="T104" s="153">
        <v>0.85091434999999993</v>
      </c>
      <c r="U104" s="153"/>
      <c r="V104" s="153"/>
      <c r="W104" s="153">
        <v>6.4005380000000001E-2</v>
      </c>
      <c r="X104" s="192"/>
      <c r="Y104" s="192"/>
      <c r="Z104" s="192"/>
      <c r="AA104" s="192"/>
      <c r="AB104" s="198"/>
      <c r="AC104" s="192"/>
      <c r="AD104" s="192"/>
      <c r="AE104" s="192"/>
      <c r="AF104" s="192"/>
      <c r="AG104" s="192"/>
      <c r="AH104" s="192"/>
      <c r="AI104" s="192"/>
      <c r="AJ104" s="153"/>
      <c r="AK104" s="192"/>
      <c r="AL104" s="27"/>
    </row>
    <row r="105" spans="1:38" ht="30.05" x14ac:dyDescent="0.35">
      <c r="A105" s="172"/>
      <c r="B105" s="156" t="s">
        <v>307</v>
      </c>
      <c r="C105" s="173"/>
      <c r="D105" s="237">
        <f t="shared" ref="D105:AK105" si="129">SUM(D106:D111)</f>
        <v>6.3205919999999995</v>
      </c>
      <c r="E105" s="237">
        <f t="shared" si="129"/>
        <v>0.63205920000000004</v>
      </c>
      <c r="F105" s="237">
        <f t="shared" si="129"/>
        <v>5.3092972800000009</v>
      </c>
      <c r="G105" s="237">
        <f t="shared" si="129"/>
        <v>0</v>
      </c>
      <c r="H105" s="237">
        <f t="shared" si="129"/>
        <v>0.37923551999999999</v>
      </c>
      <c r="I105" s="237">
        <f t="shared" si="129"/>
        <v>0.17333193600000002</v>
      </c>
      <c r="J105" s="237">
        <f t="shared" si="129"/>
        <v>3.9238451999999993E-2</v>
      </c>
      <c r="K105" s="237">
        <f t="shared" si="129"/>
        <v>0</v>
      </c>
      <c r="L105" s="237">
        <f t="shared" si="129"/>
        <v>0</v>
      </c>
      <c r="M105" s="237">
        <f t="shared" si="129"/>
        <v>0.13409348399999999</v>
      </c>
      <c r="N105" s="237">
        <f t="shared" si="129"/>
        <v>6.1472600640000001</v>
      </c>
      <c r="O105" s="237">
        <f t="shared" si="129"/>
        <v>0.59282074800000006</v>
      </c>
      <c r="P105" s="237">
        <f t="shared" si="129"/>
        <v>5.3092972800000009</v>
      </c>
      <c r="Q105" s="237">
        <f t="shared" si="129"/>
        <v>0</v>
      </c>
      <c r="R105" s="237">
        <f t="shared" si="129"/>
        <v>0.24514203600000001</v>
      </c>
      <c r="S105" s="237">
        <f t="shared" si="129"/>
        <v>2.6223263000000001</v>
      </c>
      <c r="T105" s="237">
        <f t="shared" si="129"/>
        <v>0.19149757000000001</v>
      </c>
      <c r="U105" s="237">
        <f t="shared" si="129"/>
        <v>2.3190841600000001</v>
      </c>
      <c r="V105" s="237">
        <f t="shared" si="129"/>
        <v>0</v>
      </c>
      <c r="W105" s="237">
        <f t="shared" si="129"/>
        <v>0.11174456999999999</v>
      </c>
      <c r="X105" s="237">
        <f t="shared" si="129"/>
        <v>0</v>
      </c>
      <c r="Y105" s="237">
        <f t="shared" si="129"/>
        <v>0</v>
      </c>
      <c r="Z105" s="237">
        <f t="shared" si="129"/>
        <v>0</v>
      </c>
      <c r="AA105" s="237">
        <f t="shared" si="129"/>
        <v>0</v>
      </c>
      <c r="AB105" s="237">
        <f t="shared" si="129"/>
        <v>0</v>
      </c>
      <c r="AC105" s="237">
        <f t="shared" si="129"/>
        <v>0</v>
      </c>
      <c r="AD105" s="237">
        <f t="shared" si="129"/>
        <v>0</v>
      </c>
      <c r="AE105" s="237">
        <f t="shared" si="129"/>
        <v>0.8</v>
      </c>
      <c r="AF105" s="237">
        <f t="shared" si="129"/>
        <v>0</v>
      </c>
      <c r="AG105" s="237">
        <f t="shared" si="129"/>
        <v>0</v>
      </c>
      <c r="AH105" s="237">
        <f t="shared" si="129"/>
        <v>0</v>
      </c>
      <c r="AI105" s="237">
        <f t="shared" si="129"/>
        <v>0</v>
      </c>
      <c r="AJ105" s="237">
        <f t="shared" si="129"/>
        <v>0</v>
      </c>
      <c r="AK105" s="237">
        <f t="shared" si="129"/>
        <v>0</v>
      </c>
      <c r="AL105" s="27"/>
    </row>
    <row r="106" spans="1:38" ht="77.7" x14ac:dyDescent="0.35">
      <c r="A106" s="210">
        <v>77</v>
      </c>
      <c r="B106" s="152" t="s">
        <v>308</v>
      </c>
      <c r="C106" s="174" t="s">
        <v>309</v>
      </c>
      <c r="D106" s="153">
        <v>0.58694400000000002</v>
      </c>
      <c r="E106" s="192">
        <f t="shared" ref="E106:E111" si="130">D106*10%</f>
        <v>5.8694400000000008E-2</v>
      </c>
      <c r="F106" s="192">
        <f t="shared" ref="F106:F111" si="131">D106-E106-H106</f>
        <v>0.49303295999999996</v>
      </c>
      <c r="G106" s="192"/>
      <c r="H106" s="192">
        <f t="shared" ref="H106:H111" si="132">D106*6%</f>
        <v>3.521664E-2</v>
      </c>
      <c r="I106" s="153">
        <v>2.0727371999999997E-2</v>
      </c>
      <c r="J106" s="192">
        <v>0</v>
      </c>
      <c r="K106" s="192">
        <v>0</v>
      </c>
      <c r="L106" s="192">
        <v>0</v>
      </c>
      <c r="M106" s="192">
        <v>2.0727371999999997E-2</v>
      </c>
      <c r="N106" s="192">
        <f t="shared" ref="N106:N111" si="133">D106-I106</f>
        <v>0.56621662800000006</v>
      </c>
      <c r="O106" s="192">
        <f t="shared" ref="O106:O111" si="134">E106-J106</f>
        <v>5.8694400000000008E-2</v>
      </c>
      <c r="P106" s="192">
        <f t="shared" ref="P106:P111" si="135">F106-K106</f>
        <v>0.49303295999999996</v>
      </c>
      <c r="Q106" s="192">
        <f t="shared" ref="Q106:Q111" si="136">G106-L106</f>
        <v>0</v>
      </c>
      <c r="R106" s="192">
        <f t="shared" ref="R106:R111" si="137">H106-M106</f>
        <v>1.4489268000000003E-2</v>
      </c>
      <c r="S106" s="153">
        <f t="shared" ref="S106:S111" si="138">T106+U106+V106+W106</f>
        <v>1.727281E-2</v>
      </c>
      <c r="T106" s="153"/>
      <c r="U106" s="153"/>
      <c r="V106" s="153"/>
      <c r="W106" s="153">
        <v>1.727281E-2</v>
      </c>
      <c r="X106" s="192"/>
      <c r="Y106" s="192"/>
      <c r="Z106" s="192"/>
      <c r="AA106" s="192"/>
      <c r="AB106" s="198"/>
      <c r="AC106" s="192"/>
      <c r="AD106" s="192"/>
      <c r="AE106" s="192">
        <v>0.8</v>
      </c>
      <c r="AF106" s="192"/>
      <c r="AG106" s="192"/>
      <c r="AH106" s="192"/>
      <c r="AI106" s="192"/>
      <c r="AJ106" s="153"/>
      <c r="AK106" s="192"/>
      <c r="AL106" s="27"/>
    </row>
    <row r="107" spans="1:38" ht="46.65" x14ac:dyDescent="0.35">
      <c r="A107" s="210">
        <v>78</v>
      </c>
      <c r="B107" s="152" t="s">
        <v>310</v>
      </c>
      <c r="C107" s="174" t="s">
        <v>311</v>
      </c>
      <c r="D107" s="153">
        <v>1.2E-2</v>
      </c>
      <c r="E107" s="192">
        <f t="shared" si="130"/>
        <v>1.2000000000000001E-3</v>
      </c>
      <c r="F107" s="192">
        <f t="shared" si="131"/>
        <v>1.008E-2</v>
      </c>
      <c r="G107" s="192"/>
      <c r="H107" s="192">
        <f t="shared" si="132"/>
        <v>7.1999999999999994E-4</v>
      </c>
      <c r="I107" s="153">
        <v>5.3404799999999997E-4</v>
      </c>
      <c r="J107" s="192">
        <v>0</v>
      </c>
      <c r="K107" s="192">
        <v>0</v>
      </c>
      <c r="L107" s="192">
        <v>0</v>
      </c>
      <c r="M107" s="192">
        <v>5.3404799999999997E-4</v>
      </c>
      <c r="N107" s="192">
        <f t="shared" si="133"/>
        <v>1.1465952E-2</v>
      </c>
      <c r="O107" s="192">
        <f t="shared" si="134"/>
        <v>1.2000000000000001E-3</v>
      </c>
      <c r="P107" s="192">
        <f t="shared" si="135"/>
        <v>1.008E-2</v>
      </c>
      <c r="Q107" s="192">
        <f t="shared" si="136"/>
        <v>0</v>
      </c>
      <c r="R107" s="192">
        <f t="shared" si="137"/>
        <v>1.8595199999999997E-4</v>
      </c>
      <c r="S107" s="153">
        <f t="shared" si="138"/>
        <v>4.4504000000000001E-4</v>
      </c>
      <c r="T107" s="153"/>
      <c r="U107" s="153"/>
      <c r="V107" s="153"/>
      <c r="W107" s="153">
        <v>4.4504000000000001E-4</v>
      </c>
      <c r="X107" s="192"/>
      <c r="Y107" s="192"/>
      <c r="Z107" s="192"/>
      <c r="AA107" s="192"/>
      <c r="AB107" s="198"/>
      <c r="AC107" s="192"/>
      <c r="AD107" s="192"/>
      <c r="AE107" s="192"/>
      <c r="AF107" s="192"/>
      <c r="AG107" s="192"/>
      <c r="AH107" s="192"/>
      <c r="AI107" s="192"/>
      <c r="AJ107" s="153"/>
      <c r="AK107" s="192"/>
      <c r="AL107" s="27"/>
    </row>
    <row r="108" spans="1:38" ht="77.7" x14ac:dyDescent="0.35">
      <c r="A108" s="210">
        <v>79</v>
      </c>
      <c r="B108" s="152" t="s">
        <v>1574</v>
      </c>
      <c r="C108" s="176" t="s">
        <v>312</v>
      </c>
      <c r="D108" s="153">
        <v>0.56145600000000018</v>
      </c>
      <c r="E108" s="192">
        <f t="shared" si="130"/>
        <v>5.6145600000000018E-2</v>
      </c>
      <c r="F108" s="192">
        <f t="shared" si="131"/>
        <v>0.47162304000000016</v>
      </c>
      <c r="G108" s="192"/>
      <c r="H108" s="192">
        <f t="shared" si="132"/>
        <v>3.3687360000000006E-2</v>
      </c>
      <c r="I108" s="153">
        <v>5.9044547999999995E-2</v>
      </c>
      <c r="J108" s="192">
        <v>3.4056935999999996E-2</v>
      </c>
      <c r="K108" s="192">
        <v>0</v>
      </c>
      <c r="L108" s="192">
        <v>0</v>
      </c>
      <c r="M108" s="192">
        <v>2.4987611999999999E-2</v>
      </c>
      <c r="N108" s="192">
        <f t="shared" si="133"/>
        <v>0.50241145200000015</v>
      </c>
      <c r="O108" s="192">
        <f t="shared" si="134"/>
        <v>2.2088664000000022E-2</v>
      </c>
      <c r="P108" s="192">
        <f t="shared" si="135"/>
        <v>0.47162304000000016</v>
      </c>
      <c r="Q108" s="192">
        <f t="shared" si="136"/>
        <v>0</v>
      </c>
      <c r="R108" s="192">
        <f t="shared" si="137"/>
        <v>8.6997480000000071E-3</v>
      </c>
      <c r="S108" s="153">
        <f t="shared" si="138"/>
        <v>2.5270868100000001</v>
      </c>
      <c r="T108" s="153">
        <v>0.18717964000000001</v>
      </c>
      <c r="U108" s="153">
        <v>2.3190841600000001</v>
      </c>
      <c r="V108" s="153"/>
      <c r="W108" s="153">
        <v>2.0823009999999999E-2</v>
      </c>
      <c r="X108" s="192"/>
      <c r="Y108" s="192"/>
      <c r="Z108" s="192"/>
      <c r="AA108" s="192"/>
      <c r="AB108" s="198"/>
      <c r="AC108" s="192"/>
      <c r="AD108" s="192"/>
      <c r="AE108" s="192"/>
      <c r="AF108" s="192"/>
      <c r="AG108" s="192"/>
      <c r="AH108" s="192"/>
      <c r="AI108" s="192"/>
      <c r="AJ108" s="153"/>
      <c r="AK108" s="192"/>
      <c r="AL108" s="27"/>
    </row>
    <row r="109" spans="1:38" ht="46.65" x14ac:dyDescent="0.35">
      <c r="A109" s="210">
        <v>80</v>
      </c>
      <c r="B109" s="152" t="s">
        <v>313</v>
      </c>
      <c r="C109" s="174" t="s">
        <v>1575</v>
      </c>
      <c r="D109" s="153">
        <v>1.342128</v>
      </c>
      <c r="E109" s="192">
        <f t="shared" si="130"/>
        <v>0.13421279999999999</v>
      </c>
      <c r="F109" s="192">
        <f t="shared" si="131"/>
        <v>1.1273875200000001</v>
      </c>
      <c r="G109" s="192"/>
      <c r="H109" s="192">
        <f t="shared" si="132"/>
        <v>8.052767999999999E-2</v>
      </c>
      <c r="I109" s="153">
        <v>5.9731487999999999E-2</v>
      </c>
      <c r="J109" s="192">
        <v>0</v>
      </c>
      <c r="K109" s="192">
        <v>0</v>
      </c>
      <c r="L109" s="192">
        <v>0</v>
      </c>
      <c r="M109" s="192">
        <v>5.9731487999999999E-2</v>
      </c>
      <c r="N109" s="192">
        <f t="shared" si="133"/>
        <v>1.282396512</v>
      </c>
      <c r="O109" s="192">
        <f t="shared" si="134"/>
        <v>0.13421279999999999</v>
      </c>
      <c r="P109" s="192">
        <f t="shared" si="135"/>
        <v>1.1273875200000001</v>
      </c>
      <c r="Q109" s="192">
        <f t="shared" si="136"/>
        <v>0</v>
      </c>
      <c r="R109" s="192">
        <f t="shared" si="137"/>
        <v>2.0796191999999991E-2</v>
      </c>
      <c r="S109" s="153">
        <f t="shared" si="138"/>
        <v>4.9776239999999999E-2</v>
      </c>
      <c r="T109" s="153"/>
      <c r="U109" s="153"/>
      <c r="V109" s="153"/>
      <c r="W109" s="153">
        <v>4.9776239999999999E-2</v>
      </c>
      <c r="X109" s="192"/>
      <c r="Y109" s="192"/>
      <c r="Z109" s="192"/>
      <c r="AA109" s="192"/>
      <c r="AB109" s="198"/>
      <c r="AC109" s="192"/>
      <c r="AD109" s="192"/>
      <c r="AE109" s="192"/>
      <c r="AF109" s="192"/>
      <c r="AG109" s="192"/>
      <c r="AH109" s="192"/>
      <c r="AI109" s="192"/>
      <c r="AJ109" s="153"/>
      <c r="AK109" s="192"/>
      <c r="AL109" s="27"/>
    </row>
    <row r="110" spans="1:38" ht="77.7" x14ac:dyDescent="0.35">
      <c r="A110" s="210">
        <v>81</v>
      </c>
      <c r="B110" s="152" t="s">
        <v>314</v>
      </c>
      <c r="C110" s="176" t="s">
        <v>1576</v>
      </c>
      <c r="D110" s="153">
        <v>0.63167999999999991</v>
      </c>
      <c r="E110" s="192">
        <f t="shared" si="130"/>
        <v>6.3167999999999988E-2</v>
      </c>
      <c r="F110" s="192">
        <f t="shared" si="131"/>
        <v>0.53061119999999995</v>
      </c>
      <c r="G110" s="192"/>
      <c r="H110" s="192">
        <f t="shared" si="132"/>
        <v>3.7900799999999991E-2</v>
      </c>
      <c r="I110" s="153">
        <v>3.3294480000000001E-2</v>
      </c>
      <c r="J110" s="192">
        <v>5.1815160000000006E-3</v>
      </c>
      <c r="K110" s="192">
        <v>0</v>
      </c>
      <c r="L110" s="192">
        <v>0</v>
      </c>
      <c r="M110" s="192">
        <v>2.8112963999999997E-2</v>
      </c>
      <c r="N110" s="192">
        <f t="shared" si="133"/>
        <v>0.59838551999999989</v>
      </c>
      <c r="O110" s="192">
        <f t="shared" si="134"/>
        <v>5.7986483999999991E-2</v>
      </c>
      <c r="P110" s="192">
        <f t="shared" si="135"/>
        <v>0.53061119999999995</v>
      </c>
      <c r="Q110" s="192">
        <f t="shared" si="136"/>
        <v>0</v>
      </c>
      <c r="R110" s="192">
        <f t="shared" si="137"/>
        <v>9.7878359999999942E-3</v>
      </c>
      <c r="S110" s="153">
        <f t="shared" si="138"/>
        <v>2.77454E-2</v>
      </c>
      <c r="T110" s="153">
        <v>4.3179300000000011E-3</v>
      </c>
      <c r="U110" s="153"/>
      <c r="V110" s="153"/>
      <c r="W110" s="153">
        <v>2.3427469999999999E-2</v>
      </c>
      <c r="X110" s="192"/>
      <c r="Y110" s="192"/>
      <c r="Z110" s="192"/>
      <c r="AA110" s="192"/>
      <c r="AB110" s="198"/>
      <c r="AC110" s="192"/>
      <c r="AD110" s="192"/>
      <c r="AE110" s="192"/>
      <c r="AF110" s="192"/>
      <c r="AG110" s="192"/>
      <c r="AH110" s="192"/>
      <c r="AI110" s="192"/>
      <c r="AJ110" s="153"/>
      <c r="AK110" s="192"/>
      <c r="AL110" s="27"/>
    </row>
    <row r="111" spans="1:38" ht="93.25" x14ac:dyDescent="0.35">
      <c r="A111" s="210">
        <v>82</v>
      </c>
      <c r="B111" s="152" t="s">
        <v>315</v>
      </c>
      <c r="C111" s="174" t="s">
        <v>1577</v>
      </c>
      <c r="D111" s="153">
        <v>3.1863839999999999</v>
      </c>
      <c r="E111" s="192">
        <f t="shared" si="130"/>
        <v>0.31863839999999999</v>
      </c>
      <c r="F111" s="192">
        <f t="shared" si="131"/>
        <v>2.6765625600000003</v>
      </c>
      <c r="G111" s="192"/>
      <c r="H111" s="192">
        <f t="shared" si="132"/>
        <v>0.19118304</v>
      </c>
      <c r="I111" s="153">
        <v>0</v>
      </c>
      <c r="J111" s="192">
        <v>0</v>
      </c>
      <c r="K111" s="192">
        <v>0</v>
      </c>
      <c r="L111" s="192">
        <v>0</v>
      </c>
      <c r="M111" s="192">
        <v>0</v>
      </c>
      <c r="N111" s="192">
        <f t="shared" si="133"/>
        <v>3.1863839999999999</v>
      </c>
      <c r="O111" s="192">
        <f t="shared" si="134"/>
        <v>0.31863839999999999</v>
      </c>
      <c r="P111" s="192">
        <f t="shared" si="135"/>
        <v>2.6765625600000003</v>
      </c>
      <c r="Q111" s="192">
        <f t="shared" si="136"/>
        <v>0</v>
      </c>
      <c r="R111" s="192">
        <f t="shared" si="137"/>
        <v>0.19118304</v>
      </c>
      <c r="S111" s="153">
        <f t="shared" si="138"/>
        <v>0</v>
      </c>
      <c r="T111" s="153"/>
      <c r="U111" s="153"/>
      <c r="V111" s="153"/>
      <c r="W111" s="153">
        <v>0</v>
      </c>
      <c r="X111" s="192"/>
      <c r="Y111" s="192"/>
      <c r="Z111" s="192"/>
      <c r="AA111" s="192"/>
      <c r="AB111" s="198"/>
      <c r="AC111" s="192"/>
      <c r="AD111" s="192"/>
      <c r="AE111" s="192"/>
      <c r="AF111" s="192"/>
      <c r="AG111" s="192"/>
      <c r="AH111" s="192"/>
      <c r="AI111" s="192"/>
      <c r="AJ111" s="153"/>
      <c r="AK111" s="192"/>
      <c r="AL111" s="27"/>
    </row>
    <row r="112" spans="1:38" ht="15.55" x14ac:dyDescent="0.35">
      <c r="A112" s="172"/>
      <c r="B112" s="156" t="s">
        <v>316</v>
      </c>
      <c r="C112" s="173"/>
      <c r="D112" s="237">
        <f t="shared" ref="D112:AK112" si="139">SUM(D113:D117)</f>
        <v>0.65395200000000009</v>
      </c>
      <c r="E112" s="237">
        <f t="shared" si="139"/>
        <v>6.5395200000000014E-2</v>
      </c>
      <c r="F112" s="237">
        <f t="shared" si="139"/>
        <v>0.54931967999999998</v>
      </c>
      <c r="G112" s="237">
        <f t="shared" si="139"/>
        <v>0</v>
      </c>
      <c r="H112" s="237">
        <f t="shared" si="139"/>
        <v>3.923712E-2</v>
      </c>
      <c r="I112" s="237">
        <f t="shared" si="139"/>
        <v>4.5230148519999993</v>
      </c>
      <c r="J112" s="237">
        <f t="shared" si="139"/>
        <v>0.34385341199999997</v>
      </c>
      <c r="K112" s="237">
        <f t="shared" si="139"/>
        <v>4.1500572999999994</v>
      </c>
      <c r="L112" s="237">
        <f t="shared" si="139"/>
        <v>0</v>
      </c>
      <c r="M112" s="237">
        <f t="shared" si="139"/>
        <v>2.9104140000000001E-2</v>
      </c>
      <c r="N112" s="237">
        <f t="shared" si="139"/>
        <v>-3.8690628519999994</v>
      </c>
      <c r="O112" s="237">
        <f t="shared" si="139"/>
        <v>-0.27845821199999998</v>
      </c>
      <c r="P112" s="237">
        <f t="shared" si="139"/>
        <v>-3.6007376199999994</v>
      </c>
      <c r="Q112" s="237">
        <f t="shared" si="139"/>
        <v>0</v>
      </c>
      <c r="R112" s="237">
        <f t="shared" si="139"/>
        <v>1.0132980000000003E-2</v>
      </c>
      <c r="S112" s="237">
        <f t="shared" si="139"/>
        <v>4.8737971499999988</v>
      </c>
      <c r="T112" s="237">
        <f t="shared" si="139"/>
        <v>0.22897756</v>
      </c>
      <c r="U112" s="237">
        <f t="shared" si="139"/>
        <v>4.6205661399999993</v>
      </c>
      <c r="V112" s="237">
        <f t="shared" si="139"/>
        <v>0</v>
      </c>
      <c r="W112" s="237">
        <f t="shared" si="139"/>
        <v>2.4253450000000003E-2</v>
      </c>
      <c r="X112" s="237">
        <f t="shared" si="139"/>
        <v>0</v>
      </c>
      <c r="Y112" s="237">
        <f t="shared" si="139"/>
        <v>0</v>
      </c>
      <c r="Z112" s="237">
        <f t="shared" si="139"/>
        <v>0</v>
      </c>
      <c r="AA112" s="237">
        <f t="shared" si="139"/>
        <v>0</v>
      </c>
      <c r="AB112" s="237">
        <f t="shared" si="139"/>
        <v>0</v>
      </c>
      <c r="AC112" s="237">
        <f t="shared" si="139"/>
        <v>0</v>
      </c>
      <c r="AD112" s="237">
        <f t="shared" si="139"/>
        <v>0</v>
      </c>
      <c r="AE112" s="237">
        <f t="shared" si="139"/>
        <v>0</v>
      </c>
      <c r="AF112" s="237">
        <f t="shared" si="139"/>
        <v>0</v>
      </c>
      <c r="AG112" s="237">
        <f t="shared" si="139"/>
        <v>0</v>
      </c>
      <c r="AH112" s="237">
        <f t="shared" si="139"/>
        <v>0</v>
      </c>
      <c r="AI112" s="237">
        <f t="shared" si="139"/>
        <v>0</v>
      </c>
      <c r="AJ112" s="237">
        <f t="shared" si="139"/>
        <v>0</v>
      </c>
      <c r="AK112" s="237">
        <f t="shared" si="139"/>
        <v>0</v>
      </c>
      <c r="AL112" s="27"/>
    </row>
    <row r="113" spans="1:38" ht="46.65" x14ac:dyDescent="0.35">
      <c r="A113" s="210">
        <v>83</v>
      </c>
      <c r="B113" s="152" t="s">
        <v>317</v>
      </c>
      <c r="C113" s="174" t="s">
        <v>318</v>
      </c>
      <c r="D113" s="153">
        <v>1.2E-2</v>
      </c>
      <c r="E113" s="192">
        <f t="shared" ref="E113:E117" si="140">D113*10%</f>
        <v>1.2000000000000001E-3</v>
      </c>
      <c r="F113" s="192">
        <f t="shared" ref="F113:F117" si="141">D113-E113-H113</f>
        <v>1.008E-2</v>
      </c>
      <c r="G113" s="192"/>
      <c r="H113" s="192">
        <f t="shared" ref="H113:H117" si="142">D113*6%</f>
        <v>7.1999999999999994E-4</v>
      </c>
      <c r="I113" s="153">
        <v>4.150591347999999</v>
      </c>
      <c r="J113" s="192">
        <v>0</v>
      </c>
      <c r="K113" s="192">
        <v>4.1500572999999994</v>
      </c>
      <c r="L113" s="192">
        <v>0</v>
      </c>
      <c r="M113" s="192">
        <v>5.3404799999999997E-4</v>
      </c>
      <c r="N113" s="192">
        <f t="shared" ref="N113:N117" si="143">D113-I113</f>
        <v>-4.1385913479999994</v>
      </c>
      <c r="O113" s="192">
        <f t="shared" ref="O113:O117" si="144">E113-J113</f>
        <v>1.2000000000000001E-3</v>
      </c>
      <c r="P113" s="192">
        <f t="shared" ref="P113:P117" si="145">F113-K113</f>
        <v>-4.1399772999999991</v>
      </c>
      <c r="Q113" s="192">
        <f t="shared" ref="Q113:Q117" si="146">G113-L113</f>
        <v>0</v>
      </c>
      <c r="R113" s="192">
        <f t="shared" ref="R113:R117" si="147">H113-M113</f>
        <v>1.8595199999999997E-4</v>
      </c>
      <c r="S113" s="153">
        <f t="shared" ref="S113:S117" si="148">T113+U113+V113+W113</f>
        <v>4.3234213899999991</v>
      </c>
      <c r="T113" s="153"/>
      <c r="U113" s="153">
        <v>4.3229763499999994</v>
      </c>
      <c r="V113" s="153"/>
      <c r="W113" s="153">
        <v>4.4504000000000001E-4</v>
      </c>
      <c r="X113" s="192"/>
      <c r="Y113" s="192"/>
      <c r="Z113" s="192"/>
      <c r="AA113" s="192"/>
      <c r="AB113" s="198"/>
      <c r="AC113" s="192"/>
      <c r="AD113" s="192"/>
      <c r="AE113" s="192"/>
      <c r="AF113" s="192"/>
      <c r="AG113" s="192"/>
      <c r="AH113" s="192"/>
      <c r="AI113" s="192"/>
      <c r="AJ113" s="153"/>
      <c r="AK113" s="192"/>
      <c r="AL113" s="27"/>
    </row>
    <row r="114" spans="1:38" ht="93.25" x14ac:dyDescent="0.35">
      <c r="A114" s="210">
        <v>84</v>
      </c>
      <c r="B114" s="152" t="s">
        <v>319</v>
      </c>
      <c r="C114" s="174" t="s">
        <v>1578</v>
      </c>
      <c r="D114" s="153">
        <v>0.320988</v>
      </c>
      <c r="E114" s="192">
        <f t="shared" si="140"/>
        <v>3.2098800000000004E-2</v>
      </c>
      <c r="F114" s="192">
        <f t="shared" si="141"/>
        <v>0.26962992000000002</v>
      </c>
      <c r="G114" s="192"/>
      <c r="H114" s="192">
        <f t="shared" si="142"/>
        <v>1.925928E-2</v>
      </c>
      <c r="I114" s="153">
        <v>1.9394375999999998E-2</v>
      </c>
      <c r="J114" s="192">
        <v>5.1087839999999999E-3</v>
      </c>
      <c r="K114" s="192">
        <v>0</v>
      </c>
      <c r="L114" s="192">
        <v>0</v>
      </c>
      <c r="M114" s="192">
        <v>1.4285591999999998E-2</v>
      </c>
      <c r="N114" s="192">
        <f t="shared" si="143"/>
        <v>0.301593624</v>
      </c>
      <c r="O114" s="192">
        <f t="shared" si="144"/>
        <v>2.6990016000000006E-2</v>
      </c>
      <c r="P114" s="192">
        <f t="shared" si="145"/>
        <v>0.26962992000000002</v>
      </c>
      <c r="Q114" s="192">
        <f t="shared" si="146"/>
        <v>0</v>
      </c>
      <c r="R114" s="192">
        <f t="shared" si="147"/>
        <v>4.9736880000000021E-3</v>
      </c>
      <c r="S114" s="153">
        <f t="shared" si="148"/>
        <v>0.1230695</v>
      </c>
      <c r="T114" s="153">
        <v>4.2573199999999993E-3</v>
      </c>
      <c r="U114" s="153">
        <v>0.10690752000000001</v>
      </c>
      <c r="V114" s="153"/>
      <c r="W114" s="153">
        <v>1.1904659999999999E-2</v>
      </c>
      <c r="X114" s="192"/>
      <c r="Y114" s="192"/>
      <c r="Z114" s="192"/>
      <c r="AA114" s="192"/>
      <c r="AB114" s="198"/>
      <c r="AC114" s="192"/>
      <c r="AD114" s="192"/>
      <c r="AE114" s="192"/>
      <c r="AF114" s="192"/>
      <c r="AG114" s="192"/>
      <c r="AH114" s="192"/>
      <c r="AI114" s="192"/>
      <c r="AJ114" s="153"/>
      <c r="AK114" s="192"/>
      <c r="AL114" s="27"/>
    </row>
    <row r="115" spans="1:38" ht="62.2" x14ac:dyDescent="0.35">
      <c r="A115" s="210">
        <v>85</v>
      </c>
      <c r="B115" s="152" t="s">
        <v>320</v>
      </c>
      <c r="C115" s="174" t="s">
        <v>1579</v>
      </c>
      <c r="D115" s="153">
        <v>0.32096400000000003</v>
      </c>
      <c r="E115" s="192">
        <f t="shared" si="140"/>
        <v>3.2096400000000004E-2</v>
      </c>
      <c r="F115" s="192">
        <f t="shared" si="141"/>
        <v>0.26960975999999998</v>
      </c>
      <c r="G115" s="192"/>
      <c r="H115" s="192">
        <f t="shared" si="142"/>
        <v>1.9257840000000002E-2</v>
      </c>
      <c r="I115" s="153">
        <v>4.8340295999999998E-2</v>
      </c>
      <c r="J115" s="192">
        <v>3.4055795999999999E-2</v>
      </c>
      <c r="K115" s="192">
        <v>0</v>
      </c>
      <c r="L115" s="192">
        <v>0</v>
      </c>
      <c r="M115" s="192">
        <v>1.42845E-2</v>
      </c>
      <c r="N115" s="192">
        <f t="shared" si="143"/>
        <v>0.27262370400000002</v>
      </c>
      <c r="O115" s="192">
        <f t="shared" si="144"/>
        <v>-1.9593959999999952E-3</v>
      </c>
      <c r="P115" s="192">
        <f t="shared" si="145"/>
        <v>0.26960975999999998</v>
      </c>
      <c r="Q115" s="192">
        <f t="shared" si="146"/>
        <v>0</v>
      </c>
      <c r="R115" s="192">
        <f t="shared" si="147"/>
        <v>4.9733400000000014E-3</v>
      </c>
      <c r="S115" s="153">
        <f t="shared" si="148"/>
        <v>0.20258601999999995</v>
      </c>
      <c r="T115" s="153"/>
      <c r="U115" s="153">
        <v>0.19068226999999996</v>
      </c>
      <c r="V115" s="153"/>
      <c r="W115" s="153">
        <v>1.1903750000000001E-2</v>
      </c>
      <c r="X115" s="192"/>
      <c r="Y115" s="192"/>
      <c r="Z115" s="192"/>
      <c r="AA115" s="192"/>
      <c r="AB115" s="198"/>
      <c r="AC115" s="192"/>
      <c r="AD115" s="192"/>
      <c r="AE115" s="192"/>
      <c r="AF115" s="192"/>
      <c r="AG115" s="192"/>
      <c r="AH115" s="192"/>
      <c r="AI115" s="192"/>
      <c r="AJ115" s="153"/>
      <c r="AK115" s="192"/>
      <c r="AL115" s="27"/>
    </row>
    <row r="116" spans="1:38" ht="108.8" x14ac:dyDescent="0.35">
      <c r="A116" s="210">
        <v>86</v>
      </c>
      <c r="B116" s="152" t="s">
        <v>1580</v>
      </c>
      <c r="C116" s="174" t="s">
        <v>1581</v>
      </c>
      <c r="D116" s="153">
        <v>0</v>
      </c>
      <c r="E116" s="192">
        <f t="shared" si="140"/>
        <v>0</v>
      </c>
      <c r="F116" s="192">
        <f t="shared" si="141"/>
        <v>0</v>
      </c>
      <c r="G116" s="192"/>
      <c r="H116" s="192">
        <f t="shared" si="142"/>
        <v>0</v>
      </c>
      <c r="I116" s="153">
        <v>3.5024543999999998E-2</v>
      </c>
      <c r="J116" s="192">
        <v>3.5024543999999998E-2</v>
      </c>
      <c r="K116" s="192">
        <v>0</v>
      </c>
      <c r="L116" s="192">
        <v>0</v>
      </c>
      <c r="M116" s="192">
        <v>0</v>
      </c>
      <c r="N116" s="192">
        <f t="shared" si="143"/>
        <v>-3.5024543999999998E-2</v>
      </c>
      <c r="O116" s="192">
        <f t="shared" si="144"/>
        <v>-3.5024543999999998E-2</v>
      </c>
      <c r="P116" s="192">
        <f t="shared" si="145"/>
        <v>0</v>
      </c>
      <c r="Q116" s="192">
        <f t="shared" si="146"/>
        <v>0</v>
      </c>
      <c r="R116" s="192">
        <f t="shared" si="147"/>
        <v>0</v>
      </c>
      <c r="S116" s="153">
        <f t="shared" si="148"/>
        <v>0</v>
      </c>
      <c r="T116" s="153"/>
      <c r="U116" s="153"/>
      <c r="V116" s="153"/>
      <c r="W116" s="153">
        <v>0</v>
      </c>
      <c r="X116" s="192"/>
      <c r="Y116" s="192"/>
      <c r="Z116" s="192"/>
      <c r="AA116" s="192"/>
      <c r="AB116" s="198"/>
      <c r="AC116" s="192"/>
      <c r="AD116" s="192"/>
      <c r="AE116" s="192"/>
      <c r="AF116" s="192"/>
      <c r="AG116" s="192"/>
      <c r="AH116" s="192"/>
      <c r="AI116" s="192"/>
      <c r="AJ116" s="153"/>
      <c r="AK116" s="192"/>
      <c r="AL116" s="27"/>
    </row>
    <row r="117" spans="1:38" ht="77.7" x14ac:dyDescent="0.35">
      <c r="A117" s="210">
        <v>87</v>
      </c>
      <c r="B117" s="152" t="s">
        <v>321</v>
      </c>
      <c r="C117" s="174" t="s">
        <v>322</v>
      </c>
      <c r="D117" s="153">
        <v>0</v>
      </c>
      <c r="E117" s="192">
        <f t="shared" si="140"/>
        <v>0</v>
      </c>
      <c r="F117" s="192">
        <f t="shared" si="141"/>
        <v>0</v>
      </c>
      <c r="G117" s="192"/>
      <c r="H117" s="192">
        <f t="shared" si="142"/>
        <v>0</v>
      </c>
      <c r="I117" s="153">
        <v>0.26966428799999997</v>
      </c>
      <c r="J117" s="192">
        <v>0.26966428799999997</v>
      </c>
      <c r="K117" s="192">
        <v>0</v>
      </c>
      <c r="L117" s="192">
        <v>0</v>
      </c>
      <c r="M117" s="192">
        <v>0</v>
      </c>
      <c r="N117" s="192">
        <f t="shared" si="143"/>
        <v>-0.26966428799999997</v>
      </c>
      <c r="O117" s="192">
        <f t="shared" si="144"/>
        <v>-0.26966428799999997</v>
      </c>
      <c r="P117" s="192">
        <f t="shared" si="145"/>
        <v>0</v>
      </c>
      <c r="Q117" s="192">
        <f t="shared" si="146"/>
        <v>0</v>
      </c>
      <c r="R117" s="192">
        <f t="shared" si="147"/>
        <v>0</v>
      </c>
      <c r="S117" s="153">
        <f t="shared" si="148"/>
        <v>0.22472023999999999</v>
      </c>
      <c r="T117" s="153">
        <v>0.22472023999999999</v>
      </c>
      <c r="U117" s="153"/>
      <c r="V117" s="153"/>
      <c r="W117" s="153">
        <v>0</v>
      </c>
      <c r="X117" s="192"/>
      <c r="Y117" s="192"/>
      <c r="Z117" s="192"/>
      <c r="AA117" s="192"/>
      <c r="AB117" s="198"/>
      <c r="AC117" s="192"/>
      <c r="AD117" s="192"/>
      <c r="AE117" s="192"/>
      <c r="AF117" s="192"/>
      <c r="AG117" s="192"/>
      <c r="AH117" s="192"/>
      <c r="AI117" s="192"/>
      <c r="AJ117" s="153"/>
      <c r="AK117" s="192"/>
      <c r="AL117" s="27"/>
    </row>
    <row r="118" spans="1:38" ht="15.55" x14ac:dyDescent="0.35">
      <c r="A118" s="172"/>
      <c r="B118" s="156" t="s">
        <v>323</v>
      </c>
      <c r="C118" s="173"/>
      <c r="D118" s="237">
        <f t="shared" ref="D118:AK118" si="149">SUM(D119:D122)</f>
        <v>0</v>
      </c>
      <c r="E118" s="237">
        <f t="shared" si="149"/>
        <v>0</v>
      </c>
      <c r="F118" s="237">
        <f t="shared" si="149"/>
        <v>0</v>
      </c>
      <c r="G118" s="237">
        <f t="shared" si="149"/>
        <v>0</v>
      </c>
      <c r="H118" s="237">
        <f t="shared" si="149"/>
        <v>0</v>
      </c>
      <c r="I118" s="237">
        <f t="shared" si="149"/>
        <v>0.64866205200000004</v>
      </c>
      <c r="J118" s="237">
        <f t="shared" si="149"/>
        <v>0.64866205200000004</v>
      </c>
      <c r="K118" s="237">
        <f t="shared" si="149"/>
        <v>0</v>
      </c>
      <c r="L118" s="237">
        <f t="shared" si="149"/>
        <v>0</v>
      </c>
      <c r="M118" s="237">
        <f t="shared" si="149"/>
        <v>0</v>
      </c>
      <c r="N118" s="237">
        <f t="shared" si="149"/>
        <v>-0.64866205200000004</v>
      </c>
      <c r="O118" s="237">
        <f t="shared" si="149"/>
        <v>-0.64866205200000004</v>
      </c>
      <c r="P118" s="237">
        <f t="shared" si="149"/>
        <v>0</v>
      </c>
      <c r="Q118" s="237">
        <f t="shared" si="149"/>
        <v>0</v>
      </c>
      <c r="R118" s="237">
        <f t="shared" si="149"/>
        <v>0</v>
      </c>
      <c r="S118" s="237">
        <f t="shared" si="149"/>
        <v>0.68092277000000001</v>
      </c>
      <c r="T118" s="237">
        <f t="shared" si="149"/>
        <v>0.40465474000000001</v>
      </c>
      <c r="U118" s="237">
        <f t="shared" si="149"/>
        <v>0.27626803</v>
      </c>
      <c r="V118" s="237">
        <f t="shared" si="149"/>
        <v>0</v>
      </c>
      <c r="W118" s="237">
        <f t="shared" si="149"/>
        <v>0</v>
      </c>
      <c r="X118" s="237">
        <f t="shared" si="149"/>
        <v>0</v>
      </c>
      <c r="Y118" s="237">
        <f t="shared" si="149"/>
        <v>0</v>
      </c>
      <c r="Z118" s="237">
        <f t="shared" si="149"/>
        <v>0</v>
      </c>
      <c r="AA118" s="237">
        <f t="shared" si="149"/>
        <v>0</v>
      </c>
      <c r="AB118" s="237">
        <f t="shared" si="149"/>
        <v>0</v>
      </c>
      <c r="AC118" s="237">
        <f t="shared" si="149"/>
        <v>0</v>
      </c>
      <c r="AD118" s="237">
        <f t="shared" si="149"/>
        <v>0</v>
      </c>
      <c r="AE118" s="237">
        <f t="shared" si="149"/>
        <v>0</v>
      </c>
      <c r="AF118" s="237">
        <f t="shared" si="149"/>
        <v>0</v>
      </c>
      <c r="AG118" s="237">
        <f t="shared" si="149"/>
        <v>0</v>
      </c>
      <c r="AH118" s="237">
        <f t="shared" si="149"/>
        <v>0</v>
      </c>
      <c r="AI118" s="237">
        <f t="shared" si="149"/>
        <v>0</v>
      </c>
      <c r="AJ118" s="237">
        <f t="shared" si="149"/>
        <v>0</v>
      </c>
      <c r="AK118" s="237">
        <f t="shared" si="149"/>
        <v>0</v>
      </c>
      <c r="AL118" s="27"/>
    </row>
    <row r="119" spans="1:38" ht="77.7" x14ac:dyDescent="0.35">
      <c r="A119" s="210">
        <v>88</v>
      </c>
      <c r="B119" s="152" t="s">
        <v>324</v>
      </c>
      <c r="C119" s="174" t="s">
        <v>325</v>
      </c>
      <c r="D119" s="153">
        <v>0</v>
      </c>
      <c r="E119" s="192">
        <f t="shared" ref="E119:E122" si="150">D119*10%</f>
        <v>0</v>
      </c>
      <c r="F119" s="192">
        <f t="shared" ref="F119:F122" si="151">D119-E119-H119</f>
        <v>0</v>
      </c>
      <c r="G119" s="192"/>
      <c r="H119" s="192">
        <f t="shared" ref="H119:H122" si="152">D119*6%</f>
        <v>0</v>
      </c>
      <c r="I119" s="153">
        <v>0.23321324400000004</v>
      </c>
      <c r="J119" s="192">
        <v>0.23321324400000004</v>
      </c>
      <c r="K119" s="192">
        <v>0</v>
      </c>
      <c r="L119" s="192">
        <v>0</v>
      </c>
      <c r="M119" s="192">
        <v>0</v>
      </c>
      <c r="N119" s="192">
        <f t="shared" ref="N119:N122" si="153">D119-I119</f>
        <v>-0.23321324400000004</v>
      </c>
      <c r="O119" s="192">
        <f t="shared" ref="O119:O122" si="154">E119-J119</f>
        <v>-0.23321324400000004</v>
      </c>
      <c r="P119" s="192">
        <f t="shared" ref="P119:P122" si="155">F119-K119</f>
        <v>0</v>
      </c>
      <c r="Q119" s="192">
        <f t="shared" ref="Q119:Q122" si="156">G119-L119</f>
        <v>0</v>
      </c>
      <c r="R119" s="192">
        <f t="shared" ref="R119:R122" si="157">H119-M119</f>
        <v>0</v>
      </c>
      <c r="S119" s="153">
        <f t="shared" ref="S119:S122" si="158">T119+U119+V119+W119</f>
        <v>4.3181400000000007E-3</v>
      </c>
      <c r="T119" s="153">
        <v>4.3181400000000007E-3</v>
      </c>
      <c r="U119" s="153"/>
      <c r="V119" s="153"/>
      <c r="W119" s="153">
        <v>0</v>
      </c>
      <c r="X119" s="192"/>
      <c r="Y119" s="192"/>
      <c r="Z119" s="192"/>
      <c r="AA119" s="192"/>
      <c r="AB119" s="198"/>
      <c r="AC119" s="192"/>
      <c r="AD119" s="192"/>
      <c r="AE119" s="192"/>
      <c r="AF119" s="192"/>
      <c r="AG119" s="192"/>
      <c r="AH119" s="192"/>
      <c r="AI119" s="192"/>
      <c r="AJ119" s="153"/>
      <c r="AK119" s="192"/>
      <c r="AL119" s="27"/>
    </row>
    <row r="120" spans="1:38" ht="108.8" x14ac:dyDescent="0.35">
      <c r="A120" s="210">
        <v>89</v>
      </c>
      <c r="B120" s="152" t="s">
        <v>326</v>
      </c>
      <c r="C120" s="174" t="s">
        <v>327</v>
      </c>
      <c r="D120" s="153">
        <v>0</v>
      </c>
      <c r="E120" s="192">
        <f t="shared" si="150"/>
        <v>0</v>
      </c>
      <c r="F120" s="192">
        <f t="shared" si="151"/>
        <v>0</v>
      </c>
      <c r="G120" s="192"/>
      <c r="H120" s="192">
        <f t="shared" si="152"/>
        <v>0</v>
      </c>
      <c r="I120" s="153">
        <v>0.19412271599999997</v>
      </c>
      <c r="J120" s="192">
        <v>0.19412271599999997</v>
      </c>
      <c r="K120" s="192">
        <v>0</v>
      </c>
      <c r="L120" s="192">
        <v>0</v>
      </c>
      <c r="M120" s="192">
        <v>0</v>
      </c>
      <c r="N120" s="192">
        <f t="shared" si="153"/>
        <v>-0.19412271599999997</v>
      </c>
      <c r="O120" s="192">
        <f t="shared" si="154"/>
        <v>-0.19412271599999997</v>
      </c>
      <c r="P120" s="192">
        <f t="shared" si="155"/>
        <v>0</v>
      </c>
      <c r="Q120" s="192">
        <f t="shared" si="156"/>
        <v>0</v>
      </c>
      <c r="R120" s="192">
        <f t="shared" si="157"/>
        <v>0</v>
      </c>
      <c r="S120" s="153">
        <f t="shared" si="158"/>
        <v>0.32846234999999996</v>
      </c>
      <c r="T120" s="153">
        <v>0.19096129000000001</v>
      </c>
      <c r="U120" s="153">
        <v>0.13750105999999995</v>
      </c>
      <c r="V120" s="153"/>
      <c r="W120" s="153">
        <v>0</v>
      </c>
      <c r="X120" s="192"/>
      <c r="Y120" s="192"/>
      <c r="Z120" s="192"/>
      <c r="AA120" s="192"/>
      <c r="AB120" s="198"/>
      <c r="AC120" s="192"/>
      <c r="AD120" s="192"/>
      <c r="AE120" s="192"/>
      <c r="AF120" s="192"/>
      <c r="AG120" s="192"/>
      <c r="AH120" s="192"/>
      <c r="AI120" s="192"/>
      <c r="AJ120" s="153"/>
      <c r="AK120" s="192"/>
      <c r="AL120" s="27"/>
    </row>
    <row r="121" spans="1:38" ht="108.8" x14ac:dyDescent="0.35">
      <c r="A121" s="210">
        <v>90</v>
      </c>
      <c r="B121" s="152" t="s">
        <v>328</v>
      </c>
      <c r="C121" s="174" t="s">
        <v>329</v>
      </c>
      <c r="D121" s="153">
        <v>0</v>
      </c>
      <c r="E121" s="192">
        <f t="shared" si="150"/>
        <v>0</v>
      </c>
      <c r="F121" s="192">
        <f t="shared" si="151"/>
        <v>0</v>
      </c>
      <c r="G121" s="192"/>
      <c r="H121" s="192">
        <f t="shared" si="152"/>
        <v>0</v>
      </c>
      <c r="I121" s="153">
        <v>0.216217308</v>
      </c>
      <c r="J121" s="192">
        <v>0.216217308</v>
      </c>
      <c r="K121" s="192">
        <v>0</v>
      </c>
      <c r="L121" s="192">
        <v>0</v>
      </c>
      <c r="M121" s="192">
        <v>0</v>
      </c>
      <c r="N121" s="192">
        <f t="shared" si="153"/>
        <v>-0.216217308</v>
      </c>
      <c r="O121" s="192">
        <f t="shared" si="154"/>
        <v>-0.216217308</v>
      </c>
      <c r="P121" s="192">
        <f t="shared" si="155"/>
        <v>0</v>
      </c>
      <c r="Q121" s="192">
        <f t="shared" si="156"/>
        <v>0</v>
      </c>
      <c r="R121" s="192">
        <f t="shared" si="157"/>
        <v>0</v>
      </c>
      <c r="S121" s="153">
        <f t="shared" si="158"/>
        <v>0.34814228000000003</v>
      </c>
      <c r="T121" s="153">
        <v>0.20937531000000001</v>
      </c>
      <c r="U121" s="153">
        <v>0.13876697000000002</v>
      </c>
      <c r="V121" s="153"/>
      <c r="W121" s="153">
        <v>0</v>
      </c>
      <c r="X121" s="192"/>
      <c r="Y121" s="192"/>
      <c r="Z121" s="192"/>
      <c r="AA121" s="192"/>
      <c r="AB121" s="198"/>
      <c r="AC121" s="192"/>
      <c r="AD121" s="192"/>
      <c r="AE121" s="192"/>
      <c r="AF121" s="192"/>
      <c r="AG121" s="192"/>
      <c r="AH121" s="192"/>
      <c r="AI121" s="192"/>
      <c r="AJ121" s="153"/>
      <c r="AK121" s="192"/>
      <c r="AL121" s="27"/>
    </row>
    <row r="122" spans="1:38" ht="93.25" x14ac:dyDescent="0.35">
      <c r="A122" s="210">
        <v>91</v>
      </c>
      <c r="B122" s="152" t="s">
        <v>1582</v>
      </c>
      <c r="C122" s="174" t="s">
        <v>330</v>
      </c>
      <c r="D122" s="153">
        <v>0</v>
      </c>
      <c r="E122" s="192">
        <f t="shared" si="150"/>
        <v>0</v>
      </c>
      <c r="F122" s="192">
        <f t="shared" si="151"/>
        <v>0</v>
      </c>
      <c r="G122" s="192"/>
      <c r="H122" s="192">
        <f t="shared" si="152"/>
        <v>0</v>
      </c>
      <c r="I122" s="153">
        <v>5.1087839999999999E-3</v>
      </c>
      <c r="J122" s="192">
        <v>5.1087839999999999E-3</v>
      </c>
      <c r="K122" s="192">
        <v>0</v>
      </c>
      <c r="L122" s="192">
        <v>0</v>
      </c>
      <c r="M122" s="192">
        <v>0</v>
      </c>
      <c r="N122" s="192">
        <f t="shared" si="153"/>
        <v>-5.1087839999999999E-3</v>
      </c>
      <c r="O122" s="192">
        <f t="shared" si="154"/>
        <v>-5.1087839999999999E-3</v>
      </c>
      <c r="P122" s="192">
        <f t="shared" si="155"/>
        <v>0</v>
      </c>
      <c r="Q122" s="192">
        <f t="shared" si="156"/>
        <v>0</v>
      </c>
      <c r="R122" s="192">
        <f t="shared" si="157"/>
        <v>0</v>
      </c>
      <c r="S122" s="153">
        <f t="shared" si="158"/>
        <v>0</v>
      </c>
      <c r="T122" s="153"/>
      <c r="U122" s="153"/>
      <c r="V122" s="153"/>
      <c r="W122" s="153">
        <v>0</v>
      </c>
      <c r="X122" s="192"/>
      <c r="Y122" s="192"/>
      <c r="Z122" s="192"/>
      <c r="AA122" s="192"/>
      <c r="AB122" s="198"/>
      <c r="AC122" s="192"/>
      <c r="AD122" s="192"/>
      <c r="AE122" s="192"/>
      <c r="AF122" s="192"/>
      <c r="AG122" s="192"/>
      <c r="AH122" s="192"/>
      <c r="AI122" s="192"/>
      <c r="AJ122" s="153"/>
      <c r="AK122" s="192"/>
      <c r="AL122" s="27"/>
    </row>
    <row r="123" spans="1:38" ht="15.55" x14ac:dyDescent="0.35">
      <c r="A123" s="172"/>
      <c r="B123" s="156" t="s">
        <v>331</v>
      </c>
      <c r="C123" s="173"/>
      <c r="D123" s="237">
        <f t="shared" ref="D123:AK123" si="159">SUM(D124:D126)</f>
        <v>2.194572</v>
      </c>
      <c r="E123" s="237">
        <f t="shared" si="159"/>
        <v>0.21945720000000002</v>
      </c>
      <c r="F123" s="237">
        <f t="shared" si="159"/>
        <v>1.8434404799999999</v>
      </c>
      <c r="G123" s="237">
        <f t="shared" si="159"/>
        <v>0</v>
      </c>
      <c r="H123" s="237">
        <f t="shared" si="159"/>
        <v>0.13167432000000001</v>
      </c>
      <c r="I123" s="237">
        <f t="shared" si="159"/>
        <v>9.7669500000000006E-2</v>
      </c>
      <c r="J123" s="237">
        <f t="shared" si="159"/>
        <v>0</v>
      </c>
      <c r="K123" s="237">
        <f t="shared" si="159"/>
        <v>0</v>
      </c>
      <c r="L123" s="237">
        <f t="shared" si="159"/>
        <v>0</v>
      </c>
      <c r="M123" s="237">
        <f t="shared" si="159"/>
        <v>9.7669500000000006E-2</v>
      </c>
      <c r="N123" s="237">
        <f t="shared" si="159"/>
        <v>2.0969025000000001</v>
      </c>
      <c r="O123" s="237">
        <f t="shared" si="159"/>
        <v>0.21945720000000002</v>
      </c>
      <c r="P123" s="237">
        <f t="shared" si="159"/>
        <v>1.8434404799999999</v>
      </c>
      <c r="Q123" s="237">
        <f t="shared" si="159"/>
        <v>0</v>
      </c>
      <c r="R123" s="237">
        <f t="shared" si="159"/>
        <v>3.4004819999999998E-2</v>
      </c>
      <c r="S123" s="237">
        <f t="shared" si="159"/>
        <v>8.1391250000000012E-2</v>
      </c>
      <c r="T123" s="237">
        <f t="shared" si="159"/>
        <v>0</v>
      </c>
      <c r="U123" s="237">
        <f t="shared" si="159"/>
        <v>0</v>
      </c>
      <c r="V123" s="237">
        <f t="shared" si="159"/>
        <v>0</v>
      </c>
      <c r="W123" s="237">
        <f t="shared" si="159"/>
        <v>8.1391250000000012E-2</v>
      </c>
      <c r="X123" s="237">
        <f t="shared" si="159"/>
        <v>0</v>
      </c>
      <c r="Y123" s="237">
        <f t="shared" si="159"/>
        <v>0</v>
      </c>
      <c r="Z123" s="237">
        <f t="shared" si="159"/>
        <v>0</v>
      </c>
      <c r="AA123" s="237">
        <f t="shared" si="159"/>
        <v>0</v>
      </c>
      <c r="AB123" s="237">
        <f t="shared" si="159"/>
        <v>0</v>
      </c>
      <c r="AC123" s="237">
        <f t="shared" si="159"/>
        <v>0</v>
      </c>
      <c r="AD123" s="237">
        <f t="shared" si="159"/>
        <v>0</v>
      </c>
      <c r="AE123" s="237">
        <f t="shared" si="159"/>
        <v>0</v>
      </c>
      <c r="AF123" s="237">
        <f t="shared" si="159"/>
        <v>0</v>
      </c>
      <c r="AG123" s="237">
        <f t="shared" si="159"/>
        <v>0</v>
      </c>
      <c r="AH123" s="237">
        <f t="shared" si="159"/>
        <v>0</v>
      </c>
      <c r="AI123" s="237">
        <f t="shared" si="159"/>
        <v>0</v>
      </c>
      <c r="AJ123" s="237">
        <f t="shared" si="159"/>
        <v>0</v>
      </c>
      <c r="AK123" s="237">
        <f t="shared" si="159"/>
        <v>0</v>
      </c>
      <c r="AL123" s="27"/>
    </row>
    <row r="124" spans="1:38" ht="62.2" x14ac:dyDescent="0.35">
      <c r="A124" s="210">
        <v>92</v>
      </c>
      <c r="B124" s="152" t="s">
        <v>332</v>
      </c>
      <c r="C124" s="174" t="s">
        <v>333</v>
      </c>
      <c r="D124" s="153">
        <v>1.2E-2</v>
      </c>
      <c r="E124" s="192">
        <f t="shared" ref="E124:E126" si="160">D124*10%</f>
        <v>1.2000000000000001E-3</v>
      </c>
      <c r="F124" s="192">
        <f t="shared" ref="F124:F126" si="161">D124-E124-H124</f>
        <v>1.008E-2</v>
      </c>
      <c r="G124" s="192"/>
      <c r="H124" s="192">
        <f t="shared" ref="H124:H126" si="162">D124*6%</f>
        <v>7.1999999999999994E-4</v>
      </c>
      <c r="I124" s="153">
        <v>5.3404799999999997E-4</v>
      </c>
      <c r="J124" s="192">
        <v>0</v>
      </c>
      <c r="K124" s="192">
        <v>0</v>
      </c>
      <c r="L124" s="192">
        <v>0</v>
      </c>
      <c r="M124" s="192">
        <v>5.3404799999999997E-4</v>
      </c>
      <c r="N124" s="192">
        <f t="shared" ref="N124:N126" si="163">D124-I124</f>
        <v>1.1465952E-2</v>
      </c>
      <c r="O124" s="192">
        <f t="shared" ref="O124:O126" si="164">E124-J124</f>
        <v>1.2000000000000001E-3</v>
      </c>
      <c r="P124" s="192">
        <f t="shared" ref="P124:P126" si="165">F124-K124</f>
        <v>1.008E-2</v>
      </c>
      <c r="Q124" s="192">
        <f t="shared" ref="Q124:Q126" si="166">G124-L124</f>
        <v>0</v>
      </c>
      <c r="R124" s="192">
        <f t="shared" ref="R124:R126" si="167">H124-M124</f>
        <v>1.8595199999999997E-4</v>
      </c>
      <c r="S124" s="153">
        <f t="shared" ref="S124:S126" si="168">T124+U124+V124+W124</f>
        <v>4.4504000000000001E-4</v>
      </c>
      <c r="T124" s="153"/>
      <c r="U124" s="153"/>
      <c r="V124" s="153"/>
      <c r="W124" s="153">
        <v>4.4504000000000001E-4</v>
      </c>
      <c r="X124" s="192"/>
      <c r="Y124" s="192"/>
      <c r="Z124" s="192"/>
      <c r="AA124" s="192"/>
      <c r="AB124" s="198"/>
      <c r="AC124" s="192"/>
      <c r="AD124" s="192"/>
      <c r="AE124" s="192"/>
      <c r="AF124" s="192"/>
      <c r="AG124" s="192"/>
      <c r="AH124" s="192"/>
      <c r="AI124" s="192"/>
      <c r="AJ124" s="153"/>
      <c r="AK124" s="192"/>
      <c r="AL124" s="27"/>
    </row>
    <row r="125" spans="1:38" ht="62.2" x14ac:dyDescent="0.35">
      <c r="A125" s="210">
        <v>93</v>
      </c>
      <c r="B125" s="152" t="s">
        <v>334</v>
      </c>
      <c r="C125" s="174" t="s">
        <v>335</v>
      </c>
      <c r="D125" s="153">
        <v>0.14331600000000008</v>
      </c>
      <c r="E125" s="192">
        <f t="shared" si="160"/>
        <v>1.4331600000000009E-2</v>
      </c>
      <c r="F125" s="192">
        <f t="shared" si="161"/>
        <v>0.12038544000000008</v>
      </c>
      <c r="G125" s="192"/>
      <c r="H125" s="192">
        <f t="shared" si="162"/>
        <v>8.5989600000000044E-3</v>
      </c>
      <c r="I125" s="153">
        <v>6.3782880000000019E-3</v>
      </c>
      <c r="J125" s="192">
        <v>0</v>
      </c>
      <c r="K125" s="192">
        <v>0</v>
      </c>
      <c r="L125" s="192">
        <v>0</v>
      </c>
      <c r="M125" s="192">
        <v>6.3782880000000019E-3</v>
      </c>
      <c r="N125" s="192">
        <f t="shared" si="163"/>
        <v>0.13693771200000007</v>
      </c>
      <c r="O125" s="192">
        <f t="shared" si="164"/>
        <v>1.4331600000000009E-2</v>
      </c>
      <c r="P125" s="192">
        <f t="shared" si="165"/>
        <v>0.12038544000000008</v>
      </c>
      <c r="Q125" s="192">
        <f t="shared" si="166"/>
        <v>0</v>
      </c>
      <c r="R125" s="192">
        <f t="shared" si="167"/>
        <v>2.2206720000000025E-3</v>
      </c>
      <c r="S125" s="153">
        <f t="shared" si="168"/>
        <v>5.3152400000000015E-3</v>
      </c>
      <c r="T125" s="153"/>
      <c r="U125" s="153"/>
      <c r="V125" s="153"/>
      <c r="W125" s="153">
        <v>5.3152400000000015E-3</v>
      </c>
      <c r="X125" s="192"/>
      <c r="Y125" s="192"/>
      <c r="Z125" s="192"/>
      <c r="AA125" s="192"/>
      <c r="AB125" s="198"/>
      <c r="AC125" s="192"/>
      <c r="AD125" s="192"/>
      <c r="AE125" s="192"/>
      <c r="AF125" s="192"/>
      <c r="AG125" s="192"/>
      <c r="AH125" s="192"/>
      <c r="AI125" s="192"/>
      <c r="AJ125" s="153"/>
      <c r="AK125" s="192"/>
      <c r="AL125" s="27"/>
    </row>
    <row r="126" spans="1:38" ht="46.65" x14ac:dyDescent="0.35">
      <c r="A126" s="210">
        <v>94</v>
      </c>
      <c r="B126" s="152" t="s">
        <v>1583</v>
      </c>
      <c r="C126" s="174" t="s">
        <v>336</v>
      </c>
      <c r="D126" s="153">
        <v>2.039256</v>
      </c>
      <c r="E126" s="192">
        <f t="shared" si="160"/>
        <v>0.20392560000000001</v>
      </c>
      <c r="F126" s="192">
        <f t="shared" si="161"/>
        <v>1.7129750399999999</v>
      </c>
      <c r="G126" s="192"/>
      <c r="H126" s="192">
        <f t="shared" si="162"/>
        <v>0.12235536</v>
      </c>
      <c r="I126" s="153">
        <v>9.0757164000000001E-2</v>
      </c>
      <c r="J126" s="192">
        <v>0</v>
      </c>
      <c r="K126" s="192">
        <v>0</v>
      </c>
      <c r="L126" s="192">
        <v>0</v>
      </c>
      <c r="M126" s="192">
        <v>9.0757164000000001E-2</v>
      </c>
      <c r="N126" s="192">
        <f t="shared" si="163"/>
        <v>1.948498836</v>
      </c>
      <c r="O126" s="192">
        <f t="shared" si="164"/>
        <v>0.20392560000000001</v>
      </c>
      <c r="P126" s="192">
        <f t="shared" si="165"/>
        <v>1.7129750399999999</v>
      </c>
      <c r="Q126" s="192">
        <f t="shared" si="166"/>
        <v>0</v>
      </c>
      <c r="R126" s="192">
        <f t="shared" si="167"/>
        <v>3.1598195999999995E-2</v>
      </c>
      <c r="S126" s="153">
        <f t="shared" si="168"/>
        <v>7.5630970000000006E-2</v>
      </c>
      <c r="T126" s="153"/>
      <c r="U126" s="153"/>
      <c r="V126" s="153"/>
      <c r="W126" s="153">
        <v>7.5630970000000006E-2</v>
      </c>
      <c r="X126" s="192"/>
      <c r="Y126" s="192"/>
      <c r="Z126" s="192"/>
      <c r="AA126" s="192"/>
      <c r="AB126" s="198"/>
      <c r="AC126" s="192"/>
      <c r="AD126" s="192"/>
      <c r="AE126" s="192"/>
      <c r="AF126" s="192"/>
      <c r="AG126" s="192"/>
      <c r="AH126" s="192"/>
      <c r="AI126" s="192"/>
      <c r="AJ126" s="153"/>
      <c r="AK126" s="192"/>
      <c r="AL126" s="27"/>
    </row>
    <row r="127" spans="1:38" ht="15.55" x14ac:dyDescent="0.35">
      <c r="A127" s="172"/>
      <c r="B127" s="156" t="s">
        <v>337</v>
      </c>
      <c r="C127" s="173"/>
      <c r="D127" s="237">
        <f t="shared" ref="D127:AK127" si="169">SUM(D128)</f>
        <v>2.2746959999999996</v>
      </c>
      <c r="E127" s="237">
        <f t="shared" si="169"/>
        <v>0.22746959999999997</v>
      </c>
      <c r="F127" s="237">
        <f t="shared" si="169"/>
        <v>1.9107446399999997</v>
      </c>
      <c r="G127" s="237">
        <f t="shared" si="169"/>
        <v>0</v>
      </c>
      <c r="H127" s="237">
        <f t="shared" si="169"/>
        <v>0.13648175999999998</v>
      </c>
      <c r="I127" s="237">
        <f t="shared" si="169"/>
        <v>0.10123546800000001</v>
      </c>
      <c r="J127" s="237">
        <f t="shared" si="169"/>
        <v>0</v>
      </c>
      <c r="K127" s="237">
        <f t="shared" si="169"/>
        <v>0</v>
      </c>
      <c r="L127" s="237">
        <f t="shared" si="169"/>
        <v>0</v>
      </c>
      <c r="M127" s="237">
        <f t="shared" si="169"/>
        <v>0.10123546800000001</v>
      </c>
      <c r="N127" s="237">
        <f t="shared" si="169"/>
        <v>2.1734605319999996</v>
      </c>
      <c r="O127" s="237">
        <f t="shared" si="169"/>
        <v>0.22746959999999997</v>
      </c>
      <c r="P127" s="237">
        <f t="shared" si="169"/>
        <v>1.9107446399999997</v>
      </c>
      <c r="Q127" s="237">
        <f t="shared" si="169"/>
        <v>0</v>
      </c>
      <c r="R127" s="237">
        <f t="shared" si="169"/>
        <v>3.5246291999999971E-2</v>
      </c>
      <c r="S127" s="237">
        <f t="shared" si="169"/>
        <v>8.436289000000001E-2</v>
      </c>
      <c r="T127" s="237">
        <f t="shared" si="169"/>
        <v>0</v>
      </c>
      <c r="U127" s="237">
        <f t="shared" si="169"/>
        <v>0</v>
      </c>
      <c r="V127" s="237">
        <f t="shared" si="169"/>
        <v>0</v>
      </c>
      <c r="W127" s="237">
        <f t="shared" si="169"/>
        <v>8.436289000000001E-2</v>
      </c>
      <c r="X127" s="237">
        <f t="shared" si="169"/>
        <v>0</v>
      </c>
      <c r="Y127" s="237">
        <f t="shared" si="169"/>
        <v>0</v>
      </c>
      <c r="Z127" s="237">
        <f t="shared" si="169"/>
        <v>0</v>
      </c>
      <c r="AA127" s="237">
        <f t="shared" si="169"/>
        <v>0</v>
      </c>
      <c r="AB127" s="237">
        <f t="shared" si="169"/>
        <v>0</v>
      </c>
      <c r="AC127" s="237">
        <f t="shared" si="169"/>
        <v>0</v>
      </c>
      <c r="AD127" s="237">
        <f t="shared" si="169"/>
        <v>0</v>
      </c>
      <c r="AE127" s="237">
        <f t="shared" si="169"/>
        <v>0</v>
      </c>
      <c r="AF127" s="237">
        <f t="shared" si="169"/>
        <v>0</v>
      </c>
      <c r="AG127" s="237">
        <f t="shared" si="169"/>
        <v>0</v>
      </c>
      <c r="AH127" s="237">
        <f t="shared" si="169"/>
        <v>0</v>
      </c>
      <c r="AI127" s="237">
        <f t="shared" si="169"/>
        <v>0</v>
      </c>
      <c r="AJ127" s="237">
        <f t="shared" si="169"/>
        <v>0</v>
      </c>
      <c r="AK127" s="237">
        <f t="shared" si="169"/>
        <v>0</v>
      </c>
      <c r="AL127" s="27"/>
    </row>
    <row r="128" spans="1:38" ht="46.65" x14ac:dyDescent="0.35">
      <c r="A128" s="210">
        <v>95</v>
      </c>
      <c r="B128" s="152" t="s">
        <v>338</v>
      </c>
      <c r="C128" s="174" t="s">
        <v>339</v>
      </c>
      <c r="D128" s="153">
        <v>2.2746959999999996</v>
      </c>
      <c r="E128" s="192">
        <f>D128*10%</f>
        <v>0.22746959999999997</v>
      </c>
      <c r="F128" s="192">
        <f>D128-E128-H128</f>
        <v>1.9107446399999997</v>
      </c>
      <c r="G128" s="192"/>
      <c r="H128" s="192">
        <f>D128*6%</f>
        <v>0.13648175999999998</v>
      </c>
      <c r="I128" s="153">
        <v>0.10123546800000001</v>
      </c>
      <c r="J128" s="192">
        <v>0</v>
      </c>
      <c r="K128" s="192">
        <v>0</v>
      </c>
      <c r="L128" s="192">
        <v>0</v>
      </c>
      <c r="M128" s="192">
        <v>0.10123546800000001</v>
      </c>
      <c r="N128" s="192">
        <f>D128-I128</f>
        <v>2.1734605319999996</v>
      </c>
      <c r="O128" s="192">
        <f t="shared" ref="O128" si="170">E128-J128</f>
        <v>0.22746959999999997</v>
      </c>
      <c r="P128" s="192">
        <f t="shared" ref="P128" si="171">F128-K128</f>
        <v>1.9107446399999997</v>
      </c>
      <c r="Q128" s="192">
        <f t="shared" ref="Q128" si="172">G128-L128</f>
        <v>0</v>
      </c>
      <c r="R128" s="192">
        <f t="shared" ref="R128" si="173">H128-M128</f>
        <v>3.5246291999999971E-2</v>
      </c>
      <c r="S128" s="153">
        <f>T128+U128+V128+W128</f>
        <v>8.436289000000001E-2</v>
      </c>
      <c r="T128" s="153"/>
      <c r="U128" s="153"/>
      <c r="V128" s="153"/>
      <c r="W128" s="153">
        <v>8.436289000000001E-2</v>
      </c>
      <c r="X128" s="192"/>
      <c r="Y128" s="192"/>
      <c r="Z128" s="192"/>
      <c r="AA128" s="192"/>
      <c r="AB128" s="198"/>
      <c r="AC128" s="192"/>
      <c r="AD128" s="192"/>
      <c r="AE128" s="192"/>
      <c r="AF128" s="192"/>
      <c r="AG128" s="192"/>
      <c r="AH128" s="192"/>
      <c r="AI128" s="192"/>
      <c r="AJ128" s="153"/>
      <c r="AK128" s="192"/>
      <c r="AL128" s="27"/>
    </row>
    <row r="129" spans="1:38" ht="15.55" x14ac:dyDescent="0.35">
      <c r="A129" s="172"/>
      <c r="B129" s="156" t="s">
        <v>340</v>
      </c>
      <c r="C129" s="173"/>
      <c r="D129" s="237">
        <f t="shared" ref="D129:AK129" si="174">SUM(D130:D146)</f>
        <v>72.374591999999978</v>
      </c>
      <c r="E129" s="237">
        <f t="shared" si="174"/>
        <v>7.2374591999999982</v>
      </c>
      <c r="F129" s="237">
        <f t="shared" si="174"/>
        <v>60.794657279999996</v>
      </c>
      <c r="G129" s="237">
        <f t="shared" si="174"/>
        <v>0</v>
      </c>
      <c r="H129" s="237">
        <f t="shared" si="174"/>
        <v>4.3424755199999989</v>
      </c>
      <c r="I129" s="237">
        <f t="shared" si="174"/>
        <v>14.971092905999999</v>
      </c>
      <c r="J129" s="237">
        <f t="shared" si="174"/>
        <v>0</v>
      </c>
      <c r="K129" s="237">
        <f t="shared" si="174"/>
        <v>8.7688526300000014</v>
      </c>
      <c r="L129" s="237">
        <f t="shared" si="174"/>
        <v>1.7889476799999999</v>
      </c>
      <c r="M129" s="237">
        <f t="shared" si="174"/>
        <v>4.4132925960000007</v>
      </c>
      <c r="N129" s="237">
        <f t="shared" si="174"/>
        <v>57.403499093999983</v>
      </c>
      <c r="O129" s="237">
        <f t="shared" si="174"/>
        <v>7.2374591999999982</v>
      </c>
      <c r="P129" s="237">
        <f t="shared" si="174"/>
        <v>52.025804649999998</v>
      </c>
      <c r="Q129" s="237">
        <f t="shared" si="174"/>
        <v>-1.7889476799999999</v>
      </c>
      <c r="R129" s="237">
        <f t="shared" si="174"/>
        <v>-7.0817076000000867E-2</v>
      </c>
      <c r="S129" s="237">
        <f t="shared" si="174"/>
        <v>5.0274011899999991</v>
      </c>
      <c r="T129" s="237">
        <f t="shared" si="174"/>
        <v>0.15733696999999999</v>
      </c>
      <c r="U129" s="237">
        <f t="shared" si="174"/>
        <v>1.1923203899999999</v>
      </c>
      <c r="V129" s="237">
        <f t="shared" si="174"/>
        <v>0</v>
      </c>
      <c r="W129" s="237">
        <f t="shared" si="174"/>
        <v>3.6777438300000003</v>
      </c>
      <c r="X129" s="237">
        <f t="shared" si="174"/>
        <v>0</v>
      </c>
      <c r="Y129" s="237">
        <f t="shared" si="174"/>
        <v>0</v>
      </c>
      <c r="Z129" s="237">
        <f t="shared" si="174"/>
        <v>0</v>
      </c>
      <c r="AA129" s="237">
        <f t="shared" si="174"/>
        <v>0</v>
      </c>
      <c r="AB129" s="237">
        <f t="shared" si="174"/>
        <v>0</v>
      </c>
      <c r="AC129" s="237">
        <f t="shared" si="174"/>
        <v>0</v>
      </c>
      <c r="AD129" s="237">
        <f t="shared" si="174"/>
        <v>0</v>
      </c>
      <c r="AE129" s="237">
        <f t="shared" si="174"/>
        <v>4.0799999999999992</v>
      </c>
      <c r="AF129" s="237">
        <f t="shared" si="174"/>
        <v>4040</v>
      </c>
      <c r="AG129" s="237">
        <f t="shared" si="174"/>
        <v>0</v>
      </c>
      <c r="AH129" s="237">
        <f t="shared" si="174"/>
        <v>0</v>
      </c>
      <c r="AI129" s="237">
        <f t="shared" si="174"/>
        <v>0</v>
      </c>
      <c r="AJ129" s="237">
        <f t="shared" si="174"/>
        <v>1.6220000000000001</v>
      </c>
      <c r="AK129" s="237">
        <f t="shared" si="174"/>
        <v>0</v>
      </c>
      <c r="AL129" s="27"/>
    </row>
    <row r="130" spans="1:38" ht="46.65" x14ac:dyDescent="0.35">
      <c r="A130" s="210">
        <v>96</v>
      </c>
      <c r="B130" s="152" t="s">
        <v>341</v>
      </c>
      <c r="C130" s="174" t="s">
        <v>342</v>
      </c>
      <c r="D130" s="153">
        <v>0.29496600000000001</v>
      </c>
      <c r="E130" s="192">
        <f t="shared" ref="E130:E146" si="175">D130*10%</f>
        <v>2.9496600000000001E-2</v>
      </c>
      <c r="F130" s="192">
        <f t="shared" ref="F130:F146" si="176">D130-E130-H130</f>
        <v>0.24777144000000001</v>
      </c>
      <c r="G130" s="192"/>
      <c r="H130" s="192">
        <f t="shared" ref="H130:H146" si="177">D130*6%</f>
        <v>1.7697959999999999E-2</v>
      </c>
      <c r="I130" s="153">
        <v>1.3127460000000001E-2</v>
      </c>
      <c r="J130" s="192">
        <v>0</v>
      </c>
      <c r="K130" s="192">
        <v>0</v>
      </c>
      <c r="L130" s="192">
        <v>0</v>
      </c>
      <c r="M130" s="192">
        <v>1.3127460000000001E-2</v>
      </c>
      <c r="N130" s="192">
        <f t="shared" ref="N130:N146" si="178">D130-I130</f>
        <v>0.28183854000000003</v>
      </c>
      <c r="O130" s="192">
        <f t="shared" ref="O130:O146" si="179">E130-J130</f>
        <v>2.9496600000000001E-2</v>
      </c>
      <c r="P130" s="192">
        <f t="shared" ref="P130:P146" si="180">F130-K130</f>
        <v>0.24777144000000001</v>
      </c>
      <c r="Q130" s="192">
        <f t="shared" ref="Q130:Q146" si="181">G130-L130</f>
        <v>0</v>
      </c>
      <c r="R130" s="192">
        <f t="shared" ref="R130:R146" si="182">H130-M130</f>
        <v>4.5704999999999982E-3</v>
      </c>
      <c r="S130" s="153">
        <f t="shared" ref="S130:S146" si="183">T130+U130+V130+W130</f>
        <v>1.0939550000000001E-2</v>
      </c>
      <c r="T130" s="153"/>
      <c r="U130" s="153"/>
      <c r="V130" s="153"/>
      <c r="W130" s="153">
        <v>1.0939550000000001E-2</v>
      </c>
      <c r="X130" s="192"/>
      <c r="Y130" s="192"/>
      <c r="Z130" s="192"/>
      <c r="AA130" s="192"/>
      <c r="AB130" s="198"/>
      <c r="AC130" s="192"/>
      <c r="AD130" s="192"/>
      <c r="AE130" s="192"/>
      <c r="AF130" s="192"/>
      <c r="AG130" s="192"/>
      <c r="AH130" s="192"/>
      <c r="AI130" s="192"/>
      <c r="AJ130" s="153"/>
      <c r="AK130" s="192"/>
      <c r="AL130" s="27"/>
    </row>
    <row r="131" spans="1:38" ht="62.2" x14ac:dyDescent="0.35">
      <c r="A131" s="210">
        <v>97</v>
      </c>
      <c r="B131" s="152" t="s">
        <v>343</v>
      </c>
      <c r="C131" s="174" t="s">
        <v>344</v>
      </c>
      <c r="D131" s="153">
        <v>1.2E-2</v>
      </c>
      <c r="E131" s="192">
        <f t="shared" si="175"/>
        <v>1.2000000000000001E-3</v>
      </c>
      <c r="F131" s="192">
        <f t="shared" si="176"/>
        <v>1.008E-2</v>
      </c>
      <c r="G131" s="192"/>
      <c r="H131" s="192">
        <f t="shared" si="177"/>
        <v>7.1999999999999994E-4</v>
      </c>
      <c r="I131" s="153">
        <v>0.22932</v>
      </c>
      <c r="J131" s="192">
        <v>0</v>
      </c>
      <c r="K131" s="192">
        <v>0</v>
      </c>
      <c r="L131" s="192">
        <v>0.22932</v>
      </c>
      <c r="M131" s="192">
        <v>0</v>
      </c>
      <c r="N131" s="192">
        <f t="shared" si="178"/>
        <v>-0.21731999999999999</v>
      </c>
      <c r="O131" s="192">
        <f t="shared" si="179"/>
        <v>1.2000000000000001E-3</v>
      </c>
      <c r="P131" s="192">
        <f t="shared" si="180"/>
        <v>1.008E-2</v>
      </c>
      <c r="Q131" s="192">
        <f t="shared" si="181"/>
        <v>-0.22932</v>
      </c>
      <c r="R131" s="192">
        <f t="shared" si="182"/>
        <v>7.1999999999999994E-4</v>
      </c>
      <c r="S131" s="153">
        <f t="shared" si="183"/>
        <v>0.20602818000000001</v>
      </c>
      <c r="T131" s="153"/>
      <c r="U131" s="153">
        <v>0.20602818000000001</v>
      </c>
      <c r="V131" s="153"/>
      <c r="W131" s="153">
        <v>0</v>
      </c>
      <c r="X131" s="192"/>
      <c r="Y131" s="192"/>
      <c r="Z131" s="192"/>
      <c r="AA131" s="192"/>
      <c r="AB131" s="198"/>
      <c r="AC131" s="192"/>
      <c r="AD131" s="192"/>
      <c r="AE131" s="192">
        <v>0.16</v>
      </c>
      <c r="AF131" s="192"/>
      <c r="AG131" s="192"/>
      <c r="AH131" s="192"/>
      <c r="AI131" s="192"/>
      <c r="AJ131" s="153"/>
      <c r="AK131" s="192"/>
      <c r="AL131" s="27"/>
    </row>
    <row r="132" spans="1:38" ht="93.25" x14ac:dyDescent="0.35">
      <c r="A132" s="210">
        <v>98</v>
      </c>
      <c r="B132" s="152" t="s">
        <v>345</v>
      </c>
      <c r="C132" s="174" t="s">
        <v>346</v>
      </c>
      <c r="D132" s="153">
        <v>1.2103559999999998</v>
      </c>
      <c r="E132" s="192">
        <f t="shared" si="175"/>
        <v>0.12103559999999998</v>
      </c>
      <c r="F132" s="192">
        <f t="shared" si="176"/>
        <v>1.0166990399999998</v>
      </c>
      <c r="G132" s="192"/>
      <c r="H132" s="192">
        <f t="shared" si="177"/>
        <v>7.2621359999999982E-2</v>
      </c>
      <c r="I132" s="153">
        <v>9.0167119219999989</v>
      </c>
      <c r="J132" s="192">
        <v>0</v>
      </c>
      <c r="K132" s="192">
        <v>7.75447679</v>
      </c>
      <c r="L132" s="192">
        <v>0</v>
      </c>
      <c r="M132" s="192">
        <v>1.2622351319999998</v>
      </c>
      <c r="N132" s="192">
        <f t="shared" si="178"/>
        <v>-7.8063559219999989</v>
      </c>
      <c r="O132" s="192">
        <f t="shared" si="179"/>
        <v>0.12103559999999998</v>
      </c>
      <c r="P132" s="192">
        <f t="shared" si="180"/>
        <v>-6.7377777500000002</v>
      </c>
      <c r="Q132" s="192">
        <f t="shared" si="181"/>
        <v>0</v>
      </c>
      <c r="R132" s="192">
        <f t="shared" si="182"/>
        <v>-1.1896137719999997</v>
      </c>
      <c r="S132" s="153">
        <f t="shared" si="183"/>
        <v>1.0518626099999999</v>
      </c>
      <c r="T132" s="153"/>
      <c r="U132" s="153"/>
      <c r="V132" s="153"/>
      <c r="W132" s="153">
        <v>1.0518626099999999</v>
      </c>
      <c r="X132" s="192"/>
      <c r="Y132" s="192"/>
      <c r="Z132" s="192"/>
      <c r="AA132" s="192"/>
      <c r="AB132" s="198"/>
      <c r="AC132" s="192"/>
      <c r="AD132" s="192"/>
      <c r="AE132" s="192">
        <v>1.26</v>
      </c>
      <c r="AF132" s="198">
        <v>2020</v>
      </c>
      <c r="AG132" s="192" t="s">
        <v>1527</v>
      </c>
      <c r="AH132" s="192" t="s">
        <v>1528</v>
      </c>
      <c r="AI132" s="192" t="s">
        <v>1529</v>
      </c>
      <c r="AJ132" s="153">
        <v>1.526</v>
      </c>
      <c r="AK132" s="192"/>
      <c r="AL132" s="27"/>
    </row>
    <row r="133" spans="1:38" ht="62.2" x14ac:dyDescent="0.35">
      <c r="A133" s="210">
        <v>99</v>
      </c>
      <c r="B133" s="152" t="s">
        <v>347</v>
      </c>
      <c r="C133" s="174" t="s">
        <v>348</v>
      </c>
      <c r="D133" s="153">
        <v>1.4413800000000001</v>
      </c>
      <c r="E133" s="192">
        <f t="shared" si="175"/>
        <v>0.14413800000000002</v>
      </c>
      <c r="F133" s="192">
        <f t="shared" si="176"/>
        <v>1.2107592</v>
      </c>
      <c r="G133" s="192"/>
      <c r="H133" s="192">
        <f t="shared" si="177"/>
        <v>8.6482799999999999E-2</v>
      </c>
      <c r="I133" s="153">
        <v>6.4148687999999995E-2</v>
      </c>
      <c r="J133" s="192">
        <v>0</v>
      </c>
      <c r="K133" s="192">
        <v>0</v>
      </c>
      <c r="L133" s="192">
        <v>0</v>
      </c>
      <c r="M133" s="192">
        <v>6.4148687999999995E-2</v>
      </c>
      <c r="N133" s="192">
        <f t="shared" si="178"/>
        <v>1.3772313120000002</v>
      </c>
      <c r="O133" s="192">
        <f t="shared" si="179"/>
        <v>0.14413800000000002</v>
      </c>
      <c r="P133" s="192">
        <f t="shared" si="180"/>
        <v>1.2107592</v>
      </c>
      <c r="Q133" s="192">
        <f t="shared" si="181"/>
        <v>0</v>
      </c>
      <c r="R133" s="192">
        <f t="shared" si="182"/>
        <v>2.2334112000000003E-2</v>
      </c>
      <c r="S133" s="153">
        <f t="shared" si="183"/>
        <v>5.3457239999999996E-2</v>
      </c>
      <c r="T133" s="153"/>
      <c r="U133" s="153"/>
      <c r="V133" s="153"/>
      <c r="W133" s="153">
        <v>5.3457239999999996E-2</v>
      </c>
      <c r="X133" s="192"/>
      <c r="Y133" s="192"/>
      <c r="Z133" s="192"/>
      <c r="AA133" s="192"/>
      <c r="AB133" s="198"/>
      <c r="AC133" s="192"/>
      <c r="AD133" s="192"/>
      <c r="AE133" s="192"/>
      <c r="AF133" s="192"/>
      <c r="AG133" s="192"/>
      <c r="AH133" s="192"/>
      <c r="AI133" s="192"/>
      <c r="AJ133" s="153"/>
      <c r="AK133" s="192"/>
      <c r="AL133" s="27"/>
    </row>
    <row r="134" spans="1:38" ht="62.2" x14ac:dyDescent="0.35">
      <c r="A134" s="210">
        <v>100</v>
      </c>
      <c r="B134" s="152" t="s">
        <v>349</v>
      </c>
      <c r="C134" s="174" t="s">
        <v>350</v>
      </c>
      <c r="D134" s="153">
        <v>1.4718719999999998</v>
      </c>
      <c r="E134" s="192">
        <f t="shared" si="175"/>
        <v>0.14718719999999999</v>
      </c>
      <c r="F134" s="192">
        <f t="shared" si="176"/>
        <v>1.2363724799999998</v>
      </c>
      <c r="G134" s="192"/>
      <c r="H134" s="192">
        <f t="shared" si="177"/>
        <v>8.8312319999999986E-2</v>
      </c>
      <c r="I134" s="153">
        <v>6.5505731999999997E-2</v>
      </c>
      <c r="J134" s="192">
        <v>0</v>
      </c>
      <c r="K134" s="192">
        <v>0</v>
      </c>
      <c r="L134" s="192">
        <v>0</v>
      </c>
      <c r="M134" s="192">
        <v>6.5505731999999997E-2</v>
      </c>
      <c r="N134" s="192">
        <f t="shared" si="178"/>
        <v>1.4063662679999998</v>
      </c>
      <c r="O134" s="192">
        <f t="shared" si="179"/>
        <v>0.14718719999999999</v>
      </c>
      <c r="P134" s="192">
        <f t="shared" si="180"/>
        <v>1.2363724799999998</v>
      </c>
      <c r="Q134" s="192">
        <f t="shared" si="181"/>
        <v>0</v>
      </c>
      <c r="R134" s="192">
        <f t="shared" si="182"/>
        <v>2.2806587999999989E-2</v>
      </c>
      <c r="S134" s="153">
        <f t="shared" si="183"/>
        <v>5.4588109999999995E-2</v>
      </c>
      <c r="T134" s="153"/>
      <c r="U134" s="153"/>
      <c r="V134" s="153"/>
      <c r="W134" s="153">
        <v>5.4588109999999995E-2</v>
      </c>
      <c r="X134" s="192"/>
      <c r="Y134" s="192"/>
      <c r="Z134" s="192"/>
      <c r="AA134" s="192"/>
      <c r="AB134" s="198"/>
      <c r="AC134" s="192"/>
      <c r="AD134" s="192"/>
      <c r="AE134" s="192"/>
      <c r="AF134" s="192"/>
      <c r="AG134" s="192"/>
      <c r="AH134" s="192"/>
      <c r="AI134" s="192"/>
      <c r="AJ134" s="153"/>
      <c r="AK134" s="192"/>
      <c r="AL134" s="27"/>
    </row>
    <row r="135" spans="1:38" ht="46.65" x14ac:dyDescent="0.35">
      <c r="A135" s="210">
        <v>101</v>
      </c>
      <c r="B135" s="152" t="s">
        <v>351</v>
      </c>
      <c r="C135" s="174" t="s">
        <v>352</v>
      </c>
      <c r="D135" s="153">
        <v>62.679383999999992</v>
      </c>
      <c r="E135" s="192">
        <f t="shared" si="175"/>
        <v>6.2679383999999994</v>
      </c>
      <c r="F135" s="192">
        <f t="shared" si="176"/>
        <v>52.650682559999993</v>
      </c>
      <c r="G135" s="192"/>
      <c r="H135" s="192">
        <f t="shared" si="177"/>
        <v>3.7607630399999992</v>
      </c>
      <c r="I135" s="153">
        <v>2.7895491960000003</v>
      </c>
      <c r="J135" s="192">
        <v>0</v>
      </c>
      <c r="K135" s="192">
        <v>0</v>
      </c>
      <c r="L135" s="192">
        <v>0</v>
      </c>
      <c r="M135" s="192">
        <v>2.7895491960000003</v>
      </c>
      <c r="N135" s="192">
        <f t="shared" si="178"/>
        <v>59.889834803999989</v>
      </c>
      <c r="O135" s="192">
        <f t="shared" si="179"/>
        <v>6.2679383999999994</v>
      </c>
      <c r="P135" s="192">
        <f t="shared" si="180"/>
        <v>52.650682559999993</v>
      </c>
      <c r="Q135" s="192">
        <f t="shared" si="181"/>
        <v>0</v>
      </c>
      <c r="R135" s="192">
        <f t="shared" si="182"/>
        <v>0.97121384399999888</v>
      </c>
      <c r="S135" s="153">
        <f t="shared" si="183"/>
        <v>2.3246243300000002</v>
      </c>
      <c r="T135" s="153"/>
      <c r="U135" s="153"/>
      <c r="V135" s="153"/>
      <c r="W135" s="153">
        <v>2.3246243300000002</v>
      </c>
      <c r="X135" s="192"/>
      <c r="Y135" s="192"/>
      <c r="Z135" s="192"/>
      <c r="AA135" s="192"/>
      <c r="AB135" s="198"/>
      <c r="AC135" s="192"/>
      <c r="AD135" s="192"/>
      <c r="AE135" s="192"/>
      <c r="AF135" s="192"/>
      <c r="AG135" s="192"/>
      <c r="AH135" s="192"/>
      <c r="AI135" s="192"/>
      <c r="AJ135" s="153"/>
      <c r="AK135" s="192"/>
      <c r="AL135" s="27"/>
    </row>
    <row r="136" spans="1:38" ht="62.2" x14ac:dyDescent="0.35">
      <c r="A136" s="210">
        <v>102</v>
      </c>
      <c r="B136" s="152" t="s">
        <v>353</v>
      </c>
      <c r="C136" s="174" t="s">
        <v>354</v>
      </c>
      <c r="D136" s="153">
        <v>0.65771999999999997</v>
      </c>
      <c r="E136" s="192">
        <f t="shared" si="175"/>
        <v>6.5771999999999997E-2</v>
      </c>
      <c r="F136" s="192">
        <f t="shared" si="176"/>
        <v>0.55248479999999989</v>
      </c>
      <c r="G136" s="192"/>
      <c r="H136" s="192">
        <f t="shared" si="177"/>
        <v>3.9463199999999997E-2</v>
      </c>
      <c r="I136" s="153">
        <v>0.93988367400000006</v>
      </c>
      <c r="J136" s="192">
        <v>0</v>
      </c>
      <c r="K136" s="192">
        <v>0.86838093000000005</v>
      </c>
      <c r="L136" s="192">
        <v>0</v>
      </c>
      <c r="M136" s="192">
        <v>7.1502743999999993E-2</v>
      </c>
      <c r="N136" s="192">
        <f t="shared" si="178"/>
        <v>-0.28216367400000009</v>
      </c>
      <c r="O136" s="192">
        <f t="shared" si="179"/>
        <v>6.5771999999999997E-2</v>
      </c>
      <c r="P136" s="192">
        <f t="shared" si="180"/>
        <v>-0.31589613000000016</v>
      </c>
      <c r="Q136" s="192">
        <f t="shared" si="181"/>
        <v>0</v>
      </c>
      <c r="R136" s="192">
        <f t="shared" si="182"/>
        <v>-3.2039543999999996E-2</v>
      </c>
      <c r="S136" s="153">
        <f t="shared" si="183"/>
        <v>5.9585619999999999E-2</v>
      </c>
      <c r="T136" s="153"/>
      <c r="U136" s="153"/>
      <c r="V136" s="153"/>
      <c r="W136" s="153">
        <v>5.9585619999999999E-2</v>
      </c>
      <c r="X136" s="192"/>
      <c r="Y136" s="192"/>
      <c r="Z136" s="192"/>
      <c r="AA136" s="192"/>
      <c r="AB136" s="198"/>
      <c r="AC136" s="192"/>
      <c r="AD136" s="192"/>
      <c r="AE136" s="192">
        <v>0.8</v>
      </c>
      <c r="AF136" s="198">
        <v>2020</v>
      </c>
      <c r="AG136" s="192" t="s">
        <v>1527</v>
      </c>
      <c r="AH136" s="192" t="s">
        <v>1528</v>
      </c>
      <c r="AI136" s="192" t="s">
        <v>1529</v>
      </c>
      <c r="AJ136" s="153">
        <v>9.6000000000000002E-2</v>
      </c>
      <c r="AK136" s="192"/>
      <c r="AL136" s="27"/>
    </row>
    <row r="137" spans="1:38" ht="46.65" x14ac:dyDescent="0.35">
      <c r="A137" s="210">
        <v>103</v>
      </c>
      <c r="B137" s="152" t="s">
        <v>355</v>
      </c>
      <c r="C137" s="174" t="s">
        <v>356</v>
      </c>
      <c r="D137" s="153">
        <v>0.06</v>
      </c>
      <c r="E137" s="192">
        <f t="shared" si="175"/>
        <v>6.0000000000000001E-3</v>
      </c>
      <c r="F137" s="192">
        <f t="shared" si="176"/>
        <v>5.04E-2</v>
      </c>
      <c r="G137" s="192"/>
      <c r="H137" s="192">
        <f t="shared" si="177"/>
        <v>3.5999999999999999E-3</v>
      </c>
      <c r="I137" s="153">
        <v>3.4243199999999999E-4</v>
      </c>
      <c r="J137" s="192">
        <v>0</v>
      </c>
      <c r="K137" s="192">
        <v>0</v>
      </c>
      <c r="L137" s="192">
        <v>0</v>
      </c>
      <c r="M137" s="192">
        <v>3.4243199999999999E-4</v>
      </c>
      <c r="N137" s="192">
        <f t="shared" si="178"/>
        <v>5.9657568000000001E-2</v>
      </c>
      <c r="O137" s="192">
        <f t="shared" si="179"/>
        <v>6.0000000000000001E-3</v>
      </c>
      <c r="P137" s="192">
        <f t="shared" si="180"/>
        <v>5.04E-2</v>
      </c>
      <c r="Q137" s="192">
        <f t="shared" si="181"/>
        <v>0</v>
      </c>
      <c r="R137" s="192">
        <f t="shared" si="182"/>
        <v>3.2575679999999997E-3</v>
      </c>
      <c r="S137" s="153">
        <f t="shared" si="183"/>
        <v>2.8536000000000002E-4</v>
      </c>
      <c r="T137" s="153"/>
      <c r="U137" s="153"/>
      <c r="V137" s="153"/>
      <c r="W137" s="153">
        <v>2.8536000000000002E-4</v>
      </c>
      <c r="X137" s="192"/>
      <c r="Y137" s="192"/>
      <c r="Z137" s="192"/>
      <c r="AA137" s="192"/>
      <c r="AB137" s="198"/>
      <c r="AC137" s="192"/>
      <c r="AD137" s="192"/>
      <c r="AE137" s="192">
        <v>0.8</v>
      </c>
      <c r="AF137" s="192"/>
      <c r="AG137" s="192"/>
      <c r="AH137" s="192"/>
      <c r="AI137" s="192"/>
      <c r="AJ137" s="153"/>
      <c r="AK137" s="192"/>
      <c r="AL137" s="27"/>
    </row>
    <row r="138" spans="1:38" ht="46.65" x14ac:dyDescent="0.35">
      <c r="A138" s="210">
        <v>104</v>
      </c>
      <c r="B138" s="152" t="s">
        <v>357</v>
      </c>
      <c r="C138" s="176" t="s">
        <v>358</v>
      </c>
      <c r="D138" s="153">
        <v>0.14551199999999997</v>
      </c>
      <c r="E138" s="192">
        <f t="shared" si="175"/>
        <v>1.4551199999999999E-2</v>
      </c>
      <c r="F138" s="192">
        <f t="shared" si="176"/>
        <v>0.12223007999999999</v>
      </c>
      <c r="G138" s="192"/>
      <c r="H138" s="192">
        <f t="shared" si="177"/>
        <v>8.7307199999999974E-3</v>
      </c>
      <c r="I138" s="153">
        <v>0</v>
      </c>
      <c r="J138" s="192">
        <v>0</v>
      </c>
      <c r="K138" s="192">
        <v>0</v>
      </c>
      <c r="L138" s="192">
        <v>0</v>
      </c>
      <c r="M138" s="192">
        <v>0</v>
      </c>
      <c r="N138" s="192">
        <f t="shared" si="178"/>
        <v>0.14551199999999997</v>
      </c>
      <c r="O138" s="192">
        <f t="shared" si="179"/>
        <v>1.4551199999999999E-2</v>
      </c>
      <c r="P138" s="192">
        <f t="shared" si="180"/>
        <v>0.12223007999999999</v>
      </c>
      <c r="Q138" s="192">
        <f t="shared" si="181"/>
        <v>0</v>
      </c>
      <c r="R138" s="192">
        <f t="shared" si="182"/>
        <v>8.7307199999999974E-3</v>
      </c>
      <c r="S138" s="153">
        <f t="shared" si="183"/>
        <v>0</v>
      </c>
      <c r="T138" s="153"/>
      <c r="U138" s="153"/>
      <c r="V138" s="153"/>
      <c r="W138" s="153">
        <v>0</v>
      </c>
      <c r="X138" s="192"/>
      <c r="Y138" s="192"/>
      <c r="Z138" s="192"/>
      <c r="AA138" s="192"/>
      <c r="AB138" s="198"/>
      <c r="AC138" s="192"/>
      <c r="AD138" s="192"/>
      <c r="AE138" s="192">
        <v>0.25</v>
      </c>
      <c r="AF138" s="192"/>
      <c r="AG138" s="192"/>
      <c r="AH138" s="192"/>
      <c r="AI138" s="192"/>
      <c r="AJ138" s="153"/>
      <c r="AK138" s="192"/>
      <c r="AL138" s="27"/>
    </row>
    <row r="139" spans="1:38" ht="62.2" x14ac:dyDescent="0.35">
      <c r="A139" s="210">
        <v>105</v>
      </c>
      <c r="B139" s="152" t="s">
        <v>1584</v>
      </c>
      <c r="C139" s="174" t="s">
        <v>359</v>
      </c>
      <c r="D139" s="153">
        <v>0.45558599999999994</v>
      </c>
      <c r="E139" s="192">
        <f t="shared" si="175"/>
        <v>4.5558599999999998E-2</v>
      </c>
      <c r="F139" s="192">
        <f t="shared" si="176"/>
        <v>0.38269223999999996</v>
      </c>
      <c r="G139" s="192"/>
      <c r="H139" s="192">
        <f t="shared" si="177"/>
        <v>2.7335159999999994E-2</v>
      </c>
      <c r="I139" s="153">
        <v>2.0275883999999997E-2</v>
      </c>
      <c r="J139" s="192">
        <v>0</v>
      </c>
      <c r="K139" s="192">
        <v>0</v>
      </c>
      <c r="L139" s="192">
        <v>0</v>
      </c>
      <c r="M139" s="192">
        <v>2.0275883999999997E-2</v>
      </c>
      <c r="N139" s="192">
        <f t="shared" si="178"/>
        <v>0.43531011599999991</v>
      </c>
      <c r="O139" s="192">
        <f t="shared" si="179"/>
        <v>4.5558599999999998E-2</v>
      </c>
      <c r="P139" s="192">
        <f t="shared" si="180"/>
        <v>0.38269223999999996</v>
      </c>
      <c r="Q139" s="192">
        <f t="shared" si="181"/>
        <v>0</v>
      </c>
      <c r="R139" s="192">
        <f t="shared" si="182"/>
        <v>7.0592759999999963E-3</v>
      </c>
      <c r="S139" s="153">
        <f t="shared" si="183"/>
        <v>1.689657E-2</v>
      </c>
      <c r="T139" s="153"/>
      <c r="U139" s="153"/>
      <c r="V139" s="153"/>
      <c r="W139" s="153">
        <v>1.689657E-2</v>
      </c>
      <c r="X139" s="192"/>
      <c r="Y139" s="192"/>
      <c r="Z139" s="192"/>
      <c r="AA139" s="192"/>
      <c r="AB139" s="198"/>
      <c r="AC139" s="192"/>
      <c r="AD139" s="192"/>
      <c r="AE139" s="192"/>
      <c r="AF139" s="192"/>
      <c r="AG139" s="192"/>
      <c r="AH139" s="192"/>
      <c r="AI139" s="192"/>
      <c r="AJ139" s="153"/>
      <c r="AK139" s="192"/>
      <c r="AL139" s="27"/>
    </row>
    <row r="140" spans="1:38" ht="93.25" x14ac:dyDescent="0.35">
      <c r="A140" s="210">
        <v>106</v>
      </c>
      <c r="B140" s="152" t="s">
        <v>360</v>
      </c>
      <c r="C140" s="174" t="s">
        <v>1585</v>
      </c>
      <c r="D140" s="153">
        <v>0.42886799999999997</v>
      </c>
      <c r="E140" s="192">
        <f t="shared" si="175"/>
        <v>4.2886800000000003E-2</v>
      </c>
      <c r="F140" s="192">
        <f t="shared" si="176"/>
        <v>0.36024911999999998</v>
      </c>
      <c r="G140" s="192"/>
      <c r="H140" s="192">
        <f t="shared" si="177"/>
        <v>2.5732079999999997E-2</v>
      </c>
      <c r="I140" s="153">
        <v>1.5145055999999999E-2</v>
      </c>
      <c r="J140" s="192">
        <v>0</v>
      </c>
      <c r="K140" s="192">
        <v>0</v>
      </c>
      <c r="L140" s="192">
        <v>0</v>
      </c>
      <c r="M140" s="192">
        <v>1.5145055999999999E-2</v>
      </c>
      <c r="N140" s="192">
        <f t="shared" si="178"/>
        <v>0.41372294399999998</v>
      </c>
      <c r="O140" s="192">
        <f t="shared" si="179"/>
        <v>4.2886800000000003E-2</v>
      </c>
      <c r="P140" s="192">
        <f t="shared" si="180"/>
        <v>0.36024911999999998</v>
      </c>
      <c r="Q140" s="192">
        <f t="shared" si="181"/>
        <v>0</v>
      </c>
      <c r="R140" s="192">
        <f t="shared" si="182"/>
        <v>1.0587023999999999E-2</v>
      </c>
      <c r="S140" s="153">
        <f t="shared" si="183"/>
        <v>0.26979660999999999</v>
      </c>
      <c r="T140" s="153"/>
      <c r="U140" s="153">
        <v>0.25717572999999999</v>
      </c>
      <c r="V140" s="153"/>
      <c r="W140" s="153">
        <v>1.2620879999999999E-2</v>
      </c>
      <c r="X140" s="192"/>
      <c r="Y140" s="192"/>
      <c r="Z140" s="192"/>
      <c r="AA140" s="192"/>
      <c r="AB140" s="198"/>
      <c r="AC140" s="192"/>
      <c r="AD140" s="192"/>
      <c r="AE140" s="192">
        <v>0.25</v>
      </c>
      <c r="AF140" s="192"/>
      <c r="AG140" s="192"/>
      <c r="AH140" s="192"/>
      <c r="AI140" s="192"/>
      <c r="AJ140" s="153"/>
      <c r="AK140" s="192"/>
      <c r="AL140" s="27"/>
    </row>
    <row r="141" spans="1:38" ht="77.7" x14ac:dyDescent="0.35">
      <c r="A141" s="210">
        <v>107</v>
      </c>
      <c r="B141" s="152" t="s">
        <v>361</v>
      </c>
      <c r="C141" s="174" t="s">
        <v>1586</v>
      </c>
      <c r="D141" s="153">
        <v>0.23521199999999998</v>
      </c>
      <c r="E141" s="192">
        <f t="shared" si="175"/>
        <v>2.3521199999999999E-2</v>
      </c>
      <c r="F141" s="192">
        <f t="shared" si="176"/>
        <v>0.19757807999999999</v>
      </c>
      <c r="G141" s="192"/>
      <c r="H141" s="192">
        <f t="shared" si="177"/>
        <v>1.4112719999999999E-2</v>
      </c>
      <c r="I141" s="153">
        <v>0.15140848200000001</v>
      </c>
      <c r="J141" s="192">
        <v>0</v>
      </c>
      <c r="K141" s="192">
        <v>0.14599491000000001</v>
      </c>
      <c r="L141" s="192">
        <v>0</v>
      </c>
      <c r="M141" s="192">
        <v>5.4135720000000002E-3</v>
      </c>
      <c r="N141" s="192">
        <f t="shared" si="178"/>
        <v>8.3803517999999966E-2</v>
      </c>
      <c r="O141" s="192">
        <f t="shared" si="179"/>
        <v>2.3521199999999999E-2</v>
      </c>
      <c r="P141" s="192">
        <f t="shared" si="180"/>
        <v>5.1583169999999984E-2</v>
      </c>
      <c r="Q141" s="192">
        <f t="shared" si="181"/>
        <v>0</v>
      </c>
      <c r="R141" s="192">
        <f t="shared" si="182"/>
        <v>8.6991479999999986E-3</v>
      </c>
      <c r="S141" s="153">
        <f t="shared" si="183"/>
        <v>0.12617374000000001</v>
      </c>
      <c r="T141" s="153"/>
      <c r="U141" s="153">
        <v>0.12166243</v>
      </c>
      <c r="V141" s="153"/>
      <c r="W141" s="153">
        <v>4.5113100000000001E-3</v>
      </c>
      <c r="X141" s="192"/>
      <c r="Y141" s="192"/>
      <c r="Z141" s="192"/>
      <c r="AA141" s="192"/>
      <c r="AB141" s="198"/>
      <c r="AC141" s="192"/>
      <c r="AD141" s="192"/>
      <c r="AE141" s="192"/>
      <c r="AF141" s="192"/>
      <c r="AG141" s="192"/>
      <c r="AH141" s="192"/>
      <c r="AI141" s="192"/>
      <c r="AJ141" s="153"/>
      <c r="AK141" s="192"/>
      <c r="AL141" s="27"/>
    </row>
    <row r="142" spans="1:38" ht="62.2" x14ac:dyDescent="0.35">
      <c r="A142" s="210">
        <v>108</v>
      </c>
      <c r="B142" s="152" t="s">
        <v>362</v>
      </c>
      <c r="C142" s="174" t="s">
        <v>1587</v>
      </c>
      <c r="D142" s="153">
        <v>1.0311719999999998</v>
      </c>
      <c r="E142" s="192">
        <f t="shared" si="175"/>
        <v>0.10311719999999998</v>
      </c>
      <c r="F142" s="192">
        <f t="shared" si="176"/>
        <v>0.8661844799999997</v>
      </c>
      <c r="G142" s="192"/>
      <c r="H142" s="192">
        <f t="shared" si="177"/>
        <v>6.1870319999999986E-2</v>
      </c>
      <c r="I142" s="153">
        <v>0.37380525600000003</v>
      </c>
      <c r="J142" s="192">
        <v>0</v>
      </c>
      <c r="K142" s="192">
        <v>0</v>
      </c>
      <c r="L142" s="192">
        <v>0.36792000000000002</v>
      </c>
      <c r="M142" s="192">
        <v>5.8852559999999993E-3</v>
      </c>
      <c r="N142" s="192">
        <f t="shared" si="178"/>
        <v>0.65736674399999973</v>
      </c>
      <c r="O142" s="192">
        <f t="shared" si="179"/>
        <v>0.10311719999999998</v>
      </c>
      <c r="P142" s="192">
        <f t="shared" si="180"/>
        <v>0.8661844799999997</v>
      </c>
      <c r="Q142" s="192">
        <f t="shared" si="181"/>
        <v>-0.36792000000000002</v>
      </c>
      <c r="R142" s="192">
        <f t="shared" si="182"/>
        <v>5.5985063999999987E-2</v>
      </c>
      <c r="S142" s="153">
        <f t="shared" si="183"/>
        <v>0.49134416999999991</v>
      </c>
      <c r="T142" s="153">
        <v>0.15733696999999999</v>
      </c>
      <c r="U142" s="153">
        <v>0.32910281999999996</v>
      </c>
      <c r="V142" s="153"/>
      <c r="W142" s="153">
        <v>4.9043799999999999E-3</v>
      </c>
      <c r="X142" s="192"/>
      <c r="Y142" s="192"/>
      <c r="Z142" s="192"/>
      <c r="AA142" s="192"/>
      <c r="AB142" s="198"/>
      <c r="AC142" s="192"/>
      <c r="AD142" s="192"/>
      <c r="AE142" s="192">
        <v>0.4</v>
      </c>
      <c r="AF142" s="192"/>
      <c r="AG142" s="192"/>
      <c r="AH142" s="192"/>
      <c r="AI142" s="192"/>
      <c r="AJ142" s="153"/>
      <c r="AK142" s="192"/>
      <c r="AL142" s="27"/>
    </row>
    <row r="143" spans="1:38" ht="62.2" x14ac:dyDescent="0.35">
      <c r="A143" s="210">
        <v>109</v>
      </c>
      <c r="B143" s="152" t="s">
        <v>1588</v>
      </c>
      <c r="C143" s="174" t="s">
        <v>1589</v>
      </c>
      <c r="D143" s="153">
        <v>2.2505639999999998</v>
      </c>
      <c r="E143" s="192">
        <f t="shared" si="175"/>
        <v>0.22505639999999999</v>
      </c>
      <c r="F143" s="192">
        <f t="shared" si="176"/>
        <v>1.8904737599999997</v>
      </c>
      <c r="G143" s="192"/>
      <c r="H143" s="192">
        <f t="shared" si="177"/>
        <v>0.13503383999999999</v>
      </c>
      <c r="I143" s="153">
        <v>0.10016144399999997</v>
      </c>
      <c r="J143" s="192">
        <v>0</v>
      </c>
      <c r="K143" s="192">
        <v>0</v>
      </c>
      <c r="L143" s="192">
        <v>0</v>
      </c>
      <c r="M143" s="192">
        <v>0.10016144399999997</v>
      </c>
      <c r="N143" s="192">
        <f t="shared" si="178"/>
        <v>2.150402556</v>
      </c>
      <c r="O143" s="192">
        <f t="shared" si="179"/>
        <v>0.22505639999999999</v>
      </c>
      <c r="P143" s="192">
        <f t="shared" si="180"/>
        <v>1.8904737599999997</v>
      </c>
      <c r="Q143" s="192">
        <f t="shared" si="181"/>
        <v>0</v>
      </c>
      <c r="R143" s="192">
        <f t="shared" si="182"/>
        <v>3.4872396000000014E-2</v>
      </c>
      <c r="S143" s="153">
        <f t="shared" si="183"/>
        <v>8.3467869999999986E-2</v>
      </c>
      <c r="T143" s="153"/>
      <c r="U143" s="153"/>
      <c r="V143" s="153"/>
      <c r="W143" s="153">
        <v>8.3467869999999986E-2</v>
      </c>
      <c r="X143" s="192"/>
      <c r="Y143" s="192"/>
      <c r="Z143" s="192"/>
      <c r="AA143" s="192"/>
      <c r="AB143" s="198"/>
      <c r="AC143" s="192"/>
      <c r="AD143" s="192"/>
      <c r="AE143" s="192"/>
      <c r="AF143" s="192"/>
      <c r="AG143" s="192"/>
      <c r="AH143" s="192"/>
      <c r="AI143" s="192"/>
      <c r="AJ143" s="153"/>
      <c r="AK143" s="192"/>
      <c r="AL143" s="27"/>
    </row>
    <row r="144" spans="1:38" ht="77.7" x14ac:dyDescent="0.35">
      <c r="A144" s="210">
        <v>110</v>
      </c>
      <c r="B144" s="152" t="s">
        <v>1590</v>
      </c>
      <c r="C144" s="174" t="s">
        <v>1591</v>
      </c>
      <c r="D144" s="153">
        <v>0</v>
      </c>
      <c r="E144" s="192">
        <f t="shared" si="175"/>
        <v>0</v>
      </c>
      <c r="F144" s="192">
        <f t="shared" si="176"/>
        <v>0</v>
      </c>
      <c r="G144" s="192"/>
      <c r="H144" s="192">
        <f t="shared" si="177"/>
        <v>0</v>
      </c>
      <c r="I144" s="153">
        <v>0.29603767999999997</v>
      </c>
      <c r="J144" s="192">
        <v>0</v>
      </c>
      <c r="K144" s="192">
        <v>0</v>
      </c>
      <c r="L144" s="192">
        <v>0.29603767999999997</v>
      </c>
      <c r="M144" s="192">
        <v>0</v>
      </c>
      <c r="N144" s="192">
        <f t="shared" si="178"/>
        <v>-0.29603767999999997</v>
      </c>
      <c r="O144" s="192">
        <f t="shared" si="179"/>
        <v>0</v>
      </c>
      <c r="P144" s="192">
        <f t="shared" si="180"/>
        <v>0</v>
      </c>
      <c r="Q144" s="192">
        <f t="shared" si="181"/>
        <v>-0.29603767999999997</v>
      </c>
      <c r="R144" s="192">
        <f t="shared" si="182"/>
        <v>0</v>
      </c>
      <c r="S144" s="153">
        <f t="shared" si="183"/>
        <v>0</v>
      </c>
      <c r="T144" s="153"/>
      <c r="U144" s="153"/>
      <c r="V144" s="153"/>
      <c r="W144" s="153">
        <v>0</v>
      </c>
      <c r="X144" s="192"/>
      <c r="Y144" s="192"/>
      <c r="Z144" s="192"/>
      <c r="AA144" s="192"/>
      <c r="AB144" s="198"/>
      <c r="AC144" s="192"/>
      <c r="AD144" s="192"/>
      <c r="AE144" s="192"/>
      <c r="AF144" s="192"/>
      <c r="AG144" s="192"/>
      <c r="AH144" s="192"/>
      <c r="AI144" s="192"/>
      <c r="AJ144" s="153"/>
      <c r="AK144" s="192"/>
      <c r="AL144" s="27"/>
    </row>
    <row r="145" spans="1:38" ht="62.2" x14ac:dyDescent="0.35">
      <c r="A145" s="210">
        <v>111</v>
      </c>
      <c r="B145" s="152" t="s">
        <v>1592</v>
      </c>
      <c r="C145" s="174" t="s">
        <v>1593</v>
      </c>
      <c r="D145" s="153">
        <v>0</v>
      </c>
      <c r="E145" s="192">
        <f t="shared" si="175"/>
        <v>0</v>
      </c>
      <c r="F145" s="192">
        <f t="shared" si="176"/>
        <v>0</v>
      </c>
      <c r="G145" s="192"/>
      <c r="H145" s="192">
        <f t="shared" si="177"/>
        <v>0</v>
      </c>
      <c r="I145" s="153">
        <v>0.66298999999999997</v>
      </c>
      <c r="J145" s="192">
        <v>0</v>
      </c>
      <c r="K145" s="192">
        <v>0</v>
      </c>
      <c r="L145" s="192">
        <v>0.66298999999999997</v>
      </c>
      <c r="M145" s="192">
        <v>0</v>
      </c>
      <c r="N145" s="192">
        <f t="shared" si="178"/>
        <v>-0.66298999999999997</v>
      </c>
      <c r="O145" s="192">
        <f t="shared" si="179"/>
        <v>0</v>
      </c>
      <c r="P145" s="192">
        <f t="shared" si="180"/>
        <v>0</v>
      </c>
      <c r="Q145" s="192">
        <f t="shared" si="181"/>
        <v>-0.66298999999999997</v>
      </c>
      <c r="R145" s="192">
        <f t="shared" si="182"/>
        <v>0</v>
      </c>
      <c r="S145" s="153">
        <f t="shared" si="183"/>
        <v>7.0135080000000002E-2</v>
      </c>
      <c r="T145" s="153"/>
      <c r="U145" s="153">
        <v>7.0135080000000002E-2</v>
      </c>
      <c r="V145" s="153"/>
      <c r="W145" s="153">
        <v>0</v>
      </c>
      <c r="X145" s="192"/>
      <c r="Y145" s="192"/>
      <c r="Z145" s="192"/>
      <c r="AA145" s="192"/>
      <c r="AB145" s="198"/>
      <c r="AC145" s="192"/>
      <c r="AD145" s="192"/>
      <c r="AE145" s="192"/>
      <c r="AF145" s="192"/>
      <c r="AG145" s="192"/>
      <c r="AH145" s="192"/>
      <c r="AI145" s="192"/>
      <c r="AJ145" s="153"/>
      <c r="AK145" s="192"/>
      <c r="AL145" s="27"/>
    </row>
    <row r="146" spans="1:38" ht="62.2" x14ac:dyDescent="0.35">
      <c r="A146" s="210">
        <v>112</v>
      </c>
      <c r="B146" s="152" t="s">
        <v>1594</v>
      </c>
      <c r="C146" s="174" t="s">
        <v>363</v>
      </c>
      <c r="D146" s="153">
        <v>0</v>
      </c>
      <c r="E146" s="192">
        <f t="shared" si="175"/>
        <v>0</v>
      </c>
      <c r="F146" s="192">
        <f t="shared" si="176"/>
        <v>0</v>
      </c>
      <c r="G146" s="192"/>
      <c r="H146" s="192">
        <f t="shared" si="177"/>
        <v>0</v>
      </c>
      <c r="I146" s="153">
        <v>0.23268</v>
      </c>
      <c r="J146" s="192">
        <v>0</v>
      </c>
      <c r="K146" s="192">
        <v>0</v>
      </c>
      <c r="L146" s="192">
        <v>0.23268</v>
      </c>
      <c r="M146" s="192">
        <v>0</v>
      </c>
      <c r="N146" s="192">
        <f t="shared" si="178"/>
        <v>-0.23268</v>
      </c>
      <c r="O146" s="192">
        <f t="shared" si="179"/>
        <v>0</v>
      </c>
      <c r="P146" s="192">
        <f t="shared" si="180"/>
        <v>0</v>
      </c>
      <c r="Q146" s="192">
        <f t="shared" si="181"/>
        <v>-0.23268</v>
      </c>
      <c r="R146" s="192">
        <f t="shared" si="182"/>
        <v>0</v>
      </c>
      <c r="S146" s="153">
        <f t="shared" si="183"/>
        <v>0.20821614999999999</v>
      </c>
      <c r="T146" s="153"/>
      <c r="U146" s="153">
        <v>0.20821614999999999</v>
      </c>
      <c r="V146" s="153"/>
      <c r="W146" s="153">
        <v>0</v>
      </c>
      <c r="X146" s="192"/>
      <c r="Y146" s="192"/>
      <c r="Z146" s="192"/>
      <c r="AA146" s="192"/>
      <c r="AB146" s="198"/>
      <c r="AC146" s="192"/>
      <c r="AD146" s="192"/>
      <c r="AE146" s="192">
        <v>0.16</v>
      </c>
      <c r="AF146" s="192"/>
      <c r="AG146" s="192"/>
      <c r="AH146" s="192"/>
      <c r="AI146" s="192"/>
      <c r="AJ146" s="153"/>
      <c r="AK146" s="192"/>
      <c r="AL146" s="27"/>
    </row>
    <row r="147" spans="1:38" ht="15.55" x14ac:dyDescent="0.35">
      <c r="A147" s="172"/>
      <c r="B147" s="156" t="s">
        <v>364</v>
      </c>
      <c r="C147" s="173"/>
      <c r="D147" s="237">
        <f t="shared" ref="D147:AK147" si="184">SUM(D148:D164)</f>
        <v>44.207543999999992</v>
      </c>
      <c r="E147" s="237">
        <f t="shared" si="184"/>
        <v>4.420754399999999</v>
      </c>
      <c r="F147" s="237">
        <f t="shared" si="184"/>
        <v>37.134336959999999</v>
      </c>
      <c r="G147" s="237">
        <f t="shared" si="184"/>
        <v>0</v>
      </c>
      <c r="H147" s="237">
        <f t="shared" si="184"/>
        <v>2.6524526400000004</v>
      </c>
      <c r="I147" s="237">
        <f t="shared" si="184"/>
        <v>9.6512225679999997</v>
      </c>
      <c r="J147" s="237">
        <f t="shared" si="184"/>
        <v>0.97361126000000009</v>
      </c>
      <c r="K147" s="237">
        <f t="shared" si="184"/>
        <v>5.1625963400000003</v>
      </c>
      <c r="L147" s="237">
        <f t="shared" si="184"/>
        <v>1.6539425999999999</v>
      </c>
      <c r="M147" s="237">
        <f t="shared" si="184"/>
        <v>1.8610723679999999</v>
      </c>
      <c r="N147" s="237">
        <f t="shared" si="184"/>
        <v>34.556321431999997</v>
      </c>
      <c r="O147" s="237">
        <f t="shared" si="184"/>
        <v>3.4471431399999997</v>
      </c>
      <c r="P147" s="237">
        <f t="shared" si="184"/>
        <v>31.971740620000002</v>
      </c>
      <c r="Q147" s="237">
        <f t="shared" si="184"/>
        <v>-1.6539425999999999</v>
      </c>
      <c r="R147" s="237">
        <f t="shared" si="184"/>
        <v>0.79138027199999994</v>
      </c>
      <c r="S147" s="237">
        <f t="shared" si="184"/>
        <v>5.2438438200000004</v>
      </c>
      <c r="T147" s="237">
        <f t="shared" si="184"/>
        <v>0.81134271000000036</v>
      </c>
      <c r="U147" s="237">
        <f t="shared" si="184"/>
        <v>2.8816074700000001</v>
      </c>
      <c r="V147" s="237">
        <f t="shared" si="184"/>
        <v>0</v>
      </c>
      <c r="W147" s="237">
        <f t="shared" si="184"/>
        <v>1.5508936400000002</v>
      </c>
      <c r="X147" s="237">
        <f t="shared" si="184"/>
        <v>0</v>
      </c>
      <c r="Y147" s="237">
        <f t="shared" si="184"/>
        <v>0</v>
      </c>
      <c r="Z147" s="237">
        <f t="shared" si="184"/>
        <v>0</v>
      </c>
      <c r="AA147" s="237">
        <f t="shared" si="184"/>
        <v>0</v>
      </c>
      <c r="AB147" s="237">
        <f t="shared" si="184"/>
        <v>0</v>
      </c>
      <c r="AC147" s="237">
        <f t="shared" si="184"/>
        <v>0</v>
      </c>
      <c r="AD147" s="237">
        <f t="shared" si="184"/>
        <v>0</v>
      </c>
      <c r="AE147" s="237">
        <f t="shared" si="184"/>
        <v>2.52</v>
      </c>
      <c r="AF147" s="237">
        <f t="shared" si="184"/>
        <v>4040</v>
      </c>
      <c r="AG147" s="237">
        <f t="shared" si="184"/>
        <v>0</v>
      </c>
      <c r="AH147" s="237">
        <f t="shared" si="184"/>
        <v>0</v>
      </c>
      <c r="AI147" s="237">
        <f t="shared" si="184"/>
        <v>0</v>
      </c>
      <c r="AJ147" s="237">
        <f t="shared" si="184"/>
        <v>1.01</v>
      </c>
      <c r="AK147" s="237">
        <f t="shared" si="184"/>
        <v>0</v>
      </c>
      <c r="AL147" s="27"/>
    </row>
    <row r="148" spans="1:38" ht="46.65" x14ac:dyDescent="0.35">
      <c r="A148" s="210">
        <v>113</v>
      </c>
      <c r="B148" s="152" t="s">
        <v>365</v>
      </c>
      <c r="C148" s="174" t="s">
        <v>366</v>
      </c>
      <c r="D148" s="153">
        <v>3.6985320000000002</v>
      </c>
      <c r="E148" s="192">
        <f t="shared" ref="E148:E164" si="185">D148*10%</f>
        <v>0.36985320000000005</v>
      </c>
      <c r="F148" s="192">
        <f t="shared" ref="F148:F164" si="186">D148-E148-H148</f>
        <v>3.1067668799999999</v>
      </c>
      <c r="G148" s="192"/>
      <c r="H148" s="192">
        <f t="shared" ref="H148:H164" si="187">D148*6%</f>
        <v>0.22191192000000001</v>
      </c>
      <c r="I148" s="153">
        <v>0.16460333999999996</v>
      </c>
      <c r="J148" s="192">
        <v>0</v>
      </c>
      <c r="K148" s="192">
        <v>0</v>
      </c>
      <c r="L148" s="192">
        <v>0</v>
      </c>
      <c r="M148" s="192">
        <v>0.16460333999999996</v>
      </c>
      <c r="N148" s="192">
        <f t="shared" ref="N148:N164" si="188">D148-I148</f>
        <v>3.5339286600000004</v>
      </c>
      <c r="O148" s="192">
        <f t="shared" ref="O148:O164" si="189">E148-J148</f>
        <v>0.36985320000000005</v>
      </c>
      <c r="P148" s="192">
        <f t="shared" ref="P148:P164" si="190">F148-K148</f>
        <v>3.1067668799999999</v>
      </c>
      <c r="Q148" s="192">
        <f t="shared" ref="Q148:Q164" si="191">G148-L148</f>
        <v>0</v>
      </c>
      <c r="R148" s="192">
        <f t="shared" ref="R148:R164" si="192">H148-M148</f>
        <v>5.7308580000000053E-2</v>
      </c>
      <c r="S148" s="153">
        <f t="shared" ref="S148:S164" si="193">T148+U148+V148+W148</f>
        <v>0.13716944999999997</v>
      </c>
      <c r="T148" s="153"/>
      <c r="U148" s="153"/>
      <c r="V148" s="153"/>
      <c r="W148" s="153">
        <v>0.13716944999999997</v>
      </c>
      <c r="X148" s="192"/>
      <c r="Y148" s="192"/>
      <c r="Z148" s="192"/>
      <c r="AA148" s="192"/>
      <c r="AB148" s="198"/>
      <c r="AC148" s="192"/>
      <c r="AD148" s="192"/>
      <c r="AE148" s="192"/>
      <c r="AF148" s="192"/>
      <c r="AG148" s="192"/>
      <c r="AH148" s="192"/>
      <c r="AI148" s="192"/>
      <c r="AJ148" s="153"/>
      <c r="AK148" s="192"/>
      <c r="AL148" s="27"/>
    </row>
    <row r="149" spans="1:38" ht="93.25" x14ac:dyDescent="0.35">
      <c r="A149" s="210">
        <v>114</v>
      </c>
      <c r="B149" s="152" t="s">
        <v>1595</v>
      </c>
      <c r="C149" s="174" t="s">
        <v>367</v>
      </c>
      <c r="D149" s="153">
        <v>6.545999999999999E-2</v>
      </c>
      <c r="E149" s="192">
        <f t="shared" si="185"/>
        <v>6.5459999999999997E-3</v>
      </c>
      <c r="F149" s="192">
        <f t="shared" si="186"/>
        <v>5.4986399999999998E-2</v>
      </c>
      <c r="G149" s="192"/>
      <c r="H149" s="192">
        <f t="shared" si="187"/>
        <v>3.927599999999999E-3</v>
      </c>
      <c r="I149" s="153">
        <v>2.9133119999999999E-3</v>
      </c>
      <c r="J149" s="192">
        <v>0</v>
      </c>
      <c r="K149" s="192">
        <v>0</v>
      </c>
      <c r="L149" s="192">
        <v>0</v>
      </c>
      <c r="M149" s="192">
        <v>2.9133119999999999E-3</v>
      </c>
      <c r="N149" s="192">
        <f t="shared" si="188"/>
        <v>6.2546687999999989E-2</v>
      </c>
      <c r="O149" s="192">
        <f t="shared" si="189"/>
        <v>6.5459999999999997E-3</v>
      </c>
      <c r="P149" s="192">
        <f t="shared" si="190"/>
        <v>5.4986399999999998E-2</v>
      </c>
      <c r="Q149" s="192">
        <f t="shared" si="191"/>
        <v>0</v>
      </c>
      <c r="R149" s="192">
        <f t="shared" si="192"/>
        <v>1.014287999999999E-3</v>
      </c>
      <c r="S149" s="153">
        <f t="shared" si="193"/>
        <v>2.4277600000000002E-3</v>
      </c>
      <c r="T149" s="153"/>
      <c r="U149" s="153"/>
      <c r="V149" s="153"/>
      <c r="W149" s="153">
        <v>2.4277600000000002E-3</v>
      </c>
      <c r="X149" s="192"/>
      <c r="Y149" s="192"/>
      <c r="Z149" s="192"/>
      <c r="AA149" s="192"/>
      <c r="AB149" s="198"/>
      <c r="AC149" s="192"/>
      <c r="AD149" s="192"/>
      <c r="AE149" s="192"/>
      <c r="AF149" s="192"/>
      <c r="AG149" s="192"/>
      <c r="AH149" s="192"/>
      <c r="AI149" s="192"/>
      <c r="AJ149" s="153"/>
      <c r="AK149" s="192"/>
      <c r="AL149" s="27"/>
    </row>
    <row r="150" spans="1:38" ht="62.2" x14ac:dyDescent="0.35">
      <c r="A150" s="210">
        <v>115</v>
      </c>
      <c r="B150" s="152" t="s">
        <v>1596</v>
      </c>
      <c r="C150" s="174" t="s">
        <v>368</v>
      </c>
      <c r="D150" s="153">
        <v>6.8136000000000002E-2</v>
      </c>
      <c r="E150" s="192">
        <f t="shared" si="185"/>
        <v>6.8136000000000004E-3</v>
      </c>
      <c r="F150" s="192">
        <f t="shared" si="186"/>
        <v>5.7234239999999999E-2</v>
      </c>
      <c r="G150" s="192"/>
      <c r="H150" s="192">
        <f t="shared" si="187"/>
        <v>4.0881600000000004E-3</v>
      </c>
      <c r="I150" s="153">
        <v>3.0324240000000006E-3</v>
      </c>
      <c r="J150" s="192">
        <v>0</v>
      </c>
      <c r="K150" s="192">
        <v>0</v>
      </c>
      <c r="L150" s="192">
        <v>0</v>
      </c>
      <c r="M150" s="192">
        <v>3.0324240000000006E-3</v>
      </c>
      <c r="N150" s="192">
        <f t="shared" si="188"/>
        <v>6.5103575999999996E-2</v>
      </c>
      <c r="O150" s="192">
        <f t="shared" si="189"/>
        <v>6.8136000000000004E-3</v>
      </c>
      <c r="P150" s="192">
        <f t="shared" si="190"/>
        <v>5.7234239999999999E-2</v>
      </c>
      <c r="Q150" s="192">
        <f t="shared" si="191"/>
        <v>0</v>
      </c>
      <c r="R150" s="192">
        <f t="shared" si="192"/>
        <v>1.0557359999999998E-3</v>
      </c>
      <c r="S150" s="153">
        <f t="shared" si="193"/>
        <v>2.5270200000000005E-3</v>
      </c>
      <c r="T150" s="153"/>
      <c r="U150" s="153"/>
      <c r="V150" s="153"/>
      <c r="W150" s="153">
        <v>2.5270200000000005E-3</v>
      </c>
      <c r="X150" s="192"/>
      <c r="Y150" s="192"/>
      <c r="Z150" s="192"/>
      <c r="AA150" s="192"/>
      <c r="AB150" s="198"/>
      <c r="AC150" s="192"/>
      <c r="AD150" s="192"/>
      <c r="AE150" s="192"/>
      <c r="AF150" s="192"/>
      <c r="AG150" s="192"/>
      <c r="AH150" s="192"/>
      <c r="AI150" s="192"/>
      <c r="AJ150" s="153"/>
      <c r="AK150" s="192"/>
      <c r="AL150" s="27"/>
    </row>
    <row r="151" spans="1:38" ht="46.65" x14ac:dyDescent="0.35">
      <c r="A151" s="210">
        <v>116</v>
      </c>
      <c r="B151" s="152" t="s">
        <v>369</v>
      </c>
      <c r="C151" s="174" t="s">
        <v>370</v>
      </c>
      <c r="D151" s="153">
        <v>3.1120679999999998</v>
      </c>
      <c r="E151" s="192">
        <f t="shared" si="185"/>
        <v>0.31120680000000001</v>
      </c>
      <c r="F151" s="192">
        <f t="shared" si="186"/>
        <v>2.6141371200000001</v>
      </c>
      <c r="G151" s="192"/>
      <c r="H151" s="192">
        <f t="shared" si="187"/>
        <v>0.18672407999999999</v>
      </c>
      <c r="I151" s="153">
        <v>2.1195928900000003</v>
      </c>
      <c r="J151" s="192">
        <v>0</v>
      </c>
      <c r="K151" s="192">
        <v>2.0649165100000002</v>
      </c>
      <c r="L151" s="192">
        <v>0</v>
      </c>
      <c r="M151" s="192">
        <v>5.4676380000000004E-2</v>
      </c>
      <c r="N151" s="192">
        <f t="shared" si="188"/>
        <v>0.99247510999999955</v>
      </c>
      <c r="O151" s="192">
        <f t="shared" si="189"/>
        <v>0.31120680000000001</v>
      </c>
      <c r="P151" s="192">
        <f t="shared" si="190"/>
        <v>0.54922060999999989</v>
      </c>
      <c r="Q151" s="192">
        <f t="shared" si="191"/>
        <v>0</v>
      </c>
      <c r="R151" s="192">
        <f t="shared" si="192"/>
        <v>0.13204769999999999</v>
      </c>
      <c r="S151" s="153">
        <f t="shared" si="193"/>
        <v>4.5563650000000004E-2</v>
      </c>
      <c r="T151" s="153"/>
      <c r="U151" s="153"/>
      <c r="V151" s="153"/>
      <c r="W151" s="153">
        <v>4.5563650000000004E-2</v>
      </c>
      <c r="X151" s="192"/>
      <c r="Y151" s="192"/>
      <c r="Z151" s="192"/>
      <c r="AA151" s="192"/>
      <c r="AB151" s="198"/>
      <c r="AC151" s="192"/>
      <c r="AD151" s="192"/>
      <c r="AE151" s="192">
        <v>1.26</v>
      </c>
      <c r="AF151" s="192"/>
      <c r="AG151" s="192"/>
      <c r="AH151" s="192"/>
      <c r="AI151" s="192"/>
      <c r="AJ151" s="153"/>
      <c r="AK151" s="192"/>
      <c r="AL151" s="27"/>
    </row>
    <row r="152" spans="1:38" ht="46.65" x14ac:dyDescent="0.35">
      <c r="A152" s="210">
        <v>117</v>
      </c>
      <c r="B152" s="152" t="s">
        <v>371</v>
      </c>
      <c r="C152" s="174" t="s">
        <v>372</v>
      </c>
      <c r="D152" s="153">
        <v>4.402704</v>
      </c>
      <c r="E152" s="192">
        <f t="shared" si="185"/>
        <v>0.44027040000000001</v>
      </c>
      <c r="F152" s="192">
        <f t="shared" si="186"/>
        <v>3.6982713599999997</v>
      </c>
      <c r="G152" s="192"/>
      <c r="H152" s="192">
        <f t="shared" si="187"/>
        <v>0.26416223999999999</v>
      </c>
      <c r="I152" s="153">
        <v>0.19594255199999999</v>
      </c>
      <c r="J152" s="192">
        <v>0</v>
      </c>
      <c r="K152" s="192">
        <v>0</v>
      </c>
      <c r="L152" s="192">
        <v>0</v>
      </c>
      <c r="M152" s="192">
        <v>0.19594255199999999</v>
      </c>
      <c r="N152" s="192">
        <f t="shared" si="188"/>
        <v>4.206761448</v>
      </c>
      <c r="O152" s="192">
        <f t="shared" si="189"/>
        <v>0.44027040000000001</v>
      </c>
      <c r="P152" s="192">
        <f t="shared" si="190"/>
        <v>3.6982713599999997</v>
      </c>
      <c r="Q152" s="192">
        <f t="shared" si="191"/>
        <v>0</v>
      </c>
      <c r="R152" s="192">
        <f t="shared" si="192"/>
        <v>6.8219688000000001E-2</v>
      </c>
      <c r="S152" s="153">
        <f t="shared" si="193"/>
        <v>0.16328545999999999</v>
      </c>
      <c r="T152" s="153"/>
      <c r="U152" s="153"/>
      <c r="V152" s="153"/>
      <c r="W152" s="153">
        <v>0.16328545999999999</v>
      </c>
      <c r="X152" s="192"/>
      <c r="Y152" s="192"/>
      <c r="Z152" s="192"/>
      <c r="AA152" s="192"/>
      <c r="AB152" s="198"/>
      <c r="AC152" s="192"/>
      <c r="AD152" s="192"/>
      <c r="AE152" s="192"/>
      <c r="AF152" s="192"/>
      <c r="AG152" s="192"/>
      <c r="AH152" s="192"/>
      <c r="AI152" s="192"/>
      <c r="AJ152" s="153"/>
      <c r="AK152" s="192"/>
      <c r="AL152" s="27"/>
    </row>
    <row r="153" spans="1:38" ht="46.65" x14ac:dyDescent="0.35">
      <c r="A153" s="210">
        <v>118</v>
      </c>
      <c r="B153" s="152" t="s">
        <v>373</v>
      </c>
      <c r="C153" s="174" t="s">
        <v>374</v>
      </c>
      <c r="D153" s="153">
        <v>5.4691199999999993</v>
      </c>
      <c r="E153" s="192">
        <f t="shared" si="185"/>
        <v>0.54691199999999995</v>
      </c>
      <c r="F153" s="192">
        <f t="shared" si="186"/>
        <v>4.5940607999999994</v>
      </c>
      <c r="G153" s="192"/>
      <c r="H153" s="192">
        <f t="shared" si="187"/>
        <v>0.32814719999999997</v>
      </c>
      <c r="I153" s="153">
        <v>0.24340346400000004</v>
      </c>
      <c r="J153" s="192">
        <v>0</v>
      </c>
      <c r="K153" s="192">
        <v>0</v>
      </c>
      <c r="L153" s="192">
        <v>0</v>
      </c>
      <c r="M153" s="192">
        <v>0.24340346400000004</v>
      </c>
      <c r="N153" s="192">
        <f t="shared" si="188"/>
        <v>5.2257165359999993</v>
      </c>
      <c r="O153" s="192">
        <f t="shared" si="189"/>
        <v>0.54691199999999995</v>
      </c>
      <c r="P153" s="192">
        <f t="shared" si="190"/>
        <v>4.5940607999999994</v>
      </c>
      <c r="Q153" s="192">
        <f t="shared" si="191"/>
        <v>0</v>
      </c>
      <c r="R153" s="192">
        <f t="shared" si="192"/>
        <v>8.4743735999999931E-2</v>
      </c>
      <c r="S153" s="153">
        <f t="shared" si="193"/>
        <v>0.20283622000000004</v>
      </c>
      <c r="T153" s="153"/>
      <c r="U153" s="153"/>
      <c r="V153" s="153"/>
      <c r="W153" s="153">
        <v>0.20283622000000004</v>
      </c>
      <c r="X153" s="192"/>
      <c r="Y153" s="192"/>
      <c r="Z153" s="192"/>
      <c r="AA153" s="192"/>
      <c r="AB153" s="198"/>
      <c r="AC153" s="192"/>
      <c r="AD153" s="192"/>
      <c r="AE153" s="192"/>
      <c r="AF153" s="192"/>
      <c r="AG153" s="192"/>
      <c r="AH153" s="192"/>
      <c r="AI153" s="192"/>
      <c r="AJ153" s="153"/>
      <c r="AK153" s="192"/>
      <c r="AL153" s="27"/>
    </row>
    <row r="154" spans="1:38" ht="31.1" x14ac:dyDescent="0.35">
      <c r="A154" s="210">
        <v>119</v>
      </c>
      <c r="B154" s="152" t="s">
        <v>375</v>
      </c>
      <c r="C154" s="174" t="s">
        <v>376</v>
      </c>
      <c r="D154" s="153">
        <v>1.8823319999999997</v>
      </c>
      <c r="E154" s="192">
        <f t="shared" si="185"/>
        <v>0.18823319999999999</v>
      </c>
      <c r="F154" s="192">
        <f t="shared" si="186"/>
        <v>1.5811588799999998</v>
      </c>
      <c r="G154" s="192"/>
      <c r="H154" s="192">
        <f t="shared" si="187"/>
        <v>0.11293991999999997</v>
      </c>
      <c r="I154" s="153">
        <v>8.3773248000000008E-2</v>
      </c>
      <c r="J154" s="192">
        <v>0</v>
      </c>
      <c r="K154" s="192">
        <v>0</v>
      </c>
      <c r="L154" s="192">
        <v>0</v>
      </c>
      <c r="M154" s="192">
        <v>8.3773248000000008E-2</v>
      </c>
      <c r="N154" s="192">
        <f t="shared" si="188"/>
        <v>1.7985587519999997</v>
      </c>
      <c r="O154" s="192">
        <f t="shared" si="189"/>
        <v>0.18823319999999999</v>
      </c>
      <c r="P154" s="192">
        <f t="shared" si="190"/>
        <v>1.5811588799999998</v>
      </c>
      <c r="Q154" s="192">
        <f t="shared" si="191"/>
        <v>0</v>
      </c>
      <c r="R154" s="192">
        <f t="shared" si="192"/>
        <v>2.9166671999999963E-2</v>
      </c>
      <c r="S154" s="153">
        <f t="shared" si="193"/>
        <v>6.9811040000000005E-2</v>
      </c>
      <c r="T154" s="153"/>
      <c r="U154" s="153"/>
      <c r="V154" s="153"/>
      <c r="W154" s="153">
        <v>6.9811040000000005E-2</v>
      </c>
      <c r="X154" s="192"/>
      <c r="Y154" s="192"/>
      <c r="Z154" s="192"/>
      <c r="AA154" s="192"/>
      <c r="AB154" s="198"/>
      <c r="AC154" s="192"/>
      <c r="AD154" s="192"/>
      <c r="AE154" s="192"/>
      <c r="AF154" s="192"/>
      <c r="AG154" s="192"/>
      <c r="AH154" s="192"/>
      <c r="AI154" s="192"/>
      <c r="AJ154" s="153"/>
      <c r="AK154" s="192"/>
      <c r="AL154" s="27"/>
    </row>
    <row r="155" spans="1:38" ht="46.65" x14ac:dyDescent="0.35">
      <c r="A155" s="210">
        <v>120</v>
      </c>
      <c r="B155" s="152" t="s">
        <v>377</v>
      </c>
      <c r="C155" s="174" t="s">
        <v>378</v>
      </c>
      <c r="D155" s="153">
        <v>8.3255160000000004</v>
      </c>
      <c r="E155" s="192">
        <f t="shared" si="185"/>
        <v>0.83255160000000006</v>
      </c>
      <c r="F155" s="192">
        <f t="shared" si="186"/>
        <v>6.9934334399999996</v>
      </c>
      <c r="G155" s="192"/>
      <c r="H155" s="192">
        <f t="shared" si="187"/>
        <v>0.49953096000000002</v>
      </c>
      <c r="I155" s="153">
        <v>0.37052752799999999</v>
      </c>
      <c r="J155" s="192">
        <v>0</v>
      </c>
      <c r="K155" s="192">
        <v>0</v>
      </c>
      <c r="L155" s="192">
        <v>0</v>
      </c>
      <c r="M155" s="192">
        <v>0.37052752799999999</v>
      </c>
      <c r="N155" s="192">
        <f t="shared" si="188"/>
        <v>7.9549884720000001</v>
      </c>
      <c r="O155" s="192">
        <f t="shared" si="189"/>
        <v>0.83255160000000006</v>
      </c>
      <c r="P155" s="192">
        <f t="shared" si="190"/>
        <v>6.9934334399999996</v>
      </c>
      <c r="Q155" s="192">
        <f t="shared" si="191"/>
        <v>0</v>
      </c>
      <c r="R155" s="192">
        <f t="shared" si="192"/>
        <v>0.12900343200000003</v>
      </c>
      <c r="S155" s="153">
        <f t="shared" si="193"/>
        <v>0.30877294</v>
      </c>
      <c r="T155" s="153"/>
      <c r="U155" s="153"/>
      <c r="V155" s="153"/>
      <c r="W155" s="153">
        <v>0.30877294</v>
      </c>
      <c r="X155" s="192"/>
      <c r="Y155" s="192"/>
      <c r="Z155" s="192"/>
      <c r="AA155" s="192"/>
      <c r="AB155" s="198"/>
      <c r="AC155" s="192"/>
      <c r="AD155" s="192"/>
      <c r="AE155" s="192"/>
      <c r="AF155" s="192"/>
      <c r="AG155" s="192"/>
      <c r="AH155" s="192"/>
      <c r="AI155" s="192"/>
      <c r="AJ155" s="153"/>
      <c r="AK155" s="192"/>
      <c r="AL155" s="27"/>
    </row>
    <row r="156" spans="1:38" ht="62.2" x14ac:dyDescent="0.35">
      <c r="A156" s="210">
        <v>121</v>
      </c>
      <c r="B156" s="152" t="s">
        <v>379</v>
      </c>
      <c r="C156" s="174" t="s">
        <v>380</v>
      </c>
      <c r="D156" s="153">
        <v>3.8056319999999997</v>
      </c>
      <c r="E156" s="192">
        <f t="shared" si="185"/>
        <v>0.38056319999999999</v>
      </c>
      <c r="F156" s="192">
        <f t="shared" si="186"/>
        <v>3.1967308799999996</v>
      </c>
      <c r="G156" s="192"/>
      <c r="H156" s="192">
        <f t="shared" si="187"/>
        <v>0.22833791999999997</v>
      </c>
      <c r="I156" s="153">
        <v>0.85655488999999996</v>
      </c>
      <c r="J156" s="192">
        <v>0</v>
      </c>
      <c r="K156" s="192">
        <v>0.71204051000000002</v>
      </c>
      <c r="L156" s="192">
        <v>0</v>
      </c>
      <c r="M156" s="192">
        <v>0.14451437999999997</v>
      </c>
      <c r="N156" s="192">
        <f t="shared" si="188"/>
        <v>2.9490771099999997</v>
      </c>
      <c r="O156" s="192">
        <f t="shared" si="189"/>
        <v>0.38056319999999999</v>
      </c>
      <c r="P156" s="192">
        <f t="shared" si="190"/>
        <v>2.4846903699999996</v>
      </c>
      <c r="Q156" s="192">
        <f t="shared" si="191"/>
        <v>0</v>
      </c>
      <c r="R156" s="192">
        <f t="shared" si="192"/>
        <v>8.3823540000000002E-2</v>
      </c>
      <c r="S156" s="153">
        <f t="shared" si="193"/>
        <v>0.12042864999999998</v>
      </c>
      <c r="T156" s="153"/>
      <c r="U156" s="153"/>
      <c r="V156" s="153"/>
      <c r="W156" s="153">
        <v>0.12042864999999998</v>
      </c>
      <c r="X156" s="192"/>
      <c r="Y156" s="192"/>
      <c r="Z156" s="192"/>
      <c r="AA156" s="192"/>
      <c r="AB156" s="198"/>
      <c r="AC156" s="192"/>
      <c r="AD156" s="192"/>
      <c r="AE156" s="192"/>
      <c r="AF156" s="198">
        <v>2020</v>
      </c>
      <c r="AG156" s="192" t="s">
        <v>1527</v>
      </c>
      <c r="AH156" s="192" t="s">
        <v>1528</v>
      </c>
      <c r="AI156" s="192" t="s">
        <v>1529</v>
      </c>
      <c r="AJ156" s="153">
        <v>0.63</v>
      </c>
      <c r="AK156" s="192"/>
      <c r="AL156" s="27"/>
    </row>
    <row r="157" spans="1:38" ht="62.2" x14ac:dyDescent="0.35">
      <c r="A157" s="210">
        <v>122</v>
      </c>
      <c r="B157" s="152" t="s">
        <v>381</v>
      </c>
      <c r="C157" s="174" t="s">
        <v>382</v>
      </c>
      <c r="D157" s="153">
        <v>2.8021799999999999</v>
      </c>
      <c r="E157" s="192">
        <f t="shared" si="185"/>
        <v>0.28021800000000002</v>
      </c>
      <c r="F157" s="192">
        <f t="shared" si="186"/>
        <v>2.3538311999999997</v>
      </c>
      <c r="G157" s="192"/>
      <c r="H157" s="192">
        <f t="shared" si="187"/>
        <v>0.1681308</v>
      </c>
      <c r="I157" s="153">
        <v>0.31656799599999996</v>
      </c>
      <c r="J157" s="192">
        <v>0.19185682000000001</v>
      </c>
      <c r="K157" s="192">
        <v>0</v>
      </c>
      <c r="L157" s="192">
        <v>0</v>
      </c>
      <c r="M157" s="192">
        <v>0.12471117599999998</v>
      </c>
      <c r="N157" s="192">
        <f t="shared" si="188"/>
        <v>2.485612004</v>
      </c>
      <c r="O157" s="192">
        <f t="shared" si="189"/>
        <v>8.8361180000000011E-2</v>
      </c>
      <c r="P157" s="192">
        <f t="shared" si="190"/>
        <v>2.3538311999999997</v>
      </c>
      <c r="Q157" s="192">
        <f t="shared" si="191"/>
        <v>0</v>
      </c>
      <c r="R157" s="192">
        <f t="shared" si="192"/>
        <v>4.3419624000000018E-2</v>
      </c>
      <c r="S157" s="153">
        <f t="shared" si="193"/>
        <v>0.26380665999999997</v>
      </c>
      <c r="T157" s="153">
        <v>0.15988068</v>
      </c>
      <c r="U157" s="153"/>
      <c r="V157" s="153"/>
      <c r="W157" s="153">
        <v>0.10392597999999999</v>
      </c>
      <c r="X157" s="192"/>
      <c r="Y157" s="192"/>
      <c r="Z157" s="192"/>
      <c r="AA157" s="192"/>
      <c r="AB157" s="198"/>
      <c r="AC157" s="192"/>
      <c r="AD157" s="192"/>
      <c r="AE157" s="192"/>
      <c r="AF157" s="192"/>
      <c r="AG157" s="192"/>
      <c r="AH157" s="192"/>
      <c r="AI157" s="192"/>
      <c r="AJ157" s="153"/>
      <c r="AK157" s="192"/>
      <c r="AL157" s="27"/>
    </row>
    <row r="158" spans="1:38" ht="62.2" x14ac:dyDescent="0.35">
      <c r="A158" s="210">
        <v>123</v>
      </c>
      <c r="B158" s="152" t="s">
        <v>383</v>
      </c>
      <c r="C158" s="174" t="s">
        <v>384</v>
      </c>
      <c r="D158" s="153">
        <v>3.2901479999999999</v>
      </c>
      <c r="E158" s="192">
        <f t="shared" si="185"/>
        <v>0.3290148</v>
      </c>
      <c r="F158" s="192">
        <f t="shared" si="186"/>
        <v>2.7637243200000001</v>
      </c>
      <c r="G158" s="192"/>
      <c r="H158" s="192">
        <f t="shared" si="187"/>
        <v>0.19740887999999998</v>
      </c>
      <c r="I158" s="153">
        <v>0.32440197999999998</v>
      </c>
      <c r="J158" s="192">
        <v>0.17797378</v>
      </c>
      <c r="K158" s="192">
        <v>0</v>
      </c>
      <c r="L158" s="192">
        <v>0</v>
      </c>
      <c r="M158" s="192">
        <v>0.14642819999999998</v>
      </c>
      <c r="N158" s="192">
        <f t="shared" si="188"/>
        <v>2.9657460200000001</v>
      </c>
      <c r="O158" s="192">
        <f t="shared" si="189"/>
        <v>0.15104102</v>
      </c>
      <c r="P158" s="192">
        <f t="shared" si="190"/>
        <v>2.7637243200000001</v>
      </c>
      <c r="Q158" s="192">
        <f t="shared" si="191"/>
        <v>0</v>
      </c>
      <c r="R158" s="192">
        <f t="shared" si="192"/>
        <v>5.098068E-2</v>
      </c>
      <c r="S158" s="153">
        <f t="shared" si="193"/>
        <v>0.27033497999999995</v>
      </c>
      <c r="T158" s="153">
        <v>0.14831147999999994</v>
      </c>
      <c r="U158" s="153"/>
      <c r="V158" s="153"/>
      <c r="W158" s="153">
        <v>0.12202349999999999</v>
      </c>
      <c r="X158" s="192"/>
      <c r="Y158" s="192"/>
      <c r="Z158" s="192"/>
      <c r="AA158" s="192"/>
      <c r="AB158" s="198"/>
      <c r="AC158" s="192"/>
      <c r="AD158" s="192"/>
      <c r="AE158" s="192"/>
      <c r="AF158" s="192"/>
      <c r="AG158" s="192"/>
      <c r="AH158" s="192"/>
      <c r="AI158" s="192"/>
      <c r="AJ158" s="153"/>
      <c r="AK158" s="192"/>
      <c r="AL158" s="27"/>
    </row>
    <row r="159" spans="1:38" ht="62.2" x14ac:dyDescent="0.35">
      <c r="A159" s="210">
        <v>124</v>
      </c>
      <c r="B159" s="152" t="s">
        <v>385</v>
      </c>
      <c r="C159" s="174" t="s">
        <v>386</v>
      </c>
      <c r="D159" s="153">
        <v>3.2828879999999998</v>
      </c>
      <c r="E159" s="192">
        <f t="shared" si="185"/>
        <v>0.32828879999999999</v>
      </c>
      <c r="F159" s="192">
        <f t="shared" si="186"/>
        <v>2.7576259199999997</v>
      </c>
      <c r="G159" s="192"/>
      <c r="H159" s="192">
        <f t="shared" si="187"/>
        <v>0.19697327999999997</v>
      </c>
      <c r="I159" s="153">
        <v>3.1707395119999995</v>
      </c>
      <c r="J159" s="192">
        <v>0.60378066000000008</v>
      </c>
      <c r="K159" s="192">
        <v>2.3856393199999997</v>
      </c>
      <c r="L159" s="192">
        <v>0</v>
      </c>
      <c r="M159" s="192">
        <v>0.18131953199999998</v>
      </c>
      <c r="N159" s="192">
        <f t="shared" si="188"/>
        <v>0.11214848800000032</v>
      </c>
      <c r="O159" s="192">
        <f t="shared" si="189"/>
        <v>-0.27549186000000009</v>
      </c>
      <c r="P159" s="192">
        <f t="shared" si="190"/>
        <v>0.37198660000000006</v>
      </c>
      <c r="Q159" s="192">
        <f t="shared" si="191"/>
        <v>0</v>
      </c>
      <c r="R159" s="192">
        <f t="shared" si="192"/>
        <v>1.5653747999999995E-2</v>
      </c>
      <c r="S159" s="153">
        <f t="shared" si="193"/>
        <v>2.6422829300000004</v>
      </c>
      <c r="T159" s="153">
        <v>0.50315055000000042</v>
      </c>
      <c r="U159" s="153">
        <v>1.98803277</v>
      </c>
      <c r="V159" s="153"/>
      <c r="W159" s="153">
        <v>0.15109961</v>
      </c>
      <c r="X159" s="192"/>
      <c r="Y159" s="192"/>
      <c r="Z159" s="192"/>
      <c r="AA159" s="192"/>
      <c r="AB159" s="198"/>
      <c r="AC159" s="192"/>
      <c r="AD159" s="192"/>
      <c r="AE159" s="192"/>
      <c r="AF159" s="198">
        <v>2020</v>
      </c>
      <c r="AG159" s="192" t="s">
        <v>1527</v>
      </c>
      <c r="AH159" s="192" t="s">
        <v>1528</v>
      </c>
      <c r="AI159" s="192" t="s">
        <v>1529</v>
      </c>
      <c r="AJ159" s="153">
        <v>0.38</v>
      </c>
      <c r="AK159" s="192"/>
      <c r="AL159" s="27"/>
    </row>
    <row r="160" spans="1:38" ht="62.2" x14ac:dyDescent="0.35">
      <c r="A160" s="210">
        <v>125</v>
      </c>
      <c r="B160" s="152" t="s">
        <v>1597</v>
      </c>
      <c r="C160" s="174" t="s">
        <v>1598</v>
      </c>
      <c r="D160" s="153">
        <v>1.8193199999999998</v>
      </c>
      <c r="E160" s="192">
        <f t="shared" si="185"/>
        <v>0.18193199999999998</v>
      </c>
      <c r="F160" s="192">
        <f t="shared" si="186"/>
        <v>1.5282287999999999</v>
      </c>
      <c r="G160" s="192"/>
      <c r="H160" s="192">
        <f t="shared" si="187"/>
        <v>0.10915919999999998</v>
      </c>
      <c r="I160" s="153">
        <v>1.0812496079999998</v>
      </c>
      <c r="J160" s="192">
        <v>0</v>
      </c>
      <c r="K160" s="192">
        <v>0</v>
      </c>
      <c r="L160" s="192">
        <v>1.0331999999999999</v>
      </c>
      <c r="M160" s="192">
        <v>4.8049607999999994E-2</v>
      </c>
      <c r="N160" s="192">
        <f t="shared" si="188"/>
        <v>0.73807039200000002</v>
      </c>
      <c r="O160" s="192">
        <f t="shared" si="189"/>
        <v>0.18193199999999998</v>
      </c>
      <c r="P160" s="192">
        <f t="shared" si="190"/>
        <v>1.5282287999999999</v>
      </c>
      <c r="Q160" s="192">
        <f t="shared" si="191"/>
        <v>-1.0331999999999999</v>
      </c>
      <c r="R160" s="192">
        <f t="shared" si="192"/>
        <v>6.110959199999999E-2</v>
      </c>
      <c r="S160" s="153">
        <f t="shared" si="193"/>
        <v>0.93361603999999998</v>
      </c>
      <c r="T160" s="153"/>
      <c r="U160" s="153">
        <v>0.89357469999999994</v>
      </c>
      <c r="V160" s="153"/>
      <c r="W160" s="153">
        <v>4.0041339999999995E-2</v>
      </c>
      <c r="X160" s="192"/>
      <c r="Y160" s="192"/>
      <c r="Z160" s="192"/>
      <c r="AA160" s="192"/>
      <c r="AB160" s="198"/>
      <c r="AC160" s="192"/>
      <c r="AD160" s="192"/>
      <c r="AE160" s="192">
        <v>1.26</v>
      </c>
      <c r="AF160" s="192"/>
      <c r="AG160" s="192"/>
      <c r="AH160" s="192"/>
      <c r="AI160" s="192"/>
      <c r="AJ160" s="153"/>
      <c r="AK160" s="192"/>
      <c r="AL160" s="27"/>
    </row>
    <row r="161" spans="1:38" ht="93.25" x14ac:dyDescent="0.35">
      <c r="A161" s="210">
        <v>126</v>
      </c>
      <c r="B161" s="152" t="s">
        <v>1599</v>
      </c>
      <c r="C161" s="174" t="s">
        <v>1600</v>
      </c>
      <c r="D161" s="153">
        <v>0.58447199999999999</v>
      </c>
      <c r="E161" s="192">
        <f t="shared" si="185"/>
        <v>5.8447200000000005E-2</v>
      </c>
      <c r="F161" s="192">
        <f t="shared" si="186"/>
        <v>0.49095647999999997</v>
      </c>
      <c r="G161" s="192"/>
      <c r="H161" s="192">
        <f t="shared" si="187"/>
        <v>3.506832E-2</v>
      </c>
      <c r="I161" s="153">
        <v>2.6011979999999997E-2</v>
      </c>
      <c r="J161" s="192">
        <v>0</v>
      </c>
      <c r="K161" s="192">
        <v>0</v>
      </c>
      <c r="L161" s="192">
        <v>0</v>
      </c>
      <c r="M161" s="192">
        <v>2.6011979999999997E-2</v>
      </c>
      <c r="N161" s="192">
        <f t="shared" si="188"/>
        <v>0.55846001999999995</v>
      </c>
      <c r="O161" s="192">
        <f t="shared" si="189"/>
        <v>5.8447200000000005E-2</v>
      </c>
      <c r="P161" s="192">
        <f t="shared" si="190"/>
        <v>0.49095647999999997</v>
      </c>
      <c r="Q161" s="192">
        <f t="shared" si="191"/>
        <v>0</v>
      </c>
      <c r="R161" s="192">
        <f t="shared" si="192"/>
        <v>9.056340000000003E-3</v>
      </c>
      <c r="S161" s="153">
        <f t="shared" si="193"/>
        <v>2.1676649999999999E-2</v>
      </c>
      <c r="T161" s="153"/>
      <c r="U161" s="153"/>
      <c r="V161" s="153"/>
      <c r="W161" s="153">
        <v>2.1676649999999999E-2</v>
      </c>
      <c r="X161" s="192"/>
      <c r="Y161" s="192"/>
      <c r="Z161" s="192"/>
      <c r="AA161" s="192"/>
      <c r="AB161" s="198"/>
      <c r="AC161" s="192"/>
      <c r="AD161" s="192"/>
      <c r="AE161" s="192"/>
      <c r="AF161" s="192"/>
      <c r="AG161" s="192"/>
      <c r="AH161" s="192"/>
      <c r="AI161" s="192"/>
      <c r="AJ161" s="153"/>
      <c r="AK161" s="192"/>
      <c r="AL161" s="27"/>
    </row>
    <row r="162" spans="1:38" ht="124.35" x14ac:dyDescent="0.35">
      <c r="A162" s="210">
        <v>127</v>
      </c>
      <c r="B162" s="152" t="s">
        <v>387</v>
      </c>
      <c r="C162" s="174" t="s">
        <v>1601</v>
      </c>
      <c r="D162" s="153">
        <v>0.58447199999999999</v>
      </c>
      <c r="E162" s="192">
        <f t="shared" si="185"/>
        <v>5.8447200000000005E-2</v>
      </c>
      <c r="F162" s="192">
        <f t="shared" si="186"/>
        <v>0.49095647999999997</v>
      </c>
      <c r="G162" s="192"/>
      <c r="H162" s="192">
        <f t="shared" si="187"/>
        <v>3.506832E-2</v>
      </c>
      <c r="I162" s="153">
        <v>0.39393198000000001</v>
      </c>
      <c r="J162" s="192">
        <v>0</v>
      </c>
      <c r="K162" s="192">
        <v>0</v>
      </c>
      <c r="L162" s="192">
        <v>0.36792000000000002</v>
      </c>
      <c r="M162" s="192">
        <v>2.6011979999999997E-2</v>
      </c>
      <c r="N162" s="192">
        <f t="shared" si="188"/>
        <v>0.19054001999999998</v>
      </c>
      <c r="O162" s="192">
        <f t="shared" si="189"/>
        <v>5.8447200000000005E-2</v>
      </c>
      <c r="P162" s="192">
        <f t="shared" si="190"/>
        <v>0.49095647999999997</v>
      </c>
      <c r="Q162" s="192">
        <f t="shared" si="191"/>
        <v>-0.36792000000000002</v>
      </c>
      <c r="R162" s="192">
        <f t="shared" si="192"/>
        <v>9.056340000000003E-3</v>
      </c>
      <c r="S162" s="153">
        <f t="shared" si="193"/>
        <v>2.1676649999999999E-2</v>
      </c>
      <c r="T162" s="153"/>
      <c r="U162" s="153"/>
      <c r="V162" s="153"/>
      <c r="W162" s="153">
        <v>2.1676649999999999E-2</v>
      </c>
      <c r="X162" s="192"/>
      <c r="Y162" s="192"/>
      <c r="Z162" s="192"/>
      <c r="AA162" s="192"/>
      <c r="AB162" s="198"/>
      <c r="AC162" s="192"/>
      <c r="AD162" s="192"/>
      <c r="AE162" s="192"/>
      <c r="AF162" s="192"/>
      <c r="AG162" s="192"/>
      <c r="AH162" s="192"/>
      <c r="AI162" s="192"/>
      <c r="AJ162" s="153"/>
      <c r="AK162" s="192"/>
      <c r="AL162" s="27"/>
    </row>
    <row r="163" spans="1:38" ht="62.2" x14ac:dyDescent="0.35">
      <c r="A163" s="210">
        <v>128</v>
      </c>
      <c r="B163" s="152" t="s">
        <v>1602</v>
      </c>
      <c r="C163" s="174" t="s">
        <v>388</v>
      </c>
      <c r="D163" s="153">
        <v>1.014564</v>
      </c>
      <c r="E163" s="192">
        <f t="shared" si="185"/>
        <v>0.1014564</v>
      </c>
      <c r="F163" s="192">
        <f t="shared" si="186"/>
        <v>0.85223376000000006</v>
      </c>
      <c r="G163" s="192"/>
      <c r="H163" s="192">
        <f t="shared" si="187"/>
        <v>6.0873839999999999E-2</v>
      </c>
      <c r="I163" s="153">
        <v>4.5153264000000005E-2</v>
      </c>
      <c r="J163" s="192">
        <v>0</v>
      </c>
      <c r="K163" s="192">
        <v>0</v>
      </c>
      <c r="L163" s="192">
        <v>0</v>
      </c>
      <c r="M163" s="192">
        <v>4.5153264000000005E-2</v>
      </c>
      <c r="N163" s="192">
        <f t="shared" si="188"/>
        <v>0.96941073600000005</v>
      </c>
      <c r="O163" s="192">
        <f t="shared" si="189"/>
        <v>0.1014564</v>
      </c>
      <c r="P163" s="192">
        <f t="shared" si="190"/>
        <v>0.85223376000000006</v>
      </c>
      <c r="Q163" s="192">
        <f t="shared" si="191"/>
        <v>0</v>
      </c>
      <c r="R163" s="192">
        <f t="shared" si="192"/>
        <v>1.5720575999999993E-2</v>
      </c>
      <c r="S163" s="153">
        <f t="shared" si="193"/>
        <v>3.7627720000000003E-2</v>
      </c>
      <c r="T163" s="153"/>
      <c r="U163" s="153"/>
      <c r="V163" s="153"/>
      <c r="W163" s="153">
        <v>3.7627720000000003E-2</v>
      </c>
      <c r="X163" s="192"/>
      <c r="Y163" s="192"/>
      <c r="Z163" s="192"/>
      <c r="AA163" s="192"/>
      <c r="AB163" s="198"/>
      <c r="AC163" s="192"/>
      <c r="AD163" s="192"/>
      <c r="AE163" s="192"/>
      <c r="AF163" s="192"/>
      <c r="AG163" s="192"/>
      <c r="AH163" s="192"/>
      <c r="AI163" s="192"/>
      <c r="AJ163" s="153"/>
      <c r="AK163" s="192"/>
      <c r="AL163" s="27"/>
    </row>
    <row r="164" spans="1:38" ht="62.2" x14ac:dyDescent="0.35">
      <c r="A164" s="210">
        <v>129</v>
      </c>
      <c r="B164" s="152" t="s">
        <v>1603</v>
      </c>
      <c r="C164" s="174" t="s">
        <v>1604</v>
      </c>
      <c r="D164" s="153">
        <v>0</v>
      </c>
      <c r="E164" s="192">
        <f t="shared" si="185"/>
        <v>0</v>
      </c>
      <c r="F164" s="192">
        <f t="shared" si="186"/>
        <v>0</v>
      </c>
      <c r="G164" s="192"/>
      <c r="H164" s="192">
        <f t="shared" si="187"/>
        <v>0</v>
      </c>
      <c r="I164" s="153">
        <v>0.25282260000000001</v>
      </c>
      <c r="J164" s="192">
        <v>0</v>
      </c>
      <c r="K164" s="192">
        <v>0</v>
      </c>
      <c r="L164" s="192">
        <v>0.25282260000000001</v>
      </c>
      <c r="M164" s="192">
        <v>0</v>
      </c>
      <c r="N164" s="192">
        <f t="shared" si="188"/>
        <v>-0.25282260000000001</v>
      </c>
      <c r="O164" s="192">
        <f t="shared" si="189"/>
        <v>0</v>
      </c>
      <c r="P164" s="192">
        <f t="shared" si="190"/>
        <v>0</v>
      </c>
      <c r="Q164" s="192">
        <f t="shared" si="191"/>
        <v>-0.25282260000000001</v>
      </c>
      <c r="R164" s="192">
        <f t="shared" si="192"/>
        <v>0</v>
      </c>
      <c r="S164" s="153">
        <f t="shared" si="193"/>
        <v>0</v>
      </c>
      <c r="T164" s="153"/>
      <c r="U164" s="153"/>
      <c r="V164" s="153"/>
      <c r="W164" s="153">
        <v>0</v>
      </c>
      <c r="X164" s="192"/>
      <c r="Y164" s="192"/>
      <c r="Z164" s="192"/>
      <c r="AA164" s="192"/>
      <c r="AB164" s="198"/>
      <c r="AC164" s="192"/>
      <c r="AD164" s="192"/>
      <c r="AE164" s="192"/>
      <c r="AF164" s="192"/>
      <c r="AG164" s="192"/>
      <c r="AH164" s="192"/>
      <c r="AI164" s="192"/>
      <c r="AJ164" s="153"/>
      <c r="AK164" s="192"/>
      <c r="AL164" s="27"/>
    </row>
    <row r="165" spans="1:38" ht="15.55" x14ac:dyDescent="0.35">
      <c r="A165" s="172"/>
      <c r="B165" s="156" t="s">
        <v>389</v>
      </c>
      <c r="C165" s="173"/>
      <c r="D165" s="237">
        <f t="shared" ref="D165:AK165" si="194">SUM(D166:D183)</f>
        <v>20.441465999999995</v>
      </c>
      <c r="E165" s="237">
        <f t="shared" si="194"/>
        <v>2.0441465999999999</v>
      </c>
      <c r="F165" s="237">
        <f t="shared" si="194"/>
        <v>17.170831440000001</v>
      </c>
      <c r="G165" s="237">
        <f t="shared" si="194"/>
        <v>0</v>
      </c>
      <c r="H165" s="237">
        <f t="shared" si="194"/>
        <v>1.22648796</v>
      </c>
      <c r="I165" s="237">
        <f t="shared" si="194"/>
        <v>2.6997724199999995</v>
      </c>
      <c r="J165" s="237">
        <f t="shared" si="194"/>
        <v>0</v>
      </c>
      <c r="K165" s="237">
        <f t="shared" si="194"/>
        <v>0</v>
      </c>
      <c r="L165" s="237">
        <f t="shared" si="194"/>
        <v>1.9183272</v>
      </c>
      <c r="M165" s="237">
        <f t="shared" si="194"/>
        <v>0.78144521999999994</v>
      </c>
      <c r="N165" s="237">
        <f t="shared" si="194"/>
        <v>17.74169358</v>
      </c>
      <c r="O165" s="237">
        <f t="shared" si="194"/>
        <v>2.0441465999999999</v>
      </c>
      <c r="P165" s="237">
        <f t="shared" si="194"/>
        <v>17.170831440000001</v>
      </c>
      <c r="Q165" s="237">
        <f t="shared" si="194"/>
        <v>-1.9183272</v>
      </c>
      <c r="R165" s="237">
        <f t="shared" si="194"/>
        <v>0.44504273999999994</v>
      </c>
      <c r="S165" s="237">
        <f t="shared" si="194"/>
        <v>2.0412611999999997</v>
      </c>
      <c r="T165" s="237">
        <f t="shared" si="194"/>
        <v>0.25876400999999993</v>
      </c>
      <c r="U165" s="237">
        <f t="shared" si="194"/>
        <v>1.1312928399999997</v>
      </c>
      <c r="V165" s="237">
        <f t="shared" si="194"/>
        <v>0</v>
      </c>
      <c r="W165" s="237">
        <f t="shared" si="194"/>
        <v>0.65120434999999999</v>
      </c>
      <c r="X165" s="237">
        <f t="shared" si="194"/>
        <v>0</v>
      </c>
      <c r="Y165" s="237">
        <f t="shared" si="194"/>
        <v>0</v>
      </c>
      <c r="Z165" s="237">
        <f t="shared" si="194"/>
        <v>0</v>
      </c>
      <c r="AA165" s="237">
        <f t="shared" si="194"/>
        <v>0</v>
      </c>
      <c r="AB165" s="237">
        <f t="shared" si="194"/>
        <v>0</v>
      </c>
      <c r="AC165" s="237">
        <f t="shared" si="194"/>
        <v>0</v>
      </c>
      <c r="AD165" s="237">
        <f t="shared" si="194"/>
        <v>0</v>
      </c>
      <c r="AE165" s="237">
        <f t="shared" si="194"/>
        <v>2.5</v>
      </c>
      <c r="AF165" s="237">
        <f t="shared" si="194"/>
        <v>2020</v>
      </c>
      <c r="AG165" s="237">
        <f t="shared" si="194"/>
        <v>0</v>
      </c>
      <c r="AH165" s="237">
        <f t="shared" si="194"/>
        <v>0</v>
      </c>
      <c r="AI165" s="237">
        <f t="shared" si="194"/>
        <v>0</v>
      </c>
      <c r="AJ165" s="237">
        <f t="shared" si="194"/>
        <v>0.2</v>
      </c>
      <c r="AK165" s="237">
        <f t="shared" si="194"/>
        <v>0</v>
      </c>
      <c r="AL165" s="27"/>
    </row>
    <row r="166" spans="1:38" ht="46.65" x14ac:dyDescent="0.35">
      <c r="A166" s="210">
        <v>130</v>
      </c>
      <c r="B166" s="152" t="s">
        <v>390</v>
      </c>
      <c r="C166" s="174" t="s">
        <v>391</v>
      </c>
      <c r="D166" s="153">
        <v>3.1319999999999997</v>
      </c>
      <c r="E166" s="192">
        <f t="shared" ref="E166:E183" si="195">D166*10%</f>
        <v>0.31319999999999998</v>
      </c>
      <c r="F166" s="192">
        <f t="shared" ref="F166:F183" si="196">D166-E166-H166</f>
        <v>2.6308799999999994</v>
      </c>
      <c r="G166" s="192"/>
      <c r="H166" s="192">
        <f t="shared" ref="H166:H183" si="197">D166*6%</f>
        <v>0.18791999999999998</v>
      </c>
      <c r="I166" s="153">
        <v>0.14427183599999999</v>
      </c>
      <c r="J166" s="192">
        <v>0</v>
      </c>
      <c r="K166" s="192">
        <v>0</v>
      </c>
      <c r="L166" s="192">
        <v>0</v>
      </c>
      <c r="M166" s="192">
        <v>0.14427183599999999</v>
      </c>
      <c r="N166" s="192">
        <f t="shared" ref="N166:N183" si="198">D166-I166</f>
        <v>2.9877281639999995</v>
      </c>
      <c r="O166" s="192">
        <f t="shared" ref="O166:O183" si="199">E166-J166</f>
        <v>0.31319999999999998</v>
      </c>
      <c r="P166" s="192">
        <f t="shared" ref="P166:P183" si="200">F166-K166</f>
        <v>2.6308799999999994</v>
      </c>
      <c r="Q166" s="192">
        <f t="shared" ref="Q166:Q183" si="201">G166-L166</f>
        <v>0</v>
      </c>
      <c r="R166" s="192">
        <f t="shared" ref="R166:R183" si="202">H166-M166</f>
        <v>4.3648163999999989E-2</v>
      </c>
      <c r="S166" s="153">
        <f t="shared" ref="S166:S183" si="203">T166+U166+V166+W166</f>
        <v>0.12022653</v>
      </c>
      <c r="T166" s="153"/>
      <c r="U166" s="153"/>
      <c r="V166" s="153"/>
      <c r="W166" s="153">
        <v>0.12022653</v>
      </c>
      <c r="X166" s="192"/>
      <c r="Y166" s="192"/>
      <c r="Z166" s="192"/>
      <c r="AA166" s="192"/>
      <c r="AB166" s="198"/>
      <c r="AC166" s="192"/>
      <c r="AD166" s="192"/>
      <c r="AE166" s="192"/>
      <c r="AF166" s="192"/>
      <c r="AG166" s="192"/>
      <c r="AH166" s="192"/>
      <c r="AI166" s="192"/>
      <c r="AJ166" s="153"/>
      <c r="AK166" s="192"/>
      <c r="AL166" s="27"/>
    </row>
    <row r="167" spans="1:38" ht="28.5" customHeight="1" x14ac:dyDescent="0.35">
      <c r="A167" s="210">
        <v>131</v>
      </c>
      <c r="B167" s="152" t="s">
        <v>392</v>
      </c>
      <c r="C167" s="174" t="s">
        <v>393</v>
      </c>
      <c r="D167" s="153">
        <v>2.7552E-2</v>
      </c>
      <c r="E167" s="192">
        <f t="shared" si="195"/>
        <v>2.7552000000000002E-3</v>
      </c>
      <c r="F167" s="192">
        <f t="shared" si="196"/>
        <v>2.314368E-2</v>
      </c>
      <c r="G167" s="192"/>
      <c r="H167" s="192">
        <f t="shared" si="197"/>
        <v>1.6531199999999999E-3</v>
      </c>
      <c r="I167" s="153">
        <v>0</v>
      </c>
      <c r="J167" s="192">
        <v>0</v>
      </c>
      <c r="K167" s="192">
        <v>0</v>
      </c>
      <c r="L167" s="192">
        <v>0</v>
      </c>
      <c r="M167" s="192">
        <v>0</v>
      </c>
      <c r="N167" s="192">
        <f t="shared" si="198"/>
        <v>2.7552E-2</v>
      </c>
      <c r="O167" s="192">
        <f t="shared" si="199"/>
        <v>2.7552000000000002E-3</v>
      </c>
      <c r="P167" s="192">
        <f t="shared" si="200"/>
        <v>2.314368E-2</v>
      </c>
      <c r="Q167" s="192">
        <f t="shared" si="201"/>
        <v>0</v>
      </c>
      <c r="R167" s="192">
        <f t="shared" si="202"/>
        <v>1.6531199999999999E-3</v>
      </c>
      <c r="S167" s="153">
        <f t="shared" si="203"/>
        <v>0</v>
      </c>
      <c r="T167" s="153"/>
      <c r="U167" s="153"/>
      <c r="V167" s="153"/>
      <c r="W167" s="153">
        <v>0</v>
      </c>
      <c r="X167" s="192"/>
      <c r="Y167" s="192"/>
      <c r="Z167" s="192"/>
      <c r="AA167" s="192"/>
      <c r="AB167" s="198"/>
      <c r="AC167" s="192"/>
      <c r="AD167" s="192"/>
      <c r="AE167" s="192"/>
      <c r="AF167" s="192"/>
      <c r="AG167" s="192"/>
      <c r="AH167" s="192"/>
      <c r="AI167" s="192"/>
      <c r="AJ167" s="153"/>
      <c r="AK167" s="192"/>
      <c r="AL167" s="27"/>
    </row>
    <row r="168" spans="1:38" ht="62.2" x14ac:dyDescent="0.35">
      <c r="A168" s="210">
        <v>132</v>
      </c>
      <c r="B168" s="152" t="s">
        <v>1605</v>
      </c>
      <c r="C168" s="174" t="s">
        <v>394</v>
      </c>
      <c r="D168" s="153">
        <v>1.2</v>
      </c>
      <c r="E168" s="192">
        <f t="shared" si="195"/>
        <v>0.12</v>
      </c>
      <c r="F168" s="192">
        <f t="shared" si="196"/>
        <v>1.008</v>
      </c>
      <c r="G168" s="192"/>
      <c r="H168" s="192">
        <f t="shared" si="197"/>
        <v>7.1999999999999995E-2</v>
      </c>
      <c r="I168" s="153">
        <v>5.3406060000000005E-2</v>
      </c>
      <c r="J168" s="192">
        <v>0</v>
      </c>
      <c r="K168" s="192">
        <v>0</v>
      </c>
      <c r="L168" s="192">
        <v>0</v>
      </c>
      <c r="M168" s="192">
        <v>5.3406060000000005E-2</v>
      </c>
      <c r="N168" s="192">
        <f t="shared" si="198"/>
        <v>1.14659394</v>
      </c>
      <c r="O168" s="192">
        <f t="shared" si="199"/>
        <v>0.12</v>
      </c>
      <c r="P168" s="192">
        <f t="shared" si="200"/>
        <v>1.008</v>
      </c>
      <c r="Q168" s="192">
        <f t="shared" si="201"/>
        <v>0</v>
      </c>
      <c r="R168" s="192">
        <f t="shared" si="202"/>
        <v>1.8593939999999989E-2</v>
      </c>
      <c r="S168" s="153">
        <f t="shared" si="203"/>
        <v>0.18462904999999996</v>
      </c>
      <c r="T168" s="153">
        <v>0.14012399999999997</v>
      </c>
      <c r="U168" s="153"/>
      <c r="V168" s="153"/>
      <c r="W168" s="153">
        <v>4.4505050000000004E-2</v>
      </c>
      <c r="X168" s="192"/>
      <c r="Y168" s="192"/>
      <c r="Z168" s="192"/>
      <c r="AA168" s="192"/>
      <c r="AB168" s="198"/>
      <c r="AC168" s="192"/>
      <c r="AD168" s="192"/>
      <c r="AE168" s="192"/>
      <c r="AF168" s="192"/>
      <c r="AG168" s="192"/>
      <c r="AH168" s="192"/>
      <c r="AI168" s="192"/>
      <c r="AJ168" s="153"/>
      <c r="AK168" s="192"/>
      <c r="AL168" s="27"/>
    </row>
    <row r="169" spans="1:38" ht="46.65" x14ac:dyDescent="0.35">
      <c r="A169" s="210">
        <v>133</v>
      </c>
      <c r="B169" s="152" t="s">
        <v>395</v>
      </c>
      <c r="C169" s="174" t="s">
        <v>396</v>
      </c>
      <c r="D169" s="153">
        <v>2.8748399999999994</v>
      </c>
      <c r="E169" s="192">
        <f t="shared" si="195"/>
        <v>0.28748399999999996</v>
      </c>
      <c r="F169" s="192">
        <f t="shared" si="196"/>
        <v>2.4148655999999993</v>
      </c>
      <c r="G169" s="192"/>
      <c r="H169" s="192">
        <f t="shared" si="197"/>
        <v>0.17249039999999996</v>
      </c>
      <c r="I169" s="153">
        <v>0.12794488799999998</v>
      </c>
      <c r="J169" s="192">
        <v>0</v>
      </c>
      <c r="K169" s="192">
        <v>0</v>
      </c>
      <c r="L169" s="192">
        <v>0</v>
      </c>
      <c r="M169" s="192">
        <v>0.12794488799999998</v>
      </c>
      <c r="N169" s="192">
        <f t="shared" si="198"/>
        <v>2.7468951119999994</v>
      </c>
      <c r="O169" s="192">
        <f t="shared" si="199"/>
        <v>0.28748399999999996</v>
      </c>
      <c r="P169" s="192">
        <f t="shared" si="200"/>
        <v>2.4148655999999993</v>
      </c>
      <c r="Q169" s="192">
        <f t="shared" si="201"/>
        <v>0</v>
      </c>
      <c r="R169" s="192">
        <f t="shared" si="202"/>
        <v>4.4545511999999982E-2</v>
      </c>
      <c r="S169" s="153">
        <f t="shared" si="203"/>
        <v>0.10662073999999999</v>
      </c>
      <c r="T169" s="153"/>
      <c r="U169" s="153"/>
      <c r="V169" s="153"/>
      <c r="W169" s="153">
        <v>0.10662073999999999</v>
      </c>
      <c r="X169" s="192"/>
      <c r="Y169" s="192"/>
      <c r="Z169" s="192"/>
      <c r="AA169" s="192"/>
      <c r="AB169" s="198"/>
      <c r="AC169" s="192"/>
      <c r="AD169" s="192"/>
      <c r="AE169" s="192"/>
      <c r="AF169" s="192"/>
      <c r="AG169" s="192"/>
      <c r="AH169" s="192"/>
      <c r="AI169" s="192"/>
      <c r="AJ169" s="153"/>
      <c r="AK169" s="192"/>
      <c r="AL169" s="27"/>
    </row>
    <row r="170" spans="1:38" ht="46.65" x14ac:dyDescent="0.35">
      <c r="A170" s="210">
        <v>134</v>
      </c>
      <c r="B170" s="152" t="s">
        <v>397</v>
      </c>
      <c r="C170" s="174" t="s">
        <v>398</v>
      </c>
      <c r="D170" s="153">
        <v>4.5286200000000001</v>
      </c>
      <c r="E170" s="192">
        <f t="shared" si="195"/>
        <v>0.45286200000000004</v>
      </c>
      <c r="F170" s="192">
        <f t="shared" si="196"/>
        <v>3.8040408000000006</v>
      </c>
      <c r="G170" s="192"/>
      <c r="H170" s="192">
        <f t="shared" si="197"/>
        <v>0.27171719999999999</v>
      </c>
      <c r="I170" s="153">
        <v>0.20154645600000001</v>
      </c>
      <c r="J170" s="192">
        <v>0</v>
      </c>
      <c r="K170" s="192">
        <v>0</v>
      </c>
      <c r="L170" s="192">
        <v>0</v>
      </c>
      <c r="M170" s="192">
        <v>0.20154645600000001</v>
      </c>
      <c r="N170" s="192">
        <f t="shared" si="198"/>
        <v>4.3270735440000001</v>
      </c>
      <c r="O170" s="192">
        <f t="shared" si="199"/>
        <v>0.45286200000000004</v>
      </c>
      <c r="P170" s="192">
        <f t="shared" si="200"/>
        <v>3.8040408000000006</v>
      </c>
      <c r="Q170" s="192">
        <f t="shared" si="201"/>
        <v>0</v>
      </c>
      <c r="R170" s="192">
        <f t="shared" si="202"/>
        <v>7.0170743999999979E-2</v>
      </c>
      <c r="S170" s="153">
        <f t="shared" si="203"/>
        <v>0.16795538000000002</v>
      </c>
      <c r="T170" s="153"/>
      <c r="U170" s="153"/>
      <c r="V170" s="153"/>
      <c r="W170" s="153">
        <v>0.16795538000000002</v>
      </c>
      <c r="X170" s="192"/>
      <c r="Y170" s="192"/>
      <c r="Z170" s="192"/>
      <c r="AA170" s="192"/>
      <c r="AB170" s="198"/>
      <c r="AC170" s="192"/>
      <c r="AD170" s="192"/>
      <c r="AE170" s="192"/>
      <c r="AF170" s="192"/>
      <c r="AG170" s="192"/>
      <c r="AH170" s="192"/>
      <c r="AI170" s="192"/>
      <c r="AJ170" s="153"/>
      <c r="AK170" s="192"/>
      <c r="AL170" s="27"/>
    </row>
    <row r="171" spans="1:38" ht="46.65" x14ac:dyDescent="0.35">
      <c r="A171" s="210">
        <v>135</v>
      </c>
      <c r="B171" s="152" t="s">
        <v>399</v>
      </c>
      <c r="C171" s="174" t="s">
        <v>400</v>
      </c>
      <c r="D171" s="153">
        <v>1.7052839999999998</v>
      </c>
      <c r="E171" s="192">
        <f t="shared" si="195"/>
        <v>0.1705284</v>
      </c>
      <c r="F171" s="192">
        <f t="shared" si="196"/>
        <v>1.4324385599999998</v>
      </c>
      <c r="G171" s="192"/>
      <c r="H171" s="192">
        <f t="shared" si="197"/>
        <v>0.10231703999999998</v>
      </c>
      <c r="I171" s="153">
        <v>7.5893747999999997E-2</v>
      </c>
      <c r="J171" s="192">
        <v>0</v>
      </c>
      <c r="K171" s="192">
        <v>0</v>
      </c>
      <c r="L171" s="192">
        <v>0</v>
      </c>
      <c r="M171" s="192">
        <v>7.5893747999999997E-2</v>
      </c>
      <c r="N171" s="192">
        <f t="shared" si="198"/>
        <v>1.6293902519999999</v>
      </c>
      <c r="O171" s="192">
        <f t="shared" si="199"/>
        <v>0.1705284</v>
      </c>
      <c r="P171" s="192">
        <f t="shared" si="200"/>
        <v>1.4324385599999998</v>
      </c>
      <c r="Q171" s="192">
        <f t="shared" si="201"/>
        <v>0</v>
      </c>
      <c r="R171" s="192">
        <f t="shared" si="202"/>
        <v>2.6423291999999987E-2</v>
      </c>
      <c r="S171" s="153">
        <f t="shared" si="203"/>
        <v>0.18188479999999999</v>
      </c>
      <c r="T171" s="153">
        <v>0.11864000999999999</v>
      </c>
      <c r="U171" s="153"/>
      <c r="V171" s="153"/>
      <c r="W171" s="153">
        <v>6.3244789999999995E-2</v>
      </c>
      <c r="X171" s="192"/>
      <c r="Y171" s="192"/>
      <c r="Z171" s="192"/>
      <c r="AA171" s="192"/>
      <c r="AB171" s="198"/>
      <c r="AC171" s="192"/>
      <c r="AD171" s="192"/>
      <c r="AE171" s="192"/>
      <c r="AF171" s="192"/>
      <c r="AG171" s="192"/>
      <c r="AH171" s="192"/>
      <c r="AI171" s="192"/>
      <c r="AJ171" s="153"/>
      <c r="AK171" s="192"/>
      <c r="AL171" s="27"/>
    </row>
    <row r="172" spans="1:38" ht="46.65" x14ac:dyDescent="0.35">
      <c r="A172" s="210">
        <v>136</v>
      </c>
      <c r="B172" s="152" t="s">
        <v>401</v>
      </c>
      <c r="C172" s="174" t="s">
        <v>402</v>
      </c>
      <c r="D172" s="153">
        <v>2.2653239999999997</v>
      </c>
      <c r="E172" s="192">
        <f t="shared" si="195"/>
        <v>0.22653239999999997</v>
      </c>
      <c r="F172" s="192">
        <f t="shared" si="196"/>
        <v>1.9028721599999998</v>
      </c>
      <c r="G172" s="192"/>
      <c r="H172" s="192">
        <f t="shared" si="197"/>
        <v>0.13591943999999997</v>
      </c>
      <c r="I172" s="153">
        <v>0.10081834799999999</v>
      </c>
      <c r="J172" s="192">
        <v>0</v>
      </c>
      <c r="K172" s="192">
        <v>0</v>
      </c>
      <c r="L172" s="192">
        <v>0</v>
      </c>
      <c r="M172" s="192">
        <v>0.10081834799999999</v>
      </c>
      <c r="N172" s="192">
        <f t="shared" si="198"/>
        <v>2.1645056519999999</v>
      </c>
      <c r="O172" s="192">
        <f t="shared" si="199"/>
        <v>0.22653239999999997</v>
      </c>
      <c r="P172" s="192">
        <f t="shared" si="200"/>
        <v>1.9028721599999998</v>
      </c>
      <c r="Q172" s="192">
        <f t="shared" si="201"/>
        <v>0</v>
      </c>
      <c r="R172" s="192">
        <f t="shared" si="202"/>
        <v>3.5101091999999987E-2</v>
      </c>
      <c r="S172" s="153">
        <f t="shared" si="203"/>
        <v>8.4015289999999992E-2</v>
      </c>
      <c r="T172" s="153"/>
      <c r="U172" s="153"/>
      <c r="V172" s="153"/>
      <c r="W172" s="153">
        <v>8.4015289999999992E-2</v>
      </c>
      <c r="X172" s="192"/>
      <c r="Y172" s="192"/>
      <c r="Z172" s="192"/>
      <c r="AA172" s="192"/>
      <c r="AB172" s="198"/>
      <c r="AC172" s="192"/>
      <c r="AD172" s="192"/>
      <c r="AE172" s="192"/>
      <c r="AF172" s="192"/>
      <c r="AG172" s="192"/>
      <c r="AH172" s="192"/>
      <c r="AI172" s="192"/>
      <c r="AJ172" s="153"/>
      <c r="AK172" s="192"/>
      <c r="AL172" s="27"/>
    </row>
    <row r="173" spans="1:38" ht="27.2" customHeight="1" x14ac:dyDescent="0.35">
      <c r="A173" s="210">
        <v>137</v>
      </c>
      <c r="B173" s="152" t="s">
        <v>403</v>
      </c>
      <c r="C173" s="174" t="s">
        <v>404</v>
      </c>
      <c r="D173" s="153">
        <v>1.0315080000000001</v>
      </c>
      <c r="E173" s="192">
        <f t="shared" si="195"/>
        <v>0.10315080000000001</v>
      </c>
      <c r="F173" s="192">
        <f t="shared" si="196"/>
        <v>0.86646672000000013</v>
      </c>
      <c r="G173" s="192"/>
      <c r="H173" s="192">
        <f t="shared" si="197"/>
        <v>6.1890480000000005E-2</v>
      </c>
      <c r="I173" s="153">
        <v>4.5907343999999996E-2</v>
      </c>
      <c r="J173" s="192">
        <v>0</v>
      </c>
      <c r="K173" s="192">
        <v>0</v>
      </c>
      <c r="L173" s="192">
        <v>0</v>
      </c>
      <c r="M173" s="192">
        <v>4.5907343999999996E-2</v>
      </c>
      <c r="N173" s="192">
        <f t="shared" si="198"/>
        <v>0.98560065600000013</v>
      </c>
      <c r="O173" s="192">
        <f t="shared" si="199"/>
        <v>0.10315080000000001</v>
      </c>
      <c r="P173" s="192">
        <f t="shared" si="200"/>
        <v>0.86646672000000013</v>
      </c>
      <c r="Q173" s="192">
        <f t="shared" si="201"/>
        <v>0</v>
      </c>
      <c r="R173" s="192">
        <f t="shared" si="202"/>
        <v>1.5983136000000009E-2</v>
      </c>
      <c r="S173" s="153">
        <f t="shared" si="203"/>
        <v>3.8256119999999998E-2</v>
      </c>
      <c r="T173" s="153"/>
      <c r="U173" s="153"/>
      <c r="V173" s="153"/>
      <c r="W173" s="153">
        <v>3.8256119999999998E-2</v>
      </c>
      <c r="X173" s="192"/>
      <c r="Y173" s="192"/>
      <c r="Z173" s="192"/>
      <c r="AA173" s="192"/>
      <c r="AB173" s="198"/>
      <c r="AC173" s="192"/>
      <c r="AD173" s="192"/>
      <c r="AE173" s="192"/>
      <c r="AF173" s="192"/>
      <c r="AG173" s="192"/>
      <c r="AH173" s="192"/>
      <c r="AI173" s="192"/>
      <c r="AJ173" s="153"/>
      <c r="AK173" s="192"/>
      <c r="AL173" s="27"/>
    </row>
    <row r="174" spans="1:38" ht="46.65" x14ac:dyDescent="0.35">
      <c r="A174" s="210">
        <v>138</v>
      </c>
      <c r="B174" s="152" t="s">
        <v>405</v>
      </c>
      <c r="C174" s="174" t="s">
        <v>406</v>
      </c>
      <c r="D174" s="153">
        <v>1.6029120000000001</v>
      </c>
      <c r="E174" s="192">
        <f t="shared" si="195"/>
        <v>0.16029120000000002</v>
      </c>
      <c r="F174" s="192">
        <f t="shared" si="196"/>
        <v>1.34644608</v>
      </c>
      <c r="G174" s="192"/>
      <c r="H174" s="192">
        <f t="shared" si="197"/>
        <v>9.6174720000000005E-2</v>
      </c>
      <c r="I174" s="153">
        <v>0.74498838000000001</v>
      </c>
      <c r="J174" s="153">
        <v>0</v>
      </c>
      <c r="K174" s="153">
        <v>0</v>
      </c>
      <c r="L174" s="153">
        <v>0.73584000000000005</v>
      </c>
      <c r="M174" s="153">
        <v>9.1483799999999994E-3</v>
      </c>
      <c r="N174" s="192">
        <f t="shared" si="198"/>
        <v>0.85792362000000011</v>
      </c>
      <c r="O174" s="192">
        <f t="shared" si="199"/>
        <v>0.16029120000000002</v>
      </c>
      <c r="P174" s="192">
        <f t="shared" si="200"/>
        <v>1.34644608</v>
      </c>
      <c r="Q174" s="192">
        <f t="shared" si="201"/>
        <v>-0.73584000000000005</v>
      </c>
      <c r="R174" s="192">
        <f t="shared" si="202"/>
        <v>8.7026340000000008E-2</v>
      </c>
      <c r="S174" s="153">
        <f t="shared" si="203"/>
        <v>7.6236499999999992E-3</v>
      </c>
      <c r="T174" s="153"/>
      <c r="U174" s="153"/>
      <c r="V174" s="153"/>
      <c r="W174" s="153">
        <v>7.6236499999999992E-3</v>
      </c>
      <c r="X174" s="153"/>
      <c r="Y174" s="153"/>
      <c r="Z174" s="153"/>
      <c r="AA174" s="153"/>
      <c r="AB174" s="155"/>
      <c r="AC174" s="153"/>
      <c r="AD174" s="153"/>
      <c r="AE174" s="153">
        <v>0.8</v>
      </c>
      <c r="AF174" s="153"/>
      <c r="AG174" s="153"/>
      <c r="AH174" s="153"/>
      <c r="AI174" s="153"/>
      <c r="AJ174" s="153"/>
      <c r="AK174" s="153"/>
      <c r="AL174" s="27"/>
    </row>
    <row r="175" spans="1:38" ht="77.7" x14ac:dyDescent="0.35">
      <c r="A175" s="210">
        <v>139</v>
      </c>
      <c r="B175" s="152" t="s">
        <v>1606</v>
      </c>
      <c r="C175" s="174" t="s">
        <v>407</v>
      </c>
      <c r="D175" s="153">
        <v>0.40165199999999995</v>
      </c>
      <c r="E175" s="192">
        <f t="shared" si="195"/>
        <v>4.0165199999999998E-2</v>
      </c>
      <c r="F175" s="192">
        <f t="shared" si="196"/>
        <v>0.33738767999999997</v>
      </c>
      <c r="G175" s="192"/>
      <c r="H175" s="192">
        <f t="shared" si="197"/>
        <v>2.4099119999999995E-2</v>
      </c>
      <c r="I175" s="153">
        <v>2.292372E-3</v>
      </c>
      <c r="J175" s="192">
        <v>0</v>
      </c>
      <c r="K175" s="192">
        <v>0</v>
      </c>
      <c r="L175" s="192">
        <v>0</v>
      </c>
      <c r="M175" s="192">
        <v>2.292372E-3</v>
      </c>
      <c r="N175" s="192">
        <f t="shared" si="198"/>
        <v>0.39935962799999997</v>
      </c>
      <c r="O175" s="192">
        <f t="shared" si="199"/>
        <v>4.0165199999999998E-2</v>
      </c>
      <c r="P175" s="192">
        <f t="shared" si="200"/>
        <v>0.33738767999999997</v>
      </c>
      <c r="Q175" s="192">
        <f t="shared" si="201"/>
        <v>0</v>
      </c>
      <c r="R175" s="192">
        <f t="shared" si="202"/>
        <v>2.1806747999999994E-2</v>
      </c>
      <c r="S175" s="153">
        <f t="shared" si="203"/>
        <v>1.9103099999999999E-3</v>
      </c>
      <c r="T175" s="153"/>
      <c r="U175" s="153"/>
      <c r="V175" s="153"/>
      <c r="W175" s="153">
        <v>1.9103099999999999E-3</v>
      </c>
      <c r="X175" s="192"/>
      <c r="Y175" s="192"/>
      <c r="Z175" s="192"/>
      <c r="AA175" s="192"/>
      <c r="AB175" s="198"/>
      <c r="AC175" s="192"/>
      <c r="AD175" s="192"/>
      <c r="AE175" s="192"/>
      <c r="AF175" s="198">
        <v>2020</v>
      </c>
      <c r="AG175" s="192" t="s">
        <v>1527</v>
      </c>
      <c r="AH175" s="192" t="s">
        <v>1528</v>
      </c>
      <c r="AI175" s="192" t="s">
        <v>1529</v>
      </c>
      <c r="AJ175" s="153">
        <v>0.2</v>
      </c>
      <c r="AK175" s="192"/>
      <c r="AL175" s="27"/>
    </row>
    <row r="176" spans="1:38" ht="46.65" x14ac:dyDescent="0.35">
      <c r="A176" s="210">
        <v>140</v>
      </c>
      <c r="B176" s="152" t="s">
        <v>408</v>
      </c>
      <c r="C176" s="174" t="s">
        <v>1607</v>
      </c>
      <c r="D176" s="153">
        <v>1.156188</v>
      </c>
      <c r="E176" s="192">
        <f t="shared" si="195"/>
        <v>0.11561880000000001</v>
      </c>
      <c r="F176" s="192">
        <f t="shared" si="196"/>
        <v>0.97119791999999994</v>
      </c>
      <c r="G176" s="192"/>
      <c r="H176" s="192">
        <f t="shared" si="197"/>
        <v>6.9371279999999994E-2</v>
      </c>
      <c r="I176" s="153">
        <v>6.5987639999999992E-3</v>
      </c>
      <c r="J176" s="192">
        <v>0</v>
      </c>
      <c r="K176" s="192">
        <v>0</v>
      </c>
      <c r="L176" s="192">
        <v>0</v>
      </c>
      <c r="M176" s="192">
        <v>6.5987639999999992E-3</v>
      </c>
      <c r="N176" s="192">
        <f t="shared" si="198"/>
        <v>1.149589236</v>
      </c>
      <c r="O176" s="192">
        <f t="shared" si="199"/>
        <v>0.11561880000000001</v>
      </c>
      <c r="P176" s="192">
        <f t="shared" si="200"/>
        <v>0.97119791999999994</v>
      </c>
      <c r="Q176" s="192">
        <f t="shared" si="201"/>
        <v>0</v>
      </c>
      <c r="R176" s="192">
        <f t="shared" si="202"/>
        <v>6.2772516E-2</v>
      </c>
      <c r="S176" s="153">
        <f t="shared" si="203"/>
        <v>0.46578743</v>
      </c>
      <c r="T176" s="153"/>
      <c r="U176" s="153">
        <v>0.46028846000000001</v>
      </c>
      <c r="V176" s="153"/>
      <c r="W176" s="153">
        <v>5.4989699999999997E-3</v>
      </c>
      <c r="X176" s="192"/>
      <c r="Y176" s="192"/>
      <c r="Z176" s="192"/>
      <c r="AA176" s="192"/>
      <c r="AB176" s="198"/>
      <c r="AC176" s="192"/>
      <c r="AD176" s="192"/>
      <c r="AE176" s="192">
        <v>0.8</v>
      </c>
      <c r="AF176" s="192"/>
      <c r="AG176" s="192"/>
      <c r="AH176" s="192"/>
      <c r="AI176" s="192"/>
      <c r="AJ176" s="153"/>
      <c r="AK176" s="192"/>
      <c r="AL176" s="27"/>
    </row>
    <row r="177" spans="1:38" ht="62.2" x14ac:dyDescent="0.35">
      <c r="A177" s="210">
        <v>141</v>
      </c>
      <c r="B177" s="152" t="s">
        <v>1608</v>
      </c>
      <c r="C177" s="176" t="s">
        <v>409</v>
      </c>
      <c r="D177" s="153">
        <v>0.51558599999999988</v>
      </c>
      <c r="E177" s="192">
        <f t="shared" si="195"/>
        <v>5.1558599999999989E-2</v>
      </c>
      <c r="F177" s="192">
        <f t="shared" si="196"/>
        <v>0.43309223999999985</v>
      </c>
      <c r="G177" s="192"/>
      <c r="H177" s="192">
        <f t="shared" si="197"/>
        <v>3.0935159999999993E-2</v>
      </c>
      <c r="I177" s="153">
        <v>0.381537024</v>
      </c>
      <c r="J177" s="192">
        <v>0</v>
      </c>
      <c r="K177" s="192">
        <v>0</v>
      </c>
      <c r="L177" s="192">
        <v>0.36792000000000002</v>
      </c>
      <c r="M177" s="192">
        <v>1.3617024E-2</v>
      </c>
      <c r="N177" s="192">
        <f t="shared" si="198"/>
        <v>0.13404897599999988</v>
      </c>
      <c r="O177" s="192">
        <f t="shared" si="199"/>
        <v>5.1558599999999989E-2</v>
      </c>
      <c r="P177" s="192">
        <f t="shared" si="200"/>
        <v>0.43309223999999985</v>
      </c>
      <c r="Q177" s="192">
        <f t="shared" si="201"/>
        <v>-0.36792000000000002</v>
      </c>
      <c r="R177" s="192">
        <f t="shared" si="202"/>
        <v>1.7318135999999991E-2</v>
      </c>
      <c r="S177" s="153">
        <f t="shared" si="203"/>
        <v>1.134752E-2</v>
      </c>
      <c r="T177" s="153"/>
      <c r="U177" s="153"/>
      <c r="V177" s="153"/>
      <c r="W177" s="153">
        <v>1.134752E-2</v>
      </c>
      <c r="X177" s="192"/>
      <c r="Y177" s="192"/>
      <c r="Z177" s="192"/>
      <c r="AA177" s="192"/>
      <c r="AB177" s="198"/>
      <c r="AC177" s="192"/>
      <c r="AD177" s="192"/>
      <c r="AE177" s="192">
        <v>0.4</v>
      </c>
      <c r="AF177" s="192"/>
      <c r="AG177" s="192"/>
      <c r="AH177" s="192"/>
      <c r="AI177" s="192"/>
      <c r="AJ177" s="153"/>
      <c r="AK177" s="192"/>
      <c r="AL177" s="27"/>
    </row>
    <row r="178" spans="1:38" ht="62.2" x14ac:dyDescent="0.35">
      <c r="A178" s="210">
        <v>142</v>
      </c>
      <c r="B178" s="152" t="s">
        <v>1609</v>
      </c>
      <c r="C178" s="176" t="s">
        <v>410</v>
      </c>
      <c r="D178" s="153">
        <v>0</v>
      </c>
      <c r="E178" s="192">
        <f t="shared" si="195"/>
        <v>0</v>
      </c>
      <c r="F178" s="192">
        <f t="shared" si="196"/>
        <v>0</v>
      </c>
      <c r="G178" s="192"/>
      <c r="H178" s="192">
        <f t="shared" si="197"/>
        <v>0</v>
      </c>
      <c r="I178" s="153">
        <v>0.20364179999999998</v>
      </c>
      <c r="J178" s="192">
        <v>0</v>
      </c>
      <c r="K178" s="192">
        <v>0</v>
      </c>
      <c r="L178" s="192">
        <v>0.20364179999999998</v>
      </c>
      <c r="M178" s="192">
        <v>0</v>
      </c>
      <c r="N178" s="192">
        <f t="shared" si="198"/>
        <v>-0.20364179999999998</v>
      </c>
      <c r="O178" s="192">
        <f t="shared" si="199"/>
        <v>0</v>
      </c>
      <c r="P178" s="192">
        <f t="shared" si="200"/>
        <v>0</v>
      </c>
      <c r="Q178" s="192">
        <f t="shared" si="201"/>
        <v>-0.20364179999999998</v>
      </c>
      <c r="R178" s="192">
        <f t="shared" si="202"/>
        <v>0</v>
      </c>
      <c r="S178" s="153">
        <f t="shared" si="203"/>
        <v>0.19700801999999998</v>
      </c>
      <c r="T178" s="153"/>
      <c r="U178" s="153">
        <v>0.19700801999999998</v>
      </c>
      <c r="V178" s="153"/>
      <c r="W178" s="153">
        <v>0</v>
      </c>
      <c r="X178" s="192"/>
      <c r="Y178" s="192"/>
      <c r="Z178" s="192"/>
      <c r="AA178" s="192"/>
      <c r="AB178" s="198"/>
      <c r="AC178" s="192"/>
      <c r="AD178" s="192"/>
      <c r="AE178" s="192">
        <v>0.25</v>
      </c>
      <c r="AF178" s="192"/>
      <c r="AG178" s="192"/>
      <c r="AH178" s="192"/>
      <c r="AI178" s="192"/>
      <c r="AJ178" s="153"/>
      <c r="AK178" s="192"/>
      <c r="AL178" s="27"/>
    </row>
    <row r="179" spans="1:38" ht="77.7" x14ac:dyDescent="0.35">
      <c r="A179" s="210">
        <v>143</v>
      </c>
      <c r="B179" s="152" t="s">
        <v>1610</v>
      </c>
      <c r="C179" s="176" t="s">
        <v>1611</v>
      </c>
      <c r="D179" s="153">
        <v>0</v>
      </c>
      <c r="E179" s="192">
        <f t="shared" si="195"/>
        <v>0</v>
      </c>
      <c r="F179" s="192">
        <f t="shared" si="196"/>
        <v>0</v>
      </c>
      <c r="G179" s="192"/>
      <c r="H179" s="192">
        <f t="shared" si="197"/>
        <v>0</v>
      </c>
      <c r="I179" s="153">
        <v>0.20364179999999998</v>
      </c>
      <c r="J179" s="192">
        <v>0</v>
      </c>
      <c r="K179" s="192">
        <v>0</v>
      </c>
      <c r="L179" s="192">
        <v>0.20364179999999998</v>
      </c>
      <c r="M179" s="192">
        <v>0</v>
      </c>
      <c r="N179" s="192">
        <f t="shared" si="198"/>
        <v>-0.20364179999999998</v>
      </c>
      <c r="O179" s="192">
        <f t="shared" si="199"/>
        <v>0</v>
      </c>
      <c r="P179" s="192">
        <f t="shared" si="200"/>
        <v>0</v>
      </c>
      <c r="Q179" s="192">
        <f t="shared" si="201"/>
        <v>-0.20364179999999998</v>
      </c>
      <c r="R179" s="192">
        <f t="shared" si="202"/>
        <v>0</v>
      </c>
      <c r="S179" s="153">
        <f t="shared" si="203"/>
        <v>0.22366129999999998</v>
      </c>
      <c r="T179" s="153"/>
      <c r="U179" s="153">
        <v>0.22366129999999998</v>
      </c>
      <c r="V179" s="153"/>
      <c r="W179" s="153">
        <v>0</v>
      </c>
      <c r="X179" s="192"/>
      <c r="Y179" s="192"/>
      <c r="Z179" s="192"/>
      <c r="AA179" s="192"/>
      <c r="AB179" s="198"/>
      <c r="AC179" s="192"/>
      <c r="AD179" s="192"/>
      <c r="AE179" s="192">
        <v>0.25</v>
      </c>
      <c r="AF179" s="192"/>
      <c r="AG179" s="192"/>
      <c r="AH179" s="192"/>
      <c r="AI179" s="192"/>
      <c r="AJ179" s="153"/>
      <c r="AK179" s="192"/>
      <c r="AL179" s="27"/>
    </row>
    <row r="180" spans="1:38" ht="46.65" x14ac:dyDescent="0.35">
      <c r="A180" s="210">
        <v>144</v>
      </c>
      <c r="B180" s="152" t="s">
        <v>1612</v>
      </c>
      <c r="C180" s="176" t="s">
        <v>1613</v>
      </c>
      <c r="D180" s="153">
        <v>0</v>
      </c>
      <c r="E180" s="192">
        <f t="shared" si="195"/>
        <v>0</v>
      </c>
      <c r="F180" s="192">
        <f t="shared" si="196"/>
        <v>0</v>
      </c>
      <c r="G180" s="192"/>
      <c r="H180" s="192">
        <f t="shared" si="197"/>
        <v>0</v>
      </c>
      <c r="I180" s="153">
        <v>0.20364179999999998</v>
      </c>
      <c r="J180" s="192">
        <v>0</v>
      </c>
      <c r="K180" s="192">
        <v>0</v>
      </c>
      <c r="L180" s="192">
        <v>0.20364179999999998</v>
      </c>
      <c r="M180" s="192">
        <v>0</v>
      </c>
      <c r="N180" s="192">
        <f t="shared" si="198"/>
        <v>-0.20364179999999998</v>
      </c>
      <c r="O180" s="192">
        <f t="shared" si="199"/>
        <v>0</v>
      </c>
      <c r="P180" s="192">
        <f t="shared" si="200"/>
        <v>0</v>
      </c>
      <c r="Q180" s="192">
        <f t="shared" si="201"/>
        <v>-0.20364179999999998</v>
      </c>
      <c r="R180" s="192">
        <f t="shared" si="202"/>
        <v>0</v>
      </c>
      <c r="S180" s="153">
        <f t="shared" si="203"/>
        <v>0.18988627</v>
      </c>
      <c r="T180" s="153"/>
      <c r="U180" s="153">
        <v>0.18988627</v>
      </c>
      <c r="V180" s="153"/>
      <c r="W180" s="153">
        <v>0</v>
      </c>
      <c r="X180" s="192"/>
      <c r="Y180" s="192"/>
      <c r="Z180" s="192"/>
      <c r="AA180" s="192"/>
      <c r="AB180" s="198"/>
      <c r="AC180" s="192"/>
      <c r="AD180" s="192"/>
      <c r="AE180" s="192"/>
      <c r="AF180" s="192"/>
      <c r="AG180" s="192"/>
      <c r="AH180" s="192"/>
      <c r="AI180" s="192"/>
      <c r="AJ180" s="153"/>
      <c r="AK180" s="192"/>
      <c r="AL180" s="27"/>
    </row>
    <row r="181" spans="1:38" ht="46.65" x14ac:dyDescent="0.35">
      <c r="A181" s="210">
        <v>145</v>
      </c>
      <c r="B181" s="152" t="s">
        <v>1614</v>
      </c>
      <c r="C181" s="176" t="s">
        <v>1615</v>
      </c>
      <c r="D181" s="153">
        <v>0</v>
      </c>
      <c r="E181" s="192">
        <f t="shared" si="195"/>
        <v>0</v>
      </c>
      <c r="F181" s="192">
        <f t="shared" si="196"/>
        <v>0</v>
      </c>
      <c r="G181" s="192"/>
      <c r="H181" s="192">
        <f t="shared" si="197"/>
        <v>0</v>
      </c>
      <c r="I181" s="153">
        <v>0.20364179999999998</v>
      </c>
      <c r="J181" s="192">
        <v>0</v>
      </c>
      <c r="K181" s="192">
        <v>0</v>
      </c>
      <c r="L181" s="192">
        <v>0.20364179999999998</v>
      </c>
      <c r="M181" s="192">
        <v>0</v>
      </c>
      <c r="N181" s="192">
        <f t="shared" si="198"/>
        <v>-0.20364179999999998</v>
      </c>
      <c r="O181" s="192">
        <f t="shared" si="199"/>
        <v>0</v>
      </c>
      <c r="P181" s="192">
        <f t="shared" si="200"/>
        <v>0</v>
      </c>
      <c r="Q181" s="192">
        <f t="shared" si="201"/>
        <v>-0.20364179999999998</v>
      </c>
      <c r="R181" s="192">
        <f t="shared" si="202"/>
        <v>0</v>
      </c>
      <c r="S181" s="153">
        <f t="shared" si="203"/>
        <v>0</v>
      </c>
      <c r="T181" s="153"/>
      <c r="U181" s="153"/>
      <c r="V181" s="153"/>
      <c r="W181" s="153">
        <v>0</v>
      </c>
      <c r="X181" s="192"/>
      <c r="Y181" s="192"/>
      <c r="Z181" s="192"/>
      <c r="AA181" s="192"/>
      <c r="AB181" s="198"/>
      <c r="AC181" s="192"/>
      <c r="AD181" s="192"/>
      <c r="AE181" s="192"/>
      <c r="AF181" s="192"/>
      <c r="AG181" s="192"/>
      <c r="AH181" s="192"/>
      <c r="AI181" s="192"/>
      <c r="AJ181" s="153"/>
      <c r="AK181" s="192"/>
      <c r="AL181" s="27"/>
    </row>
    <row r="182" spans="1:38" ht="77.7" x14ac:dyDescent="0.35">
      <c r="A182" s="210">
        <v>146</v>
      </c>
      <c r="B182" s="152" t="s">
        <v>1616</v>
      </c>
      <c r="C182" s="176" t="s">
        <v>1617</v>
      </c>
      <c r="D182" s="153">
        <v>0</v>
      </c>
      <c r="E182" s="192">
        <f t="shared" si="195"/>
        <v>0</v>
      </c>
      <c r="F182" s="192">
        <f t="shared" si="196"/>
        <v>0</v>
      </c>
      <c r="G182" s="192"/>
      <c r="H182" s="192">
        <f t="shared" si="197"/>
        <v>0</v>
      </c>
      <c r="I182" s="153">
        <v>0</v>
      </c>
      <c r="J182" s="192">
        <v>0</v>
      </c>
      <c r="K182" s="192">
        <v>0</v>
      </c>
      <c r="L182" s="192">
        <v>0</v>
      </c>
      <c r="M182" s="192">
        <v>0</v>
      </c>
      <c r="N182" s="192">
        <f t="shared" si="198"/>
        <v>0</v>
      </c>
      <c r="O182" s="192">
        <f t="shared" si="199"/>
        <v>0</v>
      </c>
      <c r="P182" s="192">
        <f t="shared" si="200"/>
        <v>0</v>
      </c>
      <c r="Q182" s="192">
        <f t="shared" si="201"/>
        <v>0</v>
      </c>
      <c r="R182" s="192">
        <f t="shared" si="202"/>
        <v>0</v>
      </c>
      <c r="S182" s="153">
        <f t="shared" si="203"/>
        <v>6.0448790000000002E-2</v>
      </c>
      <c r="T182" s="153"/>
      <c r="U182" s="153">
        <v>6.0448790000000002E-2</v>
      </c>
      <c r="V182" s="153"/>
      <c r="W182" s="153">
        <v>0</v>
      </c>
      <c r="X182" s="192"/>
      <c r="Y182" s="192"/>
      <c r="Z182" s="192"/>
      <c r="AA182" s="192"/>
      <c r="AB182" s="198"/>
      <c r="AC182" s="192"/>
      <c r="AD182" s="192"/>
      <c r="AE182" s="192"/>
      <c r="AF182" s="192"/>
      <c r="AG182" s="192"/>
      <c r="AH182" s="192"/>
      <c r="AI182" s="192"/>
      <c r="AJ182" s="153"/>
      <c r="AK182" s="192"/>
      <c r="AL182" s="27"/>
    </row>
    <row r="183" spans="1:38" ht="46.65" x14ac:dyDescent="0.35">
      <c r="A183" s="210">
        <v>147</v>
      </c>
      <c r="B183" s="152" t="s">
        <v>1618</v>
      </c>
      <c r="C183" s="176" t="s">
        <v>1619</v>
      </c>
      <c r="D183" s="153">
        <v>0</v>
      </c>
      <c r="E183" s="192">
        <f t="shared" si="195"/>
        <v>0</v>
      </c>
      <c r="F183" s="192">
        <f t="shared" si="196"/>
        <v>0</v>
      </c>
      <c r="G183" s="192"/>
      <c r="H183" s="192">
        <f t="shared" si="197"/>
        <v>0</v>
      </c>
      <c r="I183" s="153">
        <v>0</v>
      </c>
      <c r="J183" s="192">
        <v>0</v>
      </c>
      <c r="K183" s="192">
        <v>0</v>
      </c>
      <c r="L183" s="192">
        <v>0</v>
      </c>
      <c r="M183" s="192">
        <v>0</v>
      </c>
      <c r="N183" s="192">
        <f t="shared" si="198"/>
        <v>0</v>
      </c>
      <c r="O183" s="192">
        <f t="shared" si="199"/>
        <v>0</v>
      </c>
      <c r="P183" s="192">
        <f t="shared" si="200"/>
        <v>0</v>
      </c>
      <c r="Q183" s="192">
        <f t="shared" si="201"/>
        <v>0</v>
      </c>
      <c r="R183" s="192">
        <f t="shared" si="202"/>
        <v>0</v>
      </c>
      <c r="S183" s="153">
        <f t="shared" si="203"/>
        <v>0</v>
      </c>
      <c r="T183" s="153"/>
      <c r="U183" s="153"/>
      <c r="V183" s="153"/>
      <c r="W183" s="153">
        <v>0</v>
      </c>
      <c r="X183" s="192"/>
      <c r="Y183" s="192"/>
      <c r="Z183" s="192"/>
      <c r="AA183" s="192"/>
      <c r="AB183" s="198"/>
      <c r="AC183" s="192"/>
      <c r="AD183" s="192"/>
      <c r="AE183" s="192"/>
      <c r="AF183" s="192"/>
      <c r="AG183" s="192"/>
      <c r="AH183" s="192"/>
      <c r="AI183" s="192"/>
      <c r="AJ183" s="153"/>
      <c r="AK183" s="192"/>
      <c r="AL183" s="27"/>
    </row>
    <row r="184" spans="1:38" ht="15.55" x14ac:dyDescent="0.35">
      <c r="A184" s="172"/>
      <c r="B184" s="156" t="s">
        <v>411</v>
      </c>
      <c r="C184" s="173"/>
      <c r="D184" s="237">
        <f t="shared" ref="D184:AK184" si="204">SUM(D185)</f>
        <v>1.2E-2</v>
      </c>
      <c r="E184" s="237">
        <f t="shared" si="204"/>
        <v>1.2000000000000001E-3</v>
      </c>
      <c r="F184" s="237">
        <f t="shared" si="204"/>
        <v>1.008E-2</v>
      </c>
      <c r="G184" s="237">
        <f t="shared" si="204"/>
        <v>0</v>
      </c>
      <c r="H184" s="237">
        <f t="shared" si="204"/>
        <v>7.1999999999999994E-4</v>
      </c>
      <c r="I184" s="237">
        <f t="shared" si="204"/>
        <v>5.3404799999999997E-4</v>
      </c>
      <c r="J184" s="237">
        <f t="shared" si="204"/>
        <v>0</v>
      </c>
      <c r="K184" s="237">
        <f t="shared" si="204"/>
        <v>0</v>
      </c>
      <c r="L184" s="237">
        <f t="shared" si="204"/>
        <v>0</v>
      </c>
      <c r="M184" s="237">
        <f t="shared" si="204"/>
        <v>5.3404799999999997E-4</v>
      </c>
      <c r="N184" s="237">
        <f t="shared" si="204"/>
        <v>1.1465952E-2</v>
      </c>
      <c r="O184" s="237">
        <f t="shared" si="204"/>
        <v>1.2000000000000001E-3</v>
      </c>
      <c r="P184" s="237">
        <f t="shared" si="204"/>
        <v>1.008E-2</v>
      </c>
      <c r="Q184" s="237">
        <f t="shared" si="204"/>
        <v>0</v>
      </c>
      <c r="R184" s="237">
        <f t="shared" si="204"/>
        <v>1.8595199999999997E-4</v>
      </c>
      <c r="S184" s="237">
        <f t="shared" si="204"/>
        <v>0.21521049</v>
      </c>
      <c r="T184" s="237">
        <f t="shared" si="204"/>
        <v>0.21476545</v>
      </c>
      <c r="U184" s="237">
        <f t="shared" si="204"/>
        <v>0</v>
      </c>
      <c r="V184" s="237">
        <f t="shared" si="204"/>
        <v>0</v>
      </c>
      <c r="W184" s="237">
        <f t="shared" si="204"/>
        <v>4.4504000000000001E-4</v>
      </c>
      <c r="X184" s="237">
        <f t="shared" si="204"/>
        <v>0</v>
      </c>
      <c r="Y184" s="237">
        <f t="shared" si="204"/>
        <v>0</v>
      </c>
      <c r="Z184" s="237">
        <f t="shared" si="204"/>
        <v>0</v>
      </c>
      <c r="AA184" s="237">
        <f t="shared" si="204"/>
        <v>0</v>
      </c>
      <c r="AB184" s="237">
        <f t="shared" si="204"/>
        <v>0</v>
      </c>
      <c r="AC184" s="237">
        <f t="shared" si="204"/>
        <v>0</v>
      </c>
      <c r="AD184" s="237">
        <f t="shared" si="204"/>
        <v>0</v>
      </c>
      <c r="AE184" s="237">
        <f t="shared" si="204"/>
        <v>0</v>
      </c>
      <c r="AF184" s="237">
        <f t="shared" si="204"/>
        <v>0</v>
      </c>
      <c r="AG184" s="237">
        <f t="shared" si="204"/>
        <v>0</v>
      </c>
      <c r="AH184" s="237">
        <f t="shared" si="204"/>
        <v>0</v>
      </c>
      <c r="AI184" s="237">
        <f t="shared" si="204"/>
        <v>0</v>
      </c>
      <c r="AJ184" s="237">
        <f t="shared" si="204"/>
        <v>0</v>
      </c>
      <c r="AK184" s="237">
        <f t="shared" si="204"/>
        <v>0</v>
      </c>
      <c r="AL184" s="27"/>
    </row>
    <row r="185" spans="1:38" ht="62.2" x14ac:dyDescent="0.35">
      <c r="A185" s="210">
        <v>148</v>
      </c>
      <c r="B185" s="152" t="s">
        <v>412</v>
      </c>
      <c r="C185" s="174" t="s">
        <v>413</v>
      </c>
      <c r="D185" s="153">
        <v>1.2E-2</v>
      </c>
      <c r="E185" s="192">
        <f>D185*10%</f>
        <v>1.2000000000000001E-3</v>
      </c>
      <c r="F185" s="192">
        <f>D185-E185-H185</f>
        <v>1.008E-2</v>
      </c>
      <c r="G185" s="192"/>
      <c r="H185" s="192">
        <f>D185*6%</f>
        <v>7.1999999999999994E-4</v>
      </c>
      <c r="I185" s="153">
        <v>5.3404799999999997E-4</v>
      </c>
      <c r="J185" s="192">
        <v>0</v>
      </c>
      <c r="K185" s="192">
        <v>0</v>
      </c>
      <c r="L185" s="192">
        <v>0</v>
      </c>
      <c r="M185" s="192">
        <v>5.3404799999999997E-4</v>
      </c>
      <c r="N185" s="192">
        <f>D185-I185</f>
        <v>1.1465952E-2</v>
      </c>
      <c r="O185" s="192">
        <f t="shared" ref="O185" si="205">E185-J185</f>
        <v>1.2000000000000001E-3</v>
      </c>
      <c r="P185" s="192">
        <f t="shared" ref="P185" si="206">F185-K185</f>
        <v>1.008E-2</v>
      </c>
      <c r="Q185" s="192">
        <f t="shared" ref="Q185" si="207">G185-L185</f>
        <v>0</v>
      </c>
      <c r="R185" s="192">
        <f t="shared" ref="R185" si="208">H185-M185</f>
        <v>1.8595199999999997E-4</v>
      </c>
      <c r="S185" s="153">
        <f>T185+U185+V185+W185</f>
        <v>0.21521049</v>
      </c>
      <c r="T185" s="153">
        <v>0.21476545</v>
      </c>
      <c r="U185" s="153"/>
      <c r="V185" s="153"/>
      <c r="W185" s="153">
        <v>4.4504000000000001E-4</v>
      </c>
      <c r="X185" s="192"/>
      <c r="Y185" s="192"/>
      <c r="Z185" s="192"/>
      <c r="AA185" s="192"/>
      <c r="AB185" s="198"/>
      <c r="AC185" s="192"/>
      <c r="AD185" s="192"/>
      <c r="AE185" s="192"/>
      <c r="AF185" s="192"/>
      <c r="AG185" s="192"/>
      <c r="AH185" s="192"/>
      <c r="AI185" s="192"/>
      <c r="AJ185" s="153"/>
      <c r="AK185" s="192"/>
      <c r="AL185" s="27"/>
    </row>
    <row r="186" spans="1:38" ht="15.55" x14ac:dyDescent="0.35">
      <c r="A186" s="172"/>
      <c r="B186" s="156" t="s">
        <v>414</v>
      </c>
      <c r="C186" s="173"/>
      <c r="D186" s="237">
        <f t="shared" ref="D186:AK186" si="209">SUM(D187:D190)</f>
        <v>1.3420679999999998</v>
      </c>
      <c r="E186" s="237">
        <f t="shared" si="209"/>
        <v>0.13420679999999996</v>
      </c>
      <c r="F186" s="237">
        <f t="shared" si="209"/>
        <v>1.1273371199999995</v>
      </c>
      <c r="G186" s="237">
        <f t="shared" si="209"/>
        <v>0</v>
      </c>
      <c r="H186" s="237">
        <f t="shared" si="209"/>
        <v>8.0524079999999984E-2</v>
      </c>
      <c r="I186" s="237">
        <f t="shared" si="209"/>
        <v>3.6167116359999998</v>
      </c>
      <c r="J186" s="237">
        <f t="shared" si="209"/>
        <v>0.16667199999999999</v>
      </c>
      <c r="K186" s="237">
        <f t="shared" si="209"/>
        <v>1.4645904000000001</v>
      </c>
      <c r="L186" s="237">
        <f t="shared" si="209"/>
        <v>1.9141923000000001</v>
      </c>
      <c r="M186" s="237">
        <f t="shared" si="209"/>
        <v>7.1256936000000007E-2</v>
      </c>
      <c r="N186" s="237">
        <f t="shared" si="209"/>
        <v>-2.2746436360000004</v>
      </c>
      <c r="O186" s="237">
        <f t="shared" si="209"/>
        <v>-3.2465200000000027E-2</v>
      </c>
      <c r="P186" s="237">
        <f t="shared" si="209"/>
        <v>-0.33725328000000043</v>
      </c>
      <c r="Q186" s="237">
        <f t="shared" si="209"/>
        <v>-1.9141923000000001</v>
      </c>
      <c r="R186" s="237">
        <f t="shared" si="209"/>
        <v>9.2671439999999772E-3</v>
      </c>
      <c r="S186" s="237">
        <f t="shared" si="209"/>
        <v>2.4719860300000001</v>
      </c>
      <c r="T186" s="237">
        <f t="shared" si="209"/>
        <v>0.23319061000000002</v>
      </c>
      <c r="U186" s="237">
        <f t="shared" si="209"/>
        <v>2.1794146400000001</v>
      </c>
      <c r="V186" s="237">
        <f t="shared" si="209"/>
        <v>0</v>
      </c>
      <c r="W186" s="237">
        <f t="shared" si="209"/>
        <v>5.9380780000000008E-2</v>
      </c>
      <c r="X186" s="237">
        <f t="shared" si="209"/>
        <v>0</v>
      </c>
      <c r="Y186" s="237">
        <f t="shared" si="209"/>
        <v>0</v>
      </c>
      <c r="Z186" s="237">
        <f t="shared" si="209"/>
        <v>0</v>
      </c>
      <c r="AA186" s="237">
        <f t="shared" si="209"/>
        <v>0</v>
      </c>
      <c r="AB186" s="237">
        <f t="shared" si="209"/>
        <v>0</v>
      </c>
      <c r="AC186" s="237">
        <f t="shared" si="209"/>
        <v>0</v>
      </c>
      <c r="AD186" s="237">
        <f t="shared" si="209"/>
        <v>0</v>
      </c>
      <c r="AE186" s="237">
        <f t="shared" si="209"/>
        <v>1.25</v>
      </c>
      <c r="AF186" s="237">
        <f t="shared" si="209"/>
        <v>0</v>
      </c>
      <c r="AG186" s="237">
        <f t="shared" si="209"/>
        <v>0</v>
      </c>
      <c r="AH186" s="237">
        <f t="shared" si="209"/>
        <v>0</v>
      </c>
      <c r="AI186" s="237">
        <f t="shared" si="209"/>
        <v>0</v>
      </c>
      <c r="AJ186" s="237">
        <f t="shared" si="209"/>
        <v>0</v>
      </c>
      <c r="AK186" s="237">
        <f t="shared" si="209"/>
        <v>0</v>
      </c>
      <c r="AL186" s="27"/>
    </row>
    <row r="187" spans="1:38" ht="46.65" x14ac:dyDescent="0.35">
      <c r="A187" s="210">
        <v>149</v>
      </c>
      <c r="B187" s="152" t="s">
        <v>415</v>
      </c>
      <c r="C187" s="174" t="s">
        <v>416</v>
      </c>
      <c r="D187" s="153">
        <v>0.31089599999999995</v>
      </c>
      <c r="E187" s="192">
        <f t="shared" ref="E187:E190" si="210">D187*10%</f>
        <v>3.1089599999999995E-2</v>
      </c>
      <c r="F187" s="192">
        <f t="shared" ref="F187:F190" si="211">D187-E187-H187</f>
        <v>0.26115263999999994</v>
      </c>
      <c r="G187" s="192"/>
      <c r="H187" s="192">
        <f t="shared" ref="H187:H190" si="212">D187*6%</f>
        <v>1.8653759999999995E-2</v>
      </c>
      <c r="I187" s="153">
        <v>1.4899549560000001</v>
      </c>
      <c r="J187" s="192">
        <v>0</v>
      </c>
      <c r="K187" s="192">
        <v>1.4645904000000001</v>
      </c>
      <c r="L187" s="192">
        <v>0</v>
      </c>
      <c r="M187" s="192">
        <v>2.5364556E-2</v>
      </c>
      <c r="N187" s="192">
        <f t="shared" ref="N187:N190" si="213">D187-I187</f>
        <v>-1.179058956</v>
      </c>
      <c r="O187" s="192">
        <f t="shared" ref="O187:O190" si="214">E187-J187</f>
        <v>3.1089599999999995E-2</v>
      </c>
      <c r="P187" s="192">
        <f t="shared" ref="P187:P190" si="215">F187-K187</f>
        <v>-1.2034377600000001</v>
      </c>
      <c r="Q187" s="192">
        <f t="shared" ref="Q187:Q190" si="216">G187-L187</f>
        <v>0</v>
      </c>
      <c r="R187" s="192">
        <f t="shared" ref="R187:R190" si="217">H187-M187</f>
        <v>-6.710796000000005E-3</v>
      </c>
      <c r="S187" s="153">
        <f t="shared" ref="S187:S190" si="218">T187+U187+V187+W187</f>
        <v>1.3359264099999999</v>
      </c>
      <c r="T187" s="153">
        <v>9.4297279999999997E-2</v>
      </c>
      <c r="U187" s="153">
        <v>1.2204919999999999</v>
      </c>
      <c r="V187" s="153"/>
      <c r="W187" s="153">
        <v>2.1137130000000001E-2</v>
      </c>
      <c r="X187" s="192"/>
      <c r="Y187" s="192"/>
      <c r="Z187" s="192"/>
      <c r="AA187" s="192"/>
      <c r="AB187" s="198"/>
      <c r="AC187" s="192"/>
      <c r="AD187" s="192"/>
      <c r="AE187" s="192">
        <v>1</v>
      </c>
      <c r="AF187" s="192"/>
      <c r="AG187" s="192"/>
      <c r="AH187" s="192"/>
      <c r="AI187" s="192"/>
      <c r="AJ187" s="153"/>
      <c r="AK187" s="192"/>
      <c r="AL187" s="27"/>
    </row>
    <row r="188" spans="1:38" ht="23.45" customHeight="1" x14ac:dyDescent="0.35">
      <c r="A188" s="210">
        <v>150</v>
      </c>
      <c r="B188" s="152" t="s">
        <v>417</v>
      </c>
      <c r="C188" s="174" t="s">
        <v>1620</v>
      </c>
      <c r="D188" s="153">
        <v>1.0311719999999998</v>
      </c>
      <c r="E188" s="192">
        <f t="shared" si="210"/>
        <v>0.10311719999999998</v>
      </c>
      <c r="F188" s="192">
        <f t="shared" si="211"/>
        <v>0.8661844799999997</v>
      </c>
      <c r="G188" s="192"/>
      <c r="H188" s="192">
        <f t="shared" si="212"/>
        <v>6.1870319999999986E-2</v>
      </c>
      <c r="I188" s="153">
        <v>0.29871498000000002</v>
      </c>
      <c r="J188" s="192">
        <v>0</v>
      </c>
      <c r="K188" s="192">
        <v>0</v>
      </c>
      <c r="L188" s="192">
        <v>0.25282260000000001</v>
      </c>
      <c r="M188" s="192">
        <v>4.5892380000000003E-2</v>
      </c>
      <c r="N188" s="192">
        <f t="shared" si="213"/>
        <v>0.73245701999999979</v>
      </c>
      <c r="O188" s="192">
        <f t="shared" si="214"/>
        <v>0.10311719999999998</v>
      </c>
      <c r="P188" s="192">
        <f t="shared" si="215"/>
        <v>0.8661844799999997</v>
      </c>
      <c r="Q188" s="192">
        <f t="shared" si="216"/>
        <v>-0.25282260000000001</v>
      </c>
      <c r="R188" s="192">
        <f t="shared" si="217"/>
        <v>1.5977939999999982E-2</v>
      </c>
      <c r="S188" s="153">
        <f t="shared" si="218"/>
        <v>3.8243650000000004E-2</v>
      </c>
      <c r="T188" s="153"/>
      <c r="U188" s="153"/>
      <c r="V188" s="153"/>
      <c r="W188" s="153">
        <v>3.8243650000000004E-2</v>
      </c>
      <c r="X188" s="192"/>
      <c r="Y188" s="192"/>
      <c r="Z188" s="192"/>
      <c r="AA188" s="192"/>
      <c r="AB188" s="198"/>
      <c r="AC188" s="192"/>
      <c r="AD188" s="192"/>
      <c r="AE188" s="192"/>
      <c r="AF188" s="192"/>
      <c r="AG188" s="192"/>
      <c r="AH188" s="192"/>
      <c r="AI188" s="192"/>
      <c r="AJ188" s="153"/>
      <c r="AK188" s="192"/>
      <c r="AL188" s="27"/>
    </row>
    <row r="189" spans="1:38" ht="77.7" x14ac:dyDescent="0.35">
      <c r="A189" s="210">
        <v>151</v>
      </c>
      <c r="B189" s="152" t="s">
        <v>1621</v>
      </c>
      <c r="C189" s="174" t="s">
        <v>418</v>
      </c>
      <c r="D189" s="153">
        <v>0</v>
      </c>
      <c r="E189" s="192">
        <f t="shared" si="210"/>
        <v>0</v>
      </c>
      <c r="F189" s="192">
        <f t="shared" si="211"/>
        <v>0</v>
      </c>
      <c r="G189" s="192"/>
      <c r="H189" s="192">
        <f t="shared" si="212"/>
        <v>0</v>
      </c>
      <c r="I189" s="153">
        <v>0.27889999999999998</v>
      </c>
      <c r="J189" s="192">
        <v>0</v>
      </c>
      <c r="K189" s="192">
        <v>0</v>
      </c>
      <c r="L189" s="192">
        <v>0.27889999999999998</v>
      </c>
      <c r="M189" s="192">
        <v>0</v>
      </c>
      <c r="N189" s="192">
        <f t="shared" si="213"/>
        <v>-0.27889999999999998</v>
      </c>
      <c r="O189" s="192">
        <f t="shared" si="214"/>
        <v>0</v>
      </c>
      <c r="P189" s="192">
        <f t="shared" si="215"/>
        <v>0</v>
      </c>
      <c r="Q189" s="192">
        <f t="shared" si="216"/>
        <v>-0.27889999999999998</v>
      </c>
      <c r="R189" s="192">
        <f t="shared" si="217"/>
        <v>0</v>
      </c>
      <c r="S189" s="153">
        <f t="shared" si="218"/>
        <v>0.29588641999999998</v>
      </c>
      <c r="T189" s="153"/>
      <c r="U189" s="153">
        <v>0.29588641999999998</v>
      </c>
      <c r="V189" s="153"/>
      <c r="W189" s="153">
        <v>0</v>
      </c>
      <c r="X189" s="192"/>
      <c r="Y189" s="192"/>
      <c r="Z189" s="192"/>
      <c r="AA189" s="192"/>
      <c r="AB189" s="198"/>
      <c r="AC189" s="192"/>
      <c r="AD189" s="192"/>
      <c r="AE189" s="192">
        <v>0.25</v>
      </c>
      <c r="AF189" s="192"/>
      <c r="AG189" s="192"/>
      <c r="AH189" s="192"/>
      <c r="AI189" s="192"/>
      <c r="AJ189" s="153"/>
      <c r="AK189" s="192"/>
      <c r="AL189" s="27"/>
    </row>
    <row r="190" spans="1:38" ht="31.1" x14ac:dyDescent="0.35">
      <c r="A190" s="210">
        <v>152</v>
      </c>
      <c r="B190" s="152" t="s">
        <v>419</v>
      </c>
      <c r="C190" s="174" t="s">
        <v>420</v>
      </c>
      <c r="D190" s="153">
        <v>0</v>
      </c>
      <c r="E190" s="192">
        <f t="shared" si="210"/>
        <v>0</v>
      </c>
      <c r="F190" s="192">
        <f t="shared" si="211"/>
        <v>0</v>
      </c>
      <c r="G190" s="192"/>
      <c r="H190" s="192">
        <f t="shared" si="212"/>
        <v>0</v>
      </c>
      <c r="I190" s="153">
        <v>1.5491417000000001</v>
      </c>
      <c r="J190" s="192">
        <v>0.16667199999999999</v>
      </c>
      <c r="K190" s="192">
        <v>0</v>
      </c>
      <c r="L190" s="192">
        <v>1.3824697000000001</v>
      </c>
      <c r="M190" s="192">
        <v>0</v>
      </c>
      <c r="N190" s="192">
        <f t="shared" si="213"/>
        <v>-1.5491417000000001</v>
      </c>
      <c r="O190" s="192">
        <f t="shared" si="214"/>
        <v>-0.16667199999999999</v>
      </c>
      <c r="P190" s="192">
        <f t="shared" si="215"/>
        <v>0</v>
      </c>
      <c r="Q190" s="192">
        <f t="shared" si="216"/>
        <v>-1.3824697000000001</v>
      </c>
      <c r="R190" s="192">
        <f t="shared" si="217"/>
        <v>0</v>
      </c>
      <c r="S190" s="153">
        <f t="shared" si="218"/>
        <v>0.8019295500000001</v>
      </c>
      <c r="T190" s="153">
        <v>0.13889333000000001</v>
      </c>
      <c r="U190" s="153">
        <v>0.66303622000000006</v>
      </c>
      <c r="V190" s="153"/>
      <c r="W190" s="153">
        <v>0</v>
      </c>
      <c r="X190" s="192"/>
      <c r="Y190" s="192"/>
      <c r="Z190" s="192"/>
      <c r="AA190" s="192"/>
      <c r="AB190" s="198"/>
      <c r="AC190" s="192"/>
      <c r="AD190" s="192"/>
      <c r="AE190" s="192"/>
      <c r="AF190" s="192"/>
      <c r="AG190" s="192"/>
      <c r="AH190" s="192"/>
      <c r="AI190" s="192"/>
      <c r="AJ190" s="153"/>
      <c r="AK190" s="192"/>
      <c r="AL190" s="27"/>
    </row>
    <row r="191" spans="1:38" ht="36" customHeight="1" x14ac:dyDescent="0.35">
      <c r="A191" s="172"/>
      <c r="B191" s="156" t="s">
        <v>421</v>
      </c>
      <c r="C191" s="173"/>
      <c r="D191" s="237">
        <f t="shared" ref="D191:AK191" si="219">SUM(D192:D205)</f>
        <v>30.260494284</v>
      </c>
      <c r="E191" s="237">
        <f t="shared" si="219"/>
        <v>3.0260494284000004</v>
      </c>
      <c r="F191" s="237">
        <f t="shared" si="219"/>
        <v>25.418815198560004</v>
      </c>
      <c r="G191" s="237">
        <f t="shared" si="219"/>
        <v>0</v>
      </c>
      <c r="H191" s="237">
        <f t="shared" si="219"/>
        <v>1.8156296570399999</v>
      </c>
      <c r="I191" s="237">
        <f t="shared" si="219"/>
        <v>5.0651359900000008</v>
      </c>
      <c r="J191" s="237">
        <f t="shared" si="219"/>
        <v>0.53077469600000005</v>
      </c>
      <c r="K191" s="237">
        <f t="shared" si="219"/>
        <v>2.8821115100000001</v>
      </c>
      <c r="L191" s="237">
        <f t="shared" si="219"/>
        <v>0.87356520000000004</v>
      </c>
      <c r="M191" s="237">
        <f t="shared" si="219"/>
        <v>0.77868458400000007</v>
      </c>
      <c r="N191" s="237">
        <f t="shared" si="219"/>
        <v>25.195358294000005</v>
      </c>
      <c r="O191" s="237">
        <f t="shared" si="219"/>
        <v>2.4952747324000009</v>
      </c>
      <c r="P191" s="237">
        <f t="shared" si="219"/>
        <v>22.536703688560003</v>
      </c>
      <c r="Q191" s="237">
        <f t="shared" si="219"/>
        <v>-0.87356520000000004</v>
      </c>
      <c r="R191" s="237">
        <f t="shared" si="219"/>
        <v>1.0369450730400001</v>
      </c>
      <c r="S191" s="237">
        <f t="shared" si="219"/>
        <v>10.016879040000001</v>
      </c>
      <c r="T191" s="237">
        <f t="shared" si="219"/>
        <v>0.39452324999999999</v>
      </c>
      <c r="U191" s="237">
        <f t="shared" si="219"/>
        <v>8.9734519699999993</v>
      </c>
      <c r="V191" s="237">
        <f t="shared" si="219"/>
        <v>0</v>
      </c>
      <c r="W191" s="237">
        <f t="shared" si="219"/>
        <v>0.64890381999999991</v>
      </c>
      <c r="X191" s="237">
        <f t="shared" si="219"/>
        <v>0</v>
      </c>
      <c r="Y191" s="237">
        <f t="shared" si="219"/>
        <v>0</v>
      </c>
      <c r="Z191" s="237">
        <f t="shared" si="219"/>
        <v>0</v>
      </c>
      <c r="AA191" s="237">
        <f t="shared" si="219"/>
        <v>0</v>
      </c>
      <c r="AB191" s="237">
        <f t="shared" si="219"/>
        <v>0</v>
      </c>
      <c r="AC191" s="237">
        <f t="shared" si="219"/>
        <v>0</v>
      </c>
      <c r="AD191" s="237">
        <f t="shared" si="219"/>
        <v>0</v>
      </c>
      <c r="AE191" s="237">
        <f t="shared" si="219"/>
        <v>2.86</v>
      </c>
      <c r="AF191" s="237">
        <f t="shared" si="219"/>
        <v>2020</v>
      </c>
      <c r="AG191" s="237">
        <f t="shared" si="219"/>
        <v>0</v>
      </c>
      <c r="AH191" s="237">
        <f t="shared" si="219"/>
        <v>0</v>
      </c>
      <c r="AI191" s="237">
        <f t="shared" si="219"/>
        <v>0</v>
      </c>
      <c r="AJ191" s="237">
        <f t="shared" si="219"/>
        <v>0.61499999999999999</v>
      </c>
      <c r="AK191" s="237">
        <f t="shared" si="219"/>
        <v>0</v>
      </c>
      <c r="AL191" s="27"/>
    </row>
    <row r="192" spans="1:38" ht="46.65" x14ac:dyDescent="0.35">
      <c r="A192" s="210">
        <v>153</v>
      </c>
      <c r="B192" s="152" t="s">
        <v>422</v>
      </c>
      <c r="C192" s="174" t="s">
        <v>423</v>
      </c>
      <c r="D192" s="153">
        <v>4.2624959999999996</v>
      </c>
      <c r="E192" s="192">
        <f t="shared" ref="E192:E205" si="220">D192*10%</f>
        <v>0.42624960000000001</v>
      </c>
      <c r="F192" s="192">
        <f t="shared" ref="F192:F205" si="221">D192-E192-H192</f>
        <v>3.5804966399999993</v>
      </c>
      <c r="G192" s="192"/>
      <c r="H192" s="192">
        <f t="shared" ref="H192:H205" si="222">D192*6%</f>
        <v>0.25574975999999999</v>
      </c>
      <c r="I192" s="153">
        <v>0.82411243599999995</v>
      </c>
      <c r="J192" s="192">
        <v>0</v>
      </c>
      <c r="K192" s="192">
        <v>0.77368197999999999</v>
      </c>
      <c r="L192" s="192">
        <v>0</v>
      </c>
      <c r="M192" s="192">
        <v>5.0430455999999999E-2</v>
      </c>
      <c r="N192" s="192">
        <f t="shared" ref="N192:N205" si="223">D192-I192</f>
        <v>3.4383835639999996</v>
      </c>
      <c r="O192" s="192">
        <f t="shared" ref="O192:O205" si="224">E192-J192</f>
        <v>0.42624960000000001</v>
      </c>
      <c r="P192" s="192">
        <f t="shared" ref="P192:P205" si="225">F192-K192</f>
        <v>2.8068146599999992</v>
      </c>
      <c r="Q192" s="192">
        <f t="shared" ref="Q192:Q205" si="226">G192-L192</f>
        <v>0</v>
      </c>
      <c r="R192" s="192">
        <f t="shared" ref="R192:R205" si="227">H192-M192</f>
        <v>0.20531930399999998</v>
      </c>
      <c r="S192" s="153">
        <f t="shared" ref="S192:S205" si="228">T192+U192+V192+W192</f>
        <v>4.2025380000000001E-2</v>
      </c>
      <c r="T192" s="153"/>
      <c r="U192" s="153"/>
      <c r="V192" s="153"/>
      <c r="W192" s="153">
        <v>4.2025380000000001E-2</v>
      </c>
      <c r="X192" s="192"/>
      <c r="Y192" s="192"/>
      <c r="Z192" s="192"/>
      <c r="AA192" s="192"/>
      <c r="AB192" s="198"/>
      <c r="AC192" s="192"/>
      <c r="AD192" s="192"/>
      <c r="AE192" s="192">
        <v>0.8</v>
      </c>
      <c r="AF192" s="192"/>
      <c r="AG192" s="192"/>
      <c r="AH192" s="192"/>
      <c r="AI192" s="192"/>
      <c r="AJ192" s="153"/>
      <c r="AK192" s="192"/>
      <c r="AL192" s="27"/>
    </row>
    <row r="193" spans="1:38" ht="31.1" x14ac:dyDescent="0.35">
      <c r="A193" s="210">
        <v>154</v>
      </c>
      <c r="B193" s="152" t="s">
        <v>424</v>
      </c>
      <c r="C193" s="174" t="s">
        <v>425</v>
      </c>
      <c r="D193" s="153">
        <v>5.5860839999999987</v>
      </c>
      <c r="E193" s="192">
        <f t="shared" si="220"/>
        <v>0.55860839999999989</v>
      </c>
      <c r="F193" s="192">
        <f t="shared" si="221"/>
        <v>4.6923105599999992</v>
      </c>
      <c r="G193" s="192"/>
      <c r="H193" s="192">
        <f t="shared" si="222"/>
        <v>0.33516503999999991</v>
      </c>
      <c r="I193" s="153">
        <v>0.48111074399999998</v>
      </c>
      <c r="J193" s="192">
        <v>0.23250177600000002</v>
      </c>
      <c r="K193" s="192">
        <v>0</v>
      </c>
      <c r="L193" s="192">
        <v>0</v>
      </c>
      <c r="M193" s="192">
        <v>0.24860896799999996</v>
      </c>
      <c r="N193" s="192">
        <f t="shared" si="223"/>
        <v>5.1049732559999992</v>
      </c>
      <c r="O193" s="192">
        <f t="shared" si="224"/>
        <v>0.3261066239999999</v>
      </c>
      <c r="P193" s="192">
        <f t="shared" si="225"/>
        <v>4.6923105599999992</v>
      </c>
      <c r="Q193" s="192">
        <f t="shared" si="226"/>
        <v>0</v>
      </c>
      <c r="R193" s="192">
        <f t="shared" si="227"/>
        <v>8.6556071999999956E-2</v>
      </c>
      <c r="S193" s="153">
        <f t="shared" si="228"/>
        <v>0.40092561999999998</v>
      </c>
      <c r="T193" s="153">
        <v>0.19375148</v>
      </c>
      <c r="U193" s="153"/>
      <c r="V193" s="153"/>
      <c r="W193" s="153">
        <v>0.20717413999999998</v>
      </c>
      <c r="X193" s="192"/>
      <c r="Y193" s="192"/>
      <c r="Z193" s="192"/>
      <c r="AA193" s="192"/>
      <c r="AB193" s="198"/>
      <c r="AC193" s="192"/>
      <c r="AD193" s="192"/>
      <c r="AE193" s="192"/>
      <c r="AF193" s="192"/>
      <c r="AG193" s="192"/>
      <c r="AH193" s="192"/>
      <c r="AI193" s="192"/>
      <c r="AJ193" s="153"/>
      <c r="AK193" s="192"/>
      <c r="AL193" s="27"/>
    </row>
    <row r="194" spans="1:38" ht="46.65" x14ac:dyDescent="0.35">
      <c r="A194" s="210">
        <v>155</v>
      </c>
      <c r="B194" s="152" t="s">
        <v>426</v>
      </c>
      <c r="C194" s="174" t="s">
        <v>427</v>
      </c>
      <c r="D194" s="153">
        <v>0.89245199999999991</v>
      </c>
      <c r="E194" s="192">
        <f t="shared" si="220"/>
        <v>8.9245199999999997E-2</v>
      </c>
      <c r="F194" s="192">
        <f t="shared" si="221"/>
        <v>0.74965967999999994</v>
      </c>
      <c r="G194" s="192"/>
      <c r="H194" s="192">
        <f t="shared" si="222"/>
        <v>5.354711999999999E-2</v>
      </c>
      <c r="I194" s="153">
        <v>3.9718596000000002E-2</v>
      </c>
      <c r="J194" s="192">
        <v>0</v>
      </c>
      <c r="K194" s="192">
        <v>0</v>
      </c>
      <c r="L194" s="192">
        <v>0</v>
      </c>
      <c r="M194" s="192">
        <v>3.9718596000000002E-2</v>
      </c>
      <c r="N194" s="192">
        <f t="shared" si="223"/>
        <v>0.85273340399999986</v>
      </c>
      <c r="O194" s="192">
        <f t="shared" si="224"/>
        <v>8.9245199999999997E-2</v>
      </c>
      <c r="P194" s="192">
        <f t="shared" si="225"/>
        <v>0.74965967999999994</v>
      </c>
      <c r="Q194" s="192">
        <f t="shared" si="226"/>
        <v>0</v>
      </c>
      <c r="R194" s="192">
        <f t="shared" si="227"/>
        <v>1.3828523999999988E-2</v>
      </c>
      <c r="S194" s="153">
        <f t="shared" si="228"/>
        <v>3.6329750500000002</v>
      </c>
      <c r="T194" s="153"/>
      <c r="U194" s="153">
        <v>3.5998762200000001</v>
      </c>
      <c r="V194" s="153"/>
      <c r="W194" s="153">
        <v>3.3098830000000003E-2</v>
      </c>
      <c r="X194" s="192"/>
      <c r="Y194" s="192"/>
      <c r="Z194" s="192"/>
      <c r="AA194" s="192"/>
      <c r="AB194" s="198"/>
      <c r="AC194" s="192"/>
      <c r="AD194" s="192"/>
      <c r="AE194" s="192"/>
      <c r="AF194" s="192"/>
      <c r="AG194" s="192"/>
      <c r="AH194" s="192"/>
      <c r="AI194" s="192"/>
      <c r="AJ194" s="153"/>
      <c r="AK194" s="192"/>
      <c r="AL194" s="27"/>
    </row>
    <row r="195" spans="1:38" ht="62.2" x14ac:dyDescent="0.35">
      <c r="A195" s="210">
        <v>156</v>
      </c>
      <c r="B195" s="152" t="s">
        <v>428</v>
      </c>
      <c r="C195" s="174" t="s">
        <v>429</v>
      </c>
      <c r="D195" s="153">
        <v>1.2E-2</v>
      </c>
      <c r="E195" s="192">
        <f t="shared" si="220"/>
        <v>1.2000000000000001E-3</v>
      </c>
      <c r="F195" s="192">
        <f t="shared" si="221"/>
        <v>1.008E-2</v>
      </c>
      <c r="G195" s="192"/>
      <c r="H195" s="192">
        <f t="shared" si="222"/>
        <v>7.1999999999999994E-4</v>
      </c>
      <c r="I195" s="153">
        <v>5.3404799999999997E-4</v>
      </c>
      <c r="J195" s="192">
        <v>0</v>
      </c>
      <c r="K195" s="192">
        <v>0</v>
      </c>
      <c r="L195" s="192">
        <v>0</v>
      </c>
      <c r="M195" s="192">
        <v>5.3404799999999997E-4</v>
      </c>
      <c r="N195" s="192">
        <f t="shared" si="223"/>
        <v>1.1465952E-2</v>
      </c>
      <c r="O195" s="192">
        <f t="shared" si="224"/>
        <v>1.2000000000000001E-3</v>
      </c>
      <c r="P195" s="192">
        <f t="shared" si="225"/>
        <v>1.008E-2</v>
      </c>
      <c r="Q195" s="192">
        <f t="shared" si="226"/>
        <v>0</v>
      </c>
      <c r="R195" s="192">
        <f t="shared" si="227"/>
        <v>1.8595199999999997E-4</v>
      </c>
      <c r="S195" s="153">
        <f t="shared" si="228"/>
        <v>4.4504000000000001E-4</v>
      </c>
      <c r="T195" s="153"/>
      <c r="U195" s="153"/>
      <c r="V195" s="153"/>
      <c r="W195" s="153">
        <v>4.4504000000000001E-4</v>
      </c>
      <c r="X195" s="192"/>
      <c r="Y195" s="192"/>
      <c r="Z195" s="192"/>
      <c r="AA195" s="192"/>
      <c r="AB195" s="198"/>
      <c r="AC195" s="192"/>
      <c r="AD195" s="192"/>
      <c r="AE195" s="192"/>
      <c r="AF195" s="192"/>
      <c r="AG195" s="192"/>
      <c r="AH195" s="192"/>
      <c r="AI195" s="192"/>
      <c r="AJ195" s="153"/>
      <c r="AK195" s="192"/>
      <c r="AL195" s="27"/>
    </row>
    <row r="196" spans="1:38" ht="46.65" x14ac:dyDescent="0.35">
      <c r="A196" s="210">
        <v>157</v>
      </c>
      <c r="B196" s="152" t="s">
        <v>430</v>
      </c>
      <c r="C196" s="174" t="s">
        <v>431</v>
      </c>
      <c r="D196" s="153">
        <v>3.5077902839999999</v>
      </c>
      <c r="E196" s="192">
        <f t="shared" si="220"/>
        <v>0.35077902840000003</v>
      </c>
      <c r="F196" s="192">
        <f t="shared" si="221"/>
        <v>2.9465438385600002</v>
      </c>
      <c r="G196" s="192"/>
      <c r="H196" s="192">
        <f t="shared" si="222"/>
        <v>0.21046741703999999</v>
      </c>
      <c r="I196" s="153">
        <v>0.15611437200000003</v>
      </c>
      <c r="J196" s="192">
        <v>0</v>
      </c>
      <c r="K196" s="192">
        <v>0</v>
      </c>
      <c r="L196" s="192">
        <v>0</v>
      </c>
      <c r="M196" s="192">
        <v>0.15611437200000003</v>
      </c>
      <c r="N196" s="192">
        <f t="shared" si="223"/>
        <v>3.3516759119999997</v>
      </c>
      <c r="O196" s="192">
        <f t="shared" si="224"/>
        <v>0.35077902840000003</v>
      </c>
      <c r="P196" s="192">
        <f t="shared" si="225"/>
        <v>2.9465438385600002</v>
      </c>
      <c r="Q196" s="192">
        <f t="shared" si="226"/>
        <v>0</v>
      </c>
      <c r="R196" s="192">
        <f t="shared" si="227"/>
        <v>5.4353045039999964E-2</v>
      </c>
      <c r="S196" s="153">
        <f t="shared" si="228"/>
        <v>2.8884286399999999</v>
      </c>
      <c r="T196" s="153"/>
      <c r="U196" s="153">
        <v>2.7583333299999997</v>
      </c>
      <c r="V196" s="153"/>
      <c r="W196" s="153">
        <v>0.13009531000000002</v>
      </c>
      <c r="X196" s="192"/>
      <c r="Y196" s="192"/>
      <c r="Z196" s="192"/>
      <c r="AA196" s="192"/>
      <c r="AB196" s="198"/>
      <c r="AC196" s="192"/>
      <c r="AD196" s="192"/>
      <c r="AE196" s="192"/>
      <c r="AF196" s="192"/>
      <c r="AG196" s="192"/>
      <c r="AH196" s="192"/>
      <c r="AI196" s="192"/>
      <c r="AJ196" s="153"/>
      <c r="AK196" s="192"/>
      <c r="AL196" s="27"/>
    </row>
    <row r="197" spans="1:38" ht="77.7" x14ac:dyDescent="0.35">
      <c r="A197" s="210">
        <v>158</v>
      </c>
      <c r="B197" s="152" t="s">
        <v>432</v>
      </c>
      <c r="C197" s="174" t="s">
        <v>433</v>
      </c>
      <c r="D197" s="153">
        <v>0.45567599999999997</v>
      </c>
      <c r="E197" s="192">
        <f t="shared" si="220"/>
        <v>4.55676E-2</v>
      </c>
      <c r="F197" s="192">
        <f t="shared" si="221"/>
        <v>0.38276783999999997</v>
      </c>
      <c r="G197" s="192"/>
      <c r="H197" s="192">
        <f t="shared" si="222"/>
        <v>2.7340559999999996E-2</v>
      </c>
      <c r="I197" s="153">
        <v>0</v>
      </c>
      <c r="J197" s="192">
        <v>0</v>
      </c>
      <c r="K197" s="192">
        <v>0</v>
      </c>
      <c r="L197" s="192">
        <v>0</v>
      </c>
      <c r="M197" s="192">
        <v>0</v>
      </c>
      <c r="N197" s="192">
        <f t="shared" si="223"/>
        <v>0.45567599999999997</v>
      </c>
      <c r="O197" s="192">
        <f t="shared" si="224"/>
        <v>4.55676E-2</v>
      </c>
      <c r="P197" s="192">
        <f t="shared" si="225"/>
        <v>0.38276783999999997</v>
      </c>
      <c r="Q197" s="192">
        <f t="shared" si="226"/>
        <v>0</v>
      </c>
      <c r="R197" s="192">
        <f t="shared" si="227"/>
        <v>2.7340559999999996E-2</v>
      </c>
      <c r="S197" s="153">
        <f t="shared" si="228"/>
        <v>0</v>
      </c>
      <c r="T197" s="153"/>
      <c r="U197" s="153"/>
      <c r="V197" s="153"/>
      <c r="W197" s="153">
        <v>0</v>
      </c>
      <c r="X197" s="192"/>
      <c r="Y197" s="192"/>
      <c r="Z197" s="192"/>
      <c r="AA197" s="192"/>
      <c r="AB197" s="198"/>
      <c r="AC197" s="192"/>
      <c r="AD197" s="192"/>
      <c r="AE197" s="192">
        <v>1.26</v>
      </c>
      <c r="AF197" s="192"/>
      <c r="AG197" s="192"/>
      <c r="AH197" s="192"/>
      <c r="AI197" s="192"/>
      <c r="AJ197" s="153"/>
      <c r="AK197" s="192"/>
      <c r="AL197" s="27"/>
    </row>
    <row r="198" spans="1:38" ht="46.65" x14ac:dyDescent="0.35">
      <c r="A198" s="210">
        <v>159</v>
      </c>
      <c r="B198" s="152" t="s">
        <v>434</v>
      </c>
      <c r="C198" s="174" t="s">
        <v>435</v>
      </c>
      <c r="D198" s="153">
        <v>1.0191719999999997</v>
      </c>
      <c r="E198" s="192">
        <f t="shared" si="220"/>
        <v>0.10191719999999999</v>
      </c>
      <c r="F198" s="192">
        <f t="shared" si="221"/>
        <v>0.85610447999999983</v>
      </c>
      <c r="G198" s="192"/>
      <c r="H198" s="192">
        <f t="shared" si="222"/>
        <v>6.115031999999998E-2</v>
      </c>
      <c r="I198" s="153">
        <v>5.7346800000000003E-2</v>
      </c>
      <c r="J198" s="192">
        <v>5.7346800000000003E-2</v>
      </c>
      <c r="K198" s="192">
        <v>0</v>
      </c>
      <c r="L198" s="192">
        <v>0</v>
      </c>
      <c r="M198" s="192">
        <v>0</v>
      </c>
      <c r="N198" s="192">
        <f t="shared" si="223"/>
        <v>0.96182519999999971</v>
      </c>
      <c r="O198" s="192">
        <f t="shared" si="224"/>
        <v>4.4570399999999982E-2</v>
      </c>
      <c r="P198" s="192">
        <f t="shared" si="225"/>
        <v>0.85610447999999983</v>
      </c>
      <c r="Q198" s="192">
        <f t="shared" si="226"/>
        <v>0</v>
      </c>
      <c r="R198" s="192">
        <f t="shared" si="227"/>
        <v>6.115031999999998E-2</v>
      </c>
      <c r="S198" s="153">
        <f t="shared" si="228"/>
        <v>0</v>
      </c>
      <c r="T198" s="153"/>
      <c r="U198" s="153"/>
      <c r="V198" s="153"/>
      <c r="W198" s="153">
        <v>0</v>
      </c>
      <c r="X198" s="192"/>
      <c r="Y198" s="192"/>
      <c r="Z198" s="192"/>
      <c r="AA198" s="192"/>
      <c r="AB198" s="198"/>
      <c r="AC198" s="192"/>
      <c r="AD198" s="192"/>
      <c r="AE198" s="192">
        <v>0.4</v>
      </c>
      <c r="AF198" s="192"/>
      <c r="AG198" s="192"/>
      <c r="AH198" s="192"/>
      <c r="AI198" s="192"/>
      <c r="AJ198" s="153"/>
      <c r="AK198" s="192"/>
      <c r="AL198" s="27"/>
    </row>
    <row r="199" spans="1:38" ht="62.2" x14ac:dyDescent="0.35">
      <c r="A199" s="210">
        <v>160</v>
      </c>
      <c r="B199" s="152" t="s">
        <v>436</v>
      </c>
      <c r="C199" s="174" t="s">
        <v>437</v>
      </c>
      <c r="D199" s="153">
        <v>2.9217239999999998</v>
      </c>
      <c r="E199" s="192">
        <f t="shared" si="220"/>
        <v>0.2921724</v>
      </c>
      <c r="F199" s="192">
        <f t="shared" si="221"/>
        <v>2.4542481599999997</v>
      </c>
      <c r="G199" s="192"/>
      <c r="H199" s="192">
        <f t="shared" si="222"/>
        <v>0.17530343999999998</v>
      </c>
      <c r="I199" s="153">
        <v>2.3774441940000002</v>
      </c>
      <c r="J199" s="192">
        <v>0.12623239999999999</v>
      </c>
      <c r="K199" s="192">
        <v>2.10842953</v>
      </c>
      <c r="L199" s="192">
        <v>0</v>
      </c>
      <c r="M199" s="192">
        <v>0.14278226399999999</v>
      </c>
      <c r="N199" s="192">
        <f t="shared" si="223"/>
        <v>0.54427980599999959</v>
      </c>
      <c r="O199" s="192">
        <f t="shared" si="224"/>
        <v>0.16594</v>
      </c>
      <c r="P199" s="192">
        <f t="shared" si="225"/>
        <v>0.34581862999999968</v>
      </c>
      <c r="Q199" s="192">
        <f t="shared" si="226"/>
        <v>0</v>
      </c>
      <c r="R199" s="192">
        <f t="shared" si="227"/>
        <v>3.2521175999999985E-2</v>
      </c>
      <c r="S199" s="153">
        <f>T199+U199+V199+W199</f>
        <v>1.9812034999999999</v>
      </c>
      <c r="T199" s="153">
        <v>0.10519367000000002</v>
      </c>
      <c r="U199" s="153">
        <v>1.75702461</v>
      </c>
      <c r="V199" s="153"/>
      <c r="W199" s="153">
        <v>0.11898522</v>
      </c>
      <c r="X199" s="192"/>
      <c r="Y199" s="192"/>
      <c r="Z199" s="192"/>
      <c r="AA199" s="192"/>
      <c r="AB199" s="198"/>
      <c r="AC199" s="192"/>
      <c r="AD199" s="192"/>
      <c r="AE199" s="192"/>
      <c r="AF199" s="198">
        <v>2020</v>
      </c>
      <c r="AG199" s="192" t="s">
        <v>1527</v>
      </c>
      <c r="AH199" s="192" t="s">
        <v>1528</v>
      </c>
      <c r="AI199" s="192" t="s">
        <v>1529</v>
      </c>
      <c r="AJ199" s="153">
        <v>0.61499999999999999</v>
      </c>
      <c r="AK199" s="192"/>
      <c r="AL199" s="27"/>
    </row>
    <row r="200" spans="1:38" ht="46.65" x14ac:dyDescent="0.35">
      <c r="A200" s="210">
        <v>161</v>
      </c>
      <c r="B200" s="152" t="s">
        <v>438</v>
      </c>
      <c r="C200" s="174" t="s">
        <v>439</v>
      </c>
      <c r="D200" s="153">
        <v>2.5723799999999999</v>
      </c>
      <c r="E200" s="192">
        <f t="shared" si="220"/>
        <v>0.25723800000000002</v>
      </c>
      <c r="F200" s="192">
        <f t="shared" si="221"/>
        <v>2.1607992</v>
      </c>
      <c r="G200" s="192"/>
      <c r="H200" s="192">
        <f t="shared" si="222"/>
        <v>0.15434279999999997</v>
      </c>
      <c r="I200" s="153">
        <v>0.11448389999999997</v>
      </c>
      <c r="J200" s="192">
        <v>0</v>
      </c>
      <c r="K200" s="192">
        <v>0</v>
      </c>
      <c r="L200" s="192">
        <v>0</v>
      </c>
      <c r="M200" s="192">
        <v>0.11448389999999997</v>
      </c>
      <c r="N200" s="192">
        <f t="shared" si="223"/>
        <v>2.4578961000000001</v>
      </c>
      <c r="O200" s="192">
        <f t="shared" si="224"/>
        <v>0.25723800000000002</v>
      </c>
      <c r="P200" s="192">
        <f t="shared" si="225"/>
        <v>2.1607992</v>
      </c>
      <c r="Q200" s="192">
        <f t="shared" si="226"/>
        <v>0</v>
      </c>
      <c r="R200" s="192">
        <f t="shared" si="227"/>
        <v>3.9858900000000003E-2</v>
      </c>
      <c r="S200" s="153">
        <f t="shared" si="228"/>
        <v>9.5403249999999981E-2</v>
      </c>
      <c r="T200" s="153"/>
      <c r="U200" s="153"/>
      <c r="V200" s="153"/>
      <c r="W200" s="153">
        <v>9.5403249999999981E-2</v>
      </c>
      <c r="X200" s="192"/>
      <c r="Y200" s="192"/>
      <c r="Z200" s="192"/>
      <c r="AA200" s="192"/>
      <c r="AB200" s="198"/>
      <c r="AC200" s="192"/>
      <c r="AD200" s="192"/>
      <c r="AE200" s="192"/>
      <c r="AF200" s="192"/>
      <c r="AG200" s="192"/>
      <c r="AH200" s="192"/>
      <c r="AI200" s="192"/>
      <c r="AJ200" s="153"/>
      <c r="AK200" s="192"/>
      <c r="AL200" s="27"/>
    </row>
    <row r="201" spans="1:38" ht="62.2" x14ac:dyDescent="0.35">
      <c r="A201" s="210">
        <v>162</v>
      </c>
      <c r="B201" s="152" t="s">
        <v>440</v>
      </c>
      <c r="C201" s="174" t="s">
        <v>441</v>
      </c>
      <c r="D201" s="153">
        <v>4.9315440000000006</v>
      </c>
      <c r="E201" s="192">
        <f t="shared" si="220"/>
        <v>0.4931544000000001</v>
      </c>
      <c r="F201" s="192">
        <f t="shared" si="221"/>
        <v>4.1424969600000008</v>
      </c>
      <c r="G201" s="192"/>
      <c r="H201" s="192">
        <f t="shared" si="222"/>
        <v>0.29589264000000004</v>
      </c>
      <c r="I201" s="153">
        <v>0</v>
      </c>
      <c r="J201" s="192">
        <v>0</v>
      </c>
      <c r="K201" s="192">
        <v>0</v>
      </c>
      <c r="L201" s="192">
        <v>0</v>
      </c>
      <c r="M201" s="192">
        <v>0</v>
      </c>
      <c r="N201" s="192">
        <f t="shared" si="223"/>
        <v>4.9315440000000006</v>
      </c>
      <c r="O201" s="192">
        <f t="shared" si="224"/>
        <v>0.4931544000000001</v>
      </c>
      <c r="P201" s="192">
        <f t="shared" si="225"/>
        <v>4.1424969600000008</v>
      </c>
      <c r="Q201" s="192">
        <f t="shared" si="226"/>
        <v>0</v>
      </c>
      <c r="R201" s="192">
        <f t="shared" si="227"/>
        <v>0.29589264000000004</v>
      </c>
      <c r="S201" s="153">
        <f t="shared" si="228"/>
        <v>0</v>
      </c>
      <c r="T201" s="153"/>
      <c r="U201" s="153"/>
      <c r="V201" s="153"/>
      <c r="W201" s="153">
        <v>0</v>
      </c>
      <c r="X201" s="192"/>
      <c r="Y201" s="192"/>
      <c r="Z201" s="192"/>
      <c r="AA201" s="192"/>
      <c r="AB201" s="198"/>
      <c r="AC201" s="192"/>
      <c r="AD201" s="192"/>
      <c r="AE201" s="192"/>
      <c r="AF201" s="192"/>
      <c r="AG201" s="192"/>
      <c r="AH201" s="192"/>
      <c r="AI201" s="192"/>
      <c r="AJ201" s="153"/>
      <c r="AK201" s="192"/>
      <c r="AL201" s="27"/>
    </row>
    <row r="202" spans="1:38" ht="31.1" x14ac:dyDescent="0.35">
      <c r="A202" s="210">
        <v>163</v>
      </c>
      <c r="B202" s="152" t="s">
        <v>442</v>
      </c>
      <c r="C202" s="174" t="s">
        <v>443</v>
      </c>
      <c r="D202" s="153">
        <v>3.5147040000000001</v>
      </c>
      <c r="E202" s="192">
        <f t="shared" si="220"/>
        <v>0.35147040000000002</v>
      </c>
      <c r="F202" s="192">
        <f t="shared" si="221"/>
        <v>2.9523513599999998</v>
      </c>
      <c r="G202" s="192"/>
      <c r="H202" s="192">
        <f t="shared" si="222"/>
        <v>0.21088224</v>
      </c>
      <c r="I202" s="153">
        <v>0</v>
      </c>
      <c r="J202" s="192">
        <v>0</v>
      </c>
      <c r="K202" s="192">
        <v>0</v>
      </c>
      <c r="L202" s="192">
        <v>0</v>
      </c>
      <c r="M202" s="192">
        <v>0</v>
      </c>
      <c r="N202" s="192">
        <f t="shared" si="223"/>
        <v>3.5147040000000001</v>
      </c>
      <c r="O202" s="192">
        <f t="shared" si="224"/>
        <v>0.35147040000000002</v>
      </c>
      <c r="P202" s="192">
        <f t="shared" si="225"/>
        <v>2.9523513599999998</v>
      </c>
      <c r="Q202" s="192">
        <f t="shared" si="226"/>
        <v>0</v>
      </c>
      <c r="R202" s="192">
        <f t="shared" si="227"/>
        <v>0.21088224</v>
      </c>
      <c r="S202" s="153">
        <f t="shared" si="228"/>
        <v>0</v>
      </c>
      <c r="T202" s="153"/>
      <c r="U202" s="153"/>
      <c r="V202" s="153"/>
      <c r="W202" s="153">
        <v>0</v>
      </c>
      <c r="X202" s="192"/>
      <c r="Y202" s="192"/>
      <c r="Z202" s="192"/>
      <c r="AA202" s="192"/>
      <c r="AB202" s="198"/>
      <c r="AC202" s="192"/>
      <c r="AD202" s="192"/>
      <c r="AE202" s="192"/>
      <c r="AF202" s="192"/>
      <c r="AG202" s="192"/>
      <c r="AH202" s="192"/>
      <c r="AI202" s="192"/>
      <c r="AJ202" s="153"/>
      <c r="AK202" s="192"/>
      <c r="AL202" s="27"/>
    </row>
    <row r="203" spans="1:38" ht="77.7" x14ac:dyDescent="0.35">
      <c r="A203" s="210">
        <v>164</v>
      </c>
      <c r="B203" s="177" t="s">
        <v>444</v>
      </c>
      <c r="C203" s="151" t="s">
        <v>1622</v>
      </c>
      <c r="D203" s="153">
        <v>0.58447199999999999</v>
      </c>
      <c r="E203" s="192">
        <f t="shared" si="220"/>
        <v>5.8447200000000005E-2</v>
      </c>
      <c r="F203" s="192">
        <f t="shared" si="221"/>
        <v>0.49095647999999997</v>
      </c>
      <c r="G203" s="192"/>
      <c r="H203" s="192">
        <f t="shared" si="222"/>
        <v>3.506832E-2</v>
      </c>
      <c r="I203" s="153">
        <v>8.3358899999999986E-2</v>
      </c>
      <c r="J203" s="193">
        <v>5.7346919999999996E-2</v>
      </c>
      <c r="K203" s="193">
        <v>0</v>
      </c>
      <c r="L203" s="193">
        <v>0</v>
      </c>
      <c r="M203" s="193">
        <v>2.6011979999999997E-2</v>
      </c>
      <c r="N203" s="192">
        <f t="shared" si="223"/>
        <v>0.50111309999999998</v>
      </c>
      <c r="O203" s="192">
        <f t="shared" si="224"/>
        <v>1.100280000000009E-3</v>
      </c>
      <c r="P203" s="192">
        <f t="shared" si="225"/>
        <v>0.49095647999999997</v>
      </c>
      <c r="Q203" s="192">
        <f t="shared" si="226"/>
        <v>0</v>
      </c>
      <c r="R203" s="192">
        <f t="shared" si="227"/>
        <v>9.056340000000003E-3</v>
      </c>
      <c r="S203" s="153">
        <f t="shared" si="228"/>
        <v>6.9465750000000007E-2</v>
      </c>
      <c r="T203" s="153">
        <v>4.7789100000000008E-2</v>
      </c>
      <c r="U203" s="153"/>
      <c r="V203" s="153"/>
      <c r="W203" s="153">
        <v>2.1676649999999999E-2</v>
      </c>
      <c r="X203" s="193"/>
      <c r="Y203" s="193"/>
      <c r="Z203" s="193"/>
      <c r="AA203" s="193"/>
      <c r="AB203" s="201"/>
      <c r="AC203" s="193"/>
      <c r="AD203" s="193"/>
      <c r="AE203" s="193"/>
      <c r="AF203" s="193"/>
      <c r="AG203" s="193"/>
      <c r="AH203" s="193"/>
      <c r="AI203" s="193"/>
      <c r="AJ203" s="153"/>
      <c r="AK203" s="193"/>
      <c r="AL203" s="27"/>
    </row>
    <row r="204" spans="1:38" ht="77.7" x14ac:dyDescent="0.35">
      <c r="A204" s="210">
        <v>165</v>
      </c>
      <c r="B204" s="177" t="s">
        <v>1623</v>
      </c>
      <c r="C204" s="151" t="s">
        <v>1624</v>
      </c>
      <c r="D204" s="153">
        <v>0</v>
      </c>
      <c r="E204" s="192">
        <f t="shared" si="220"/>
        <v>0</v>
      </c>
      <c r="F204" s="192">
        <f t="shared" si="221"/>
        <v>0</v>
      </c>
      <c r="G204" s="192"/>
      <c r="H204" s="192">
        <f t="shared" si="222"/>
        <v>0</v>
      </c>
      <c r="I204" s="153">
        <v>0.50564520000000002</v>
      </c>
      <c r="J204" s="193">
        <v>0</v>
      </c>
      <c r="K204" s="193">
        <v>0</v>
      </c>
      <c r="L204" s="193">
        <v>0.50564520000000002</v>
      </c>
      <c r="M204" s="193">
        <v>0</v>
      </c>
      <c r="N204" s="192">
        <f t="shared" si="223"/>
        <v>-0.50564520000000002</v>
      </c>
      <c r="O204" s="192">
        <f t="shared" si="224"/>
        <v>0</v>
      </c>
      <c r="P204" s="192">
        <f t="shared" si="225"/>
        <v>0</v>
      </c>
      <c r="Q204" s="192">
        <f t="shared" si="226"/>
        <v>-0.50564520000000002</v>
      </c>
      <c r="R204" s="192">
        <f t="shared" si="227"/>
        <v>0</v>
      </c>
      <c r="S204" s="153">
        <f t="shared" si="228"/>
        <v>0.52659998999999991</v>
      </c>
      <c r="T204" s="153"/>
      <c r="U204" s="153">
        <v>0.52659998999999991</v>
      </c>
      <c r="V204" s="153"/>
      <c r="W204" s="153">
        <v>0</v>
      </c>
      <c r="X204" s="193"/>
      <c r="Y204" s="193"/>
      <c r="Z204" s="193"/>
      <c r="AA204" s="193"/>
      <c r="AB204" s="201"/>
      <c r="AC204" s="193"/>
      <c r="AD204" s="193"/>
      <c r="AE204" s="193"/>
      <c r="AF204" s="193"/>
      <c r="AG204" s="193"/>
      <c r="AH204" s="193"/>
      <c r="AI204" s="193"/>
      <c r="AJ204" s="153"/>
      <c r="AK204" s="193"/>
      <c r="AL204" s="27"/>
    </row>
    <row r="205" spans="1:38" ht="62.2" x14ac:dyDescent="0.35">
      <c r="A205" s="210">
        <v>166</v>
      </c>
      <c r="B205" s="177" t="s">
        <v>445</v>
      </c>
      <c r="C205" s="151" t="s">
        <v>446</v>
      </c>
      <c r="D205" s="153">
        <v>0</v>
      </c>
      <c r="E205" s="192">
        <f t="shared" si="220"/>
        <v>0</v>
      </c>
      <c r="F205" s="192">
        <f t="shared" si="221"/>
        <v>0</v>
      </c>
      <c r="G205" s="192"/>
      <c r="H205" s="192">
        <f t="shared" si="222"/>
        <v>0</v>
      </c>
      <c r="I205" s="153">
        <v>0.4252668</v>
      </c>
      <c r="J205" s="193">
        <v>5.7346799999999996E-2</v>
      </c>
      <c r="K205" s="193">
        <v>0</v>
      </c>
      <c r="L205" s="193">
        <v>0.36792000000000002</v>
      </c>
      <c r="M205" s="193">
        <v>0</v>
      </c>
      <c r="N205" s="192">
        <f t="shared" si="223"/>
        <v>-0.4252668</v>
      </c>
      <c r="O205" s="192">
        <f t="shared" si="224"/>
        <v>-5.7346799999999996E-2</v>
      </c>
      <c r="P205" s="192">
        <f t="shared" si="225"/>
        <v>0</v>
      </c>
      <c r="Q205" s="192">
        <f t="shared" si="226"/>
        <v>-0.36792000000000002</v>
      </c>
      <c r="R205" s="192">
        <f t="shared" si="227"/>
        <v>0</v>
      </c>
      <c r="S205" s="153">
        <f t="shared" si="228"/>
        <v>0.37940681999999992</v>
      </c>
      <c r="T205" s="153">
        <v>4.7788999999999998E-2</v>
      </c>
      <c r="U205" s="153">
        <v>0.33161781999999995</v>
      </c>
      <c r="V205" s="153"/>
      <c r="W205" s="153">
        <v>0</v>
      </c>
      <c r="X205" s="193"/>
      <c r="Y205" s="193"/>
      <c r="Z205" s="193"/>
      <c r="AA205" s="193"/>
      <c r="AB205" s="201"/>
      <c r="AC205" s="193"/>
      <c r="AD205" s="193"/>
      <c r="AE205" s="193">
        <v>0.4</v>
      </c>
      <c r="AF205" s="193"/>
      <c r="AG205" s="193"/>
      <c r="AH205" s="193"/>
      <c r="AI205" s="193"/>
      <c r="AJ205" s="153"/>
      <c r="AK205" s="193"/>
      <c r="AL205" s="27"/>
    </row>
    <row r="206" spans="1:38" ht="15.55" x14ac:dyDescent="0.35">
      <c r="A206" s="172"/>
      <c r="B206" s="156" t="s">
        <v>447</v>
      </c>
      <c r="C206" s="173"/>
      <c r="D206" s="237">
        <f t="shared" ref="D206:AK206" si="229">SUM(D207:D209)</f>
        <v>2.8046687999999995</v>
      </c>
      <c r="E206" s="237">
        <f t="shared" si="229"/>
        <v>0.28046687999999997</v>
      </c>
      <c r="F206" s="237">
        <f t="shared" si="229"/>
        <v>2.3559217920000002</v>
      </c>
      <c r="G206" s="237">
        <f t="shared" si="229"/>
        <v>0</v>
      </c>
      <c r="H206" s="237">
        <f t="shared" si="229"/>
        <v>0.168280128</v>
      </c>
      <c r="I206" s="237">
        <f t="shared" si="229"/>
        <v>0.88935981999999991</v>
      </c>
      <c r="J206" s="237">
        <f t="shared" si="229"/>
        <v>0.17015031999999999</v>
      </c>
      <c r="K206" s="237">
        <f t="shared" si="229"/>
        <v>0.59714247599999992</v>
      </c>
      <c r="L206" s="237">
        <f t="shared" si="229"/>
        <v>0</v>
      </c>
      <c r="M206" s="237">
        <f t="shared" si="229"/>
        <v>0.122067024</v>
      </c>
      <c r="N206" s="237">
        <f t="shared" si="229"/>
        <v>1.91530898</v>
      </c>
      <c r="O206" s="237">
        <f t="shared" si="229"/>
        <v>0.11031656000000002</v>
      </c>
      <c r="P206" s="237">
        <f t="shared" si="229"/>
        <v>1.7587793159999998</v>
      </c>
      <c r="Q206" s="237">
        <f t="shared" si="229"/>
        <v>0</v>
      </c>
      <c r="R206" s="237">
        <f t="shared" si="229"/>
        <v>4.6213104000000005E-2</v>
      </c>
      <c r="S206" s="237">
        <f t="shared" si="229"/>
        <v>1.4981741999999998</v>
      </c>
      <c r="T206" s="237">
        <f t="shared" si="229"/>
        <v>0.14179193000000001</v>
      </c>
      <c r="U206" s="237">
        <f t="shared" si="229"/>
        <v>1.2546597499999999</v>
      </c>
      <c r="V206" s="237">
        <f t="shared" si="229"/>
        <v>0</v>
      </c>
      <c r="W206" s="237">
        <f t="shared" si="229"/>
        <v>0.10172252000000001</v>
      </c>
      <c r="X206" s="237">
        <f t="shared" si="229"/>
        <v>0</v>
      </c>
      <c r="Y206" s="237">
        <f t="shared" si="229"/>
        <v>0</v>
      </c>
      <c r="Z206" s="237">
        <f t="shared" si="229"/>
        <v>0</v>
      </c>
      <c r="AA206" s="237">
        <f t="shared" si="229"/>
        <v>0</v>
      </c>
      <c r="AB206" s="237">
        <f t="shared" si="229"/>
        <v>0</v>
      </c>
      <c r="AC206" s="237">
        <f t="shared" si="229"/>
        <v>0</v>
      </c>
      <c r="AD206" s="237">
        <f t="shared" si="229"/>
        <v>0</v>
      </c>
      <c r="AE206" s="237">
        <f t="shared" si="229"/>
        <v>0.4</v>
      </c>
      <c r="AF206" s="237">
        <f t="shared" si="229"/>
        <v>2020</v>
      </c>
      <c r="AG206" s="237">
        <f t="shared" si="229"/>
        <v>0</v>
      </c>
      <c r="AH206" s="237">
        <f t="shared" si="229"/>
        <v>0</v>
      </c>
      <c r="AI206" s="237">
        <f t="shared" si="229"/>
        <v>0</v>
      </c>
      <c r="AJ206" s="237">
        <f t="shared" si="229"/>
        <v>0.184</v>
      </c>
      <c r="AK206" s="237">
        <f t="shared" si="229"/>
        <v>0</v>
      </c>
      <c r="AL206" s="27"/>
    </row>
    <row r="207" spans="1:38" ht="62.2" x14ac:dyDescent="0.35">
      <c r="A207" s="210">
        <v>167</v>
      </c>
      <c r="B207" s="152" t="s">
        <v>1625</v>
      </c>
      <c r="C207" s="174" t="s">
        <v>448</v>
      </c>
      <c r="D207" s="153">
        <v>7.9696800000000012E-2</v>
      </c>
      <c r="E207" s="192">
        <f t="shared" ref="E207:E209" si="230">D207*10%</f>
        <v>7.9696800000000016E-3</v>
      </c>
      <c r="F207" s="192">
        <f t="shared" ref="F207:F209" si="231">D207-E207-H207</f>
        <v>6.6945312000000007E-2</v>
      </c>
      <c r="G207" s="192"/>
      <c r="H207" s="192">
        <f t="shared" ref="H207:H209" si="232">D207*6%</f>
        <v>4.7818080000000002E-3</v>
      </c>
      <c r="I207" s="153">
        <v>0.59820151199999994</v>
      </c>
      <c r="J207" s="192">
        <v>0</v>
      </c>
      <c r="K207" s="192">
        <v>0.59714247599999992</v>
      </c>
      <c r="L207" s="192">
        <v>0</v>
      </c>
      <c r="M207" s="192">
        <v>1.059036E-3</v>
      </c>
      <c r="N207" s="192">
        <f t="shared" ref="N207:N209" si="233">D207-I207</f>
        <v>-0.51850471199999992</v>
      </c>
      <c r="O207" s="192">
        <f t="shared" ref="O207:O209" si="234">E207-J207</f>
        <v>7.9696800000000016E-3</v>
      </c>
      <c r="P207" s="192">
        <f t="shared" ref="P207:P209" si="235">F207-K207</f>
        <v>-0.53019716399999994</v>
      </c>
      <c r="Q207" s="192">
        <f t="shared" ref="Q207:Q209" si="236">G207-L207</f>
        <v>0</v>
      </c>
      <c r="R207" s="192">
        <f t="shared" ref="R207:R209" si="237">H207-M207</f>
        <v>3.7227720000000001E-3</v>
      </c>
      <c r="S207" s="153">
        <f t="shared" ref="S207:S209" si="238">T207+U207+V207+W207</f>
        <v>1.2555422799999998</v>
      </c>
      <c r="T207" s="153"/>
      <c r="U207" s="153">
        <v>1.2546597499999999</v>
      </c>
      <c r="V207" s="153"/>
      <c r="W207" s="153">
        <v>8.8253000000000008E-4</v>
      </c>
      <c r="X207" s="192"/>
      <c r="Y207" s="192"/>
      <c r="Z207" s="192"/>
      <c r="AA207" s="192"/>
      <c r="AB207" s="198"/>
      <c r="AC207" s="192"/>
      <c r="AD207" s="192"/>
      <c r="AE207" s="192"/>
      <c r="AF207" s="198">
        <v>2020</v>
      </c>
      <c r="AG207" s="192" t="s">
        <v>1527</v>
      </c>
      <c r="AH207" s="192" t="s">
        <v>1528</v>
      </c>
      <c r="AI207" s="192" t="s">
        <v>1529</v>
      </c>
      <c r="AJ207" s="153">
        <v>0.184</v>
      </c>
      <c r="AK207" s="192"/>
      <c r="AL207" s="27"/>
    </row>
    <row r="208" spans="1:38" ht="62.2" x14ac:dyDescent="0.35">
      <c r="A208" s="210">
        <v>168</v>
      </c>
      <c r="B208" s="152" t="s">
        <v>449</v>
      </c>
      <c r="C208" s="174" t="s">
        <v>450</v>
      </c>
      <c r="D208" s="153">
        <v>2.7189719999999999</v>
      </c>
      <c r="E208" s="192">
        <f t="shared" si="230"/>
        <v>0.27189720000000001</v>
      </c>
      <c r="F208" s="192">
        <f t="shared" si="231"/>
        <v>2.2839364799999999</v>
      </c>
      <c r="G208" s="192"/>
      <c r="H208" s="192">
        <f t="shared" si="232"/>
        <v>0.16313832</v>
      </c>
      <c r="I208" s="153">
        <v>0.29115830799999998</v>
      </c>
      <c r="J208" s="192">
        <v>0.17015031999999999</v>
      </c>
      <c r="K208" s="192">
        <v>0</v>
      </c>
      <c r="L208" s="192">
        <v>0</v>
      </c>
      <c r="M208" s="192">
        <v>0.121007988</v>
      </c>
      <c r="N208" s="192">
        <f t="shared" si="233"/>
        <v>2.427813692</v>
      </c>
      <c r="O208" s="192">
        <f t="shared" si="234"/>
        <v>0.10174688000000001</v>
      </c>
      <c r="P208" s="192">
        <f t="shared" si="235"/>
        <v>2.2839364799999999</v>
      </c>
      <c r="Q208" s="192">
        <f t="shared" si="236"/>
        <v>0</v>
      </c>
      <c r="R208" s="192">
        <f t="shared" si="237"/>
        <v>4.2130332000000006E-2</v>
      </c>
      <c r="S208" s="153">
        <f t="shared" si="238"/>
        <v>0.24263192</v>
      </c>
      <c r="T208" s="153">
        <v>0.14179193000000001</v>
      </c>
      <c r="U208" s="153"/>
      <c r="V208" s="153"/>
      <c r="W208" s="153">
        <v>0.10083999</v>
      </c>
      <c r="X208" s="192"/>
      <c r="Y208" s="192"/>
      <c r="Z208" s="192"/>
      <c r="AA208" s="192"/>
      <c r="AB208" s="198"/>
      <c r="AC208" s="192"/>
      <c r="AD208" s="192"/>
      <c r="AE208" s="192"/>
      <c r="AF208" s="192"/>
      <c r="AG208" s="192"/>
      <c r="AH208" s="192"/>
      <c r="AI208" s="192"/>
      <c r="AJ208" s="153"/>
      <c r="AK208" s="192"/>
      <c r="AL208" s="27"/>
    </row>
    <row r="209" spans="1:38" ht="46.65" x14ac:dyDescent="0.35">
      <c r="A209" s="210">
        <v>169</v>
      </c>
      <c r="B209" s="152" t="s">
        <v>451</v>
      </c>
      <c r="C209" s="174" t="s">
        <v>452</v>
      </c>
      <c r="D209" s="153">
        <v>6.0000000000000001E-3</v>
      </c>
      <c r="E209" s="192">
        <f t="shared" si="230"/>
        <v>6.0000000000000006E-4</v>
      </c>
      <c r="F209" s="192">
        <f t="shared" si="231"/>
        <v>5.0400000000000002E-3</v>
      </c>
      <c r="G209" s="192"/>
      <c r="H209" s="192">
        <f t="shared" si="232"/>
        <v>3.5999999999999997E-4</v>
      </c>
      <c r="I209" s="153">
        <v>0</v>
      </c>
      <c r="J209" s="192">
        <v>0</v>
      </c>
      <c r="K209" s="192">
        <v>0</v>
      </c>
      <c r="L209" s="192">
        <v>0</v>
      </c>
      <c r="M209" s="192">
        <v>0</v>
      </c>
      <c r="N209" s="192">
        <f t="shared" si="233"/>
        <v>6.0000000000000001E-3</v>
      </c>
      <c r="O209" s="192">
        <f t="shared" si="234"/>
        <v>6.0000000000000006E-4</v>
      </c>
      <c r="P209" s="192">
        <f t="shared" si="235"/>
        <v>5.0400000000000002E-3</v>
      </c>
      <c r="Q209" s="192">
        <f t="shared" si="236"/>
        <v>0</v>
      </c>
      <c r="R209" s="192">
        <f t="shared" si="237"/>
        <v>3.5999999999999997E-4</v>
      </c>
      <c r="S209" s="153">
        <f t="shared" si="238"/>
        <v>0</v>
      </c>
      <c r="T209" s="153"/>
      <c r="U209" s="153"/>
      <c r="V209" s="153"/>
      <c r="W209" s="153">
        <v>0</v>
      </c>
      <c r="X209" s="192"/>
      <c r="Y209" s="192"/>
      <c r="Z209" s="192"/>
      <c r="AA209" s="192"/>
      <c r="AB209" s="198"/>
      <c r="AC209" s="192"/>
      <c r="AD209" s="192"/>
      <c r="AE209" s="192">
        <v>0.4</v>
      </c>
      <c r="AF209" s="192"/>
      <c r="AG209" s="192"/>
      <c r="AH209" s="192"/>
      <c r="AI209" s="192"/>
      <c r="AJ209" s="153"/>
      <c r="AK209" s="192"/>
      <c r="AL209" s="27"/>
    </row>
    <row r="210" spans="1:38" ht="15.55" x14ac:dyDescent="0.35">
      <c r="A210" s="172"/>
      <c r="B210" s="156" t="s">
        <v>453</v>
      </c>
      <c r="C210" s="173"/>
      <c r="D210" s="237">
        <f t="shared" ref="D210:AK210" si="239">SUM(D211)</f>
        <v>3.1497839999999999</v>
      </c>
      <c r="E210" s="237">
        <f t="shared" si="239"/>
        <v>0.31497839999999999</v>
      </c>
      <c r="F210" s="237">
        <f t="shared" si="239"/>
        <v>2.6458185600000004</v>
      </c>
      <c r="G210" s="237">
        <f t="shared" si="239"/>
        <v>0</v>
      </c>
      <c r="H210" s="237">
        <f t="shared" si="239"/>
        <v>0.18898704</v>
      </c>
      <c r="I210" s="237">
        <f t="shared" si="239"/>
        <v>2.6619612559999997</v>
      </c>
      <c r="J210" s="237">
        <f t="shared" si="239"/>
        <v>0</v>
      </c>
      <c r="K210" s="237">
        <f t="shared" si="239"/>
        <v>2.6175243199999998</v>
      </c>
      <c r="L210" s="237">
        <f t="shared" si="239"/>
        <v>0</v>
      </c>
      <c r="M210" s="237">
        <f t="shared" si="239"/>
        <v>4.4436935999999996E-2</v>
      </c>
      <c r="N210" s="237">
        <f t="shared" si="239"/>
        <v>0.48782274400000025</v>
      </c>
      <c r="O210" s="237">
        <f t="shared" si="239"/>
        <v>0.31497839999999999</v>
      </c>
      <c r="P210" s="237">
        <f t="shared" si="239"/>
        <v>2.8294240000000581E-2</v>
      </c>
      <c r="Q210" s="237">
        <f t="shared" si="239"/>
        <v>0</v>
      </c>
      <c r="R210" s="237">
        <f t="shared" si="239"/>
        <v>0.14455010400000001</v>
      </c>
      <c r="S210" s="237">
        <f t="shared" si="239"/>
        <v>2.76361861</v>
      </c>
      <c r="T210" s="237">
        <f t="shared" si="239"/>
        <v>0</v>
      </c>
      <c r="U210" s="237">
        <f t="shared" si="239"/>
        <v>2.7265878300000002</v>
      </c>
      <c r="V210" s="237">
        <f t="shared" si="239"/>
        <v>0</v>
      </c>
      <c r="W210" s="237">
        <f t="shared" si="239"/>
        <v>3.7030779999999999E-2</v>
      </c>
      <c r="X210" s="237">
        <f t="shared" si="239"/>
        <v>0</v>
      </c>
      <c r="Y210" s="237">
        <f t="shared" si="239"/>
        <v>0</v>
      </c>
      <c r="Z210" s="237">
        <f t="shared" si="239"/>
        <v>0</v>
      </c>
      <c r="AA210" s="237">
        <f t="shared" si="239"/>
        <v>0</v>
      </c>
      <c r="AB210" s="237">
        <f t="shared" si="239"/>
        <v>0</v>
      </c>
      <c r="AC210" s="237">
        <f t="shared" si="239"/>
        <v>0</v>
      </c>
      <c r="AD210" s="237">
        <f t="shared" si="239"/>
        <v>0</v>
      </c>
      <c r="AE210" s="237">
        <f t="shared" si="239"/>
        <v>0</v>
      </c>
      <c r="AF210" s="237">
        <f t="shared" si="239"/>
        <v>0</v>
      </c>
      <c r="AG210" s="237">
        <f t="shared" si="239"/>
        <v>0</v>
      </c>
      <c r="AH210" s="237">
        <f t="shared" si="239"/>
        <v>0</v>
      </c>
      <c r="AI210" s="237">
        <f t="shared" si="239"/>
        <v>0</v>
      </c>
      <c r="AJ210" s="237">
        <f t="shared" si="239"/>
        <v>0</v>
      </c>
      <c r="AK210" s="237">
        <f t="shared" si="239"/>
        <v>0</v>
      </c>
      <c r="AL210" s="27"/>
    </row>
    <row r="211" spans="1:38" ht="62.2" x14ac:dyDescent="0.35">
      <c r="A211" s="210">
        <v>170</v>
      </c>
      <c r="B211" s="152" t="s">
        <v>454</v>
      </c>
      <c r="C211" s="174" t="s">
        <v>455</v>
      </c>
      <c r="D211" s="153">
        <v>3.1497839999999999</v>
      </c>
      <c r="E211" s="192">
        <f>D211*10%</f>
        <v>0.31497839999999999</v>
      </c>
      <c r="F211" s="192">
        <f>D211-E211-H211</f>
        <v>2.6458185600000004</v>
      </c>
      <c r="G211" s="192"/>
      <c r="H211" s="192">
        <f>D211*6%</f>
        <v>0.18898704</v>
      </c>
      <c r="I211" s="153">
        <v>2.6619612559999997</v>
      </c>
      <c r="J211" s="192">
        <v>0</v>
      </c>
      <c r="K211" s="192">
        <v>2.6175243199999998</v>
      </c>
      <c r="L211" s="192">
        <v>0</v>
      </c>
      <c r="M211" s="192">
        <v>4.4436935999999996E-2</v>
      </c>
      <c r="N211" s="192">
        <f>D211-I211</f>
        <v>0.48782274400000025</v>
      </c>
      <c r="O211" s="192">
        <f t="shared" ref="O211" si="240">E211-J211</f>
        <v>0.31497839999999999</v>
      </c>
      <c r="P211" s="192">
        <f t="shared" ref="P211" si="241">F211-K211</f>
        <v>2.8294240000000581E-2</v>
      </c>
      <c r="Q211" s="192">
        <f t="shared" ref="Q211" si="242">G211-L211</f>
        <v>0</v>
      </c>
      <c r="R211" s="192">
        <f t="shared" ref="R211" si="243">H211-M211</f>
        <v>0.14455010400000001</v>
      </c>
      <c r="S211" s="153">
        <f>T211+U211+V211+W211</f>
        <v>2.76361861</v>
      </c>
      <c r="T211" s="153"/>
      <c r="U211" s="153">
        <v>2.7265878300000002</v>
      </c>
      <c r="V211" s="153"/>
      <c r="W211" s="153">
        <v>3.7030779999999999E-2</v>
      </c>
      <c r="X211" s="192"/>
      <c r="Y211" s="192"/>
      <c r="Z211" s="192"/>
      <c r="AA211" s="192"/>
      <c r="AB211" s="198"/>
      <c r="AC211" s="192"/>
      <c r="AD211" s="192"/>
      <c r="AE211" s="192"/>
      <c r="AF211" s="192"/>
      <c r="AG211" s="192"/>
      <c r="AH211" s="192"/>
      <c r="AI211" s="192"/>
      <c r="AJ211" s="153"/>
      <c r="AK211" s="192"/>
      <c r="AL211" s="27"/>
    </row>
    <row r="212" spans="1:38" ht="15.55" x14ac:dyDescent="0.35">
      <c r="A212" s="172"/>
      <c r="B212" s="156" t="s">
        <v>456</v>
      </c>
      <c r="C212" s="173"/>
      <c r="D212" s="237">
        <f t="shared" ref="D212:AK212" si="244">SUM(D213:D215)</f>
        <v>4.6590119999999997</v>
      </c>
      <c r="E212" s="237">
        <f t="shared" si="244"/>
        <v>0.46590120000000002</v>
      </c>
      <c r="F212" s="237">
        <f t="shared" si="244"/>
        <v>3.9135700800000004</v>
      </c>
      <c r="G212" s="237">
        <f t="shared" si="244"/>
        <v>0</v>
      </c>
      <c r="H212" s="237">
        <f t="shared" si="244"/>
        <v>0.27954071999999996</v>
      </c>
      <c r="I212" s="237">
        <f t="shared" si="244"/>
        <v>4.0635758960000006</v>
      </c>
      <c r="J212" s="237">
        <f t="shared" si="244"/>
        <v>4.351696E-2</v>
      </c>
      <c r="K212" s="237">
        <f t="shared" si="244"/>
        <v>3.9624992800000003</v>
      </c>
      <c r="L212" s="237">
        <f t="shared" si="244"/>
        <v>0</v>
      </c>
      <c r="M212" s="237">
        <f t="shared" si="244"/>
        <v>5.7559656000000001E-2</v>
      </c>
      <c r="N212" s="237">
        <f t="shared" si="244"/>
        <v>0.59543610399999958</v>
      </c>
      <c r="O212" s="237">
        <f t="shared" si="244"/>
        <v>0.42238424000000002</v>
      </c>
      <c r="P212" s="237">
        <f t="shared" si="244"/>
        <v>-4.8929199999999895E-2</v>
      </c>
      <c r="Q212" s="237">
        <f t="shared" si="244"/>
        <v>0</v>
      </c>
      <c r="R212" s="237">
        <f t="shared" si="244"/>
        <v>0.22198106400000001</v>
      </c>
      <c r="S212" s="237">
        <f t="shared" si="244"/>
        <v>3.3863132400000002</v>
      </c>
      <c r="T212" s="237">
        <f t="shared" si="244"/>
        <v>3.6264130000000006E-2</v>
      </c>
      <c r="U212" s="237">
        <f t="shared" si="244"/>
        <v>3.30208273</v>
      </c>
      <c r="V212" s="237">
        <f t="shared" si="244"/>
        <v>0</v>
      </c>
      <c r="W212" s="237">
        <f t="shared" si="244"/>
        <v>4.7966380000000003E-2</v>
      </c>
      <c r="X212" s="237">
        <f t="shared" si="244"/>
        <v>0</v>
      </c>
      <c r="Y212" s="237">
        <f t="shared" si="244"/>
        <v>0</v>
      </c>
      <c r="Z212" s="237">
        <f t="shared" si="244"/>
        <v>0</v>
      </c>
      <c r="AA212" s="237">
        <f t="shared" si="244"/>
        <v>0</v>
      </c>
      <c r="AB212" s="237">
        <f t="shared" si="244"/>
        <v>0</v>
      </c>
      <c r="AC212" s="237">
        <f t="shared" si="244"/>
        <v>0</v>
      </c>
      <c r="AD212" s="237">
        <f t="shared" si="244"/>
        <v>0</v>
      </c>
      <c r="AE212" s="237">
        <f t="shared" si="244"/>
        <v>0.8</v>
      </c>
      <c r="AF212" s="237">
        <f t="shared" si="244"/>
        <v>0</v>
      </c>
      <c r="AG212" s="237">
        <f t="shared" si="244"/>
        <v>0</v>
      </c>
      <c r="AH212" s="237">
        <f t="shared" si="244"/>
        <v>0</v>
      </c>
      <c r="AI212" s="237">
        <f t="shared" si="244"/>
        <v>0</v>
      </c>
      <c r="AJ212" s="237">
        <f t="shared" si="244"/>
        <v>0</v>
      </c>
      <c r="AK212" s="237">
        <f t="shared" si="244"/>
        <v>0</v>
      </c>
      <c r="AL212" s="27"/>
    </row>
    <row r="213" spans="1:38" ht="46.65" x14ac:dyDescent="0.35">
      <c r="A213" s="210">
        <v>171</v>
      </c>
      <c r="B213" s="152" t="s">
        <v>457</v>
      </c>
      <c r="C213" s="174" t="s">
        <v>458</v>
      </c>
      <c r="D213" s="153">
        <v>0.12</v>
      </c>
      <c r="E213" s="192">
        <f t="shared" ref="E213:E215" si="245">D213*10%</f>
        <v>1.2E-2</v>
      </c>
      <c r="F213" s="192">
        <f t="shared" ref="F213:F215" si="246">D213-E213-H213</f>
        <v>0.1008</v>
      </c>
      <c r="G213" s="192"/>
      <c r="H213" s="192">
        <f t="shared" ref="H213:H215" si="247">D213*6%</f>
        <v>7.1999999999999998E-3</v>
      </c>
      <c r="I213" s="153">
        <v>4.8857560000000001E-2</v>
      </c>
      <c r="J213" s="192">
        <v>4.351696E-2</v>
      </c>
      <c r="K213" s="192">
        <v>0</v>
      </c>
      <c r="L213" s="192">
        <v>0</v>
      </c>
      <c r="M213" s="192">
        <v>5.3405999999999992E-3</v>
      </c>
      <c r="N213" s="192">
        <f t="shared" ref="N213:N215" si="248">D213-I213</f>
        <v>7.1142440000000001E-2</v>
      </c>
      <c r="O213" s="192">
        <f t="shared" ref="O213:O215" si="249">E213-J213</f>
        <v>-3.1516959999999997E-2</v>
      </c>
      <c r="P213" s="192">
        <f t="shared" ref="P213:P215" si="250">F213-K213</f>
        <v>0.1008</v>
      </c>
      <c r="Q213" s="192">
        <f t="shared" ref="Q213:Q215" si="251">G213-L213</f>
        <v>0</v>
      </c>
      <c r="R213" s="192">
        <f t="shared" ref="R213:R215" si="252">H213-M213</f>
        <v>1.8594000000000006E-3</v>
      </c>
      <c r="S213" s="153">
        <f t="shared" ref="S213:S215" si="253">T213+U213+V213+W213</f>
        <v>4.0714630000000002E-2</v>
      </c>
      <c r="T213" s="153">
        <v>3.6264130000000006E-2</v>
      </c>
      <c r="U213" s="153"/>
      <c r="V213" s="153"/>
      <c r="W213" s="153">
        <v>4.4504999999999996E-3</v>
      </c>
      <c r="X213" s="192"/>
      <c r="Y213" s="192"/>
      <c r="Z213" s="192"/>
      <c r="AA213" s="192"/>
      <c r="AB213" s="198"/>
      <c r="AC213" s="192"/>
      <c r="AD213" s="192"/>
      <c r="AE213" s="192"/>
      <c r="AF213" s="192"/>
      <c r="AG213" s="192"/>
      <c r="AH213" s="192"/>
      <c r="AI213" s="192"/>
      <c r="AJ213" s="153"/>
      <c r="AK213" s="192"/>
      <c r="AL213" s="27"/>
    </row>
    <row r="214" spans="1:38" ht="46.65" x14ac:dyDescent="0.35">
      <c r="A214" s="210">
        <v>172</v>
      </c>
      <c r="B214" s="152" t="s">
        <v>459</v>
      </c>
      <c r="C214" s="174" t="s">
        <v>460</v>
      </c>
      <c r="D214" s="153">
        <v>1.2061200000000001</v>
      </c>
      <c r="E214" s="192">
        <f t="shared" si="245"/>
        <v>0.12061200000000001</v>
      </c>
      <c r="F214" s="192">
        <f t="shared" si="246"/>
        <v>1.0131408000000002</v>
      </c>
      <c r="G214" s="192"/>
      <c r="H214" s="192">
        <f t="shared" si="247"/>
        <v>7.2367200000000007E-2</v>
      </c>
      <c r="I214" s="153">
        <v>4.0147183360000005</v>
      </c>
      <c r="J214" s="192">
        <v>0</v>
      </c>
      <c r="K214" s="192">
        <v>3.9624992800000003</v>
      </c>
      <c r="L214" s="192">
        <v>0</v>
      </c>
      <c r="M214" s="192">
        <v>5.2219056E-2</v>
      </c>
      <c r="N214" s="192">
        <f t="shared" si="248"/>
        <v>-2.8085983360000002</v>
      </c>
      <c r="O214" s="192">
        <f t="shared" si="249"/>
        <v>0.12061200000000001</v>
      </c>
      <c r="P214" s="192">
        <f t="shared" si="250"/>
        <v>-2.9493584799999999</v>
      </c>
      <c r="Q214" s="192">
        <f t="shared" si="251"/>
        <v>0</v>
      </c>
      <c r="R214" s="192">
        <f t="shared" si="252"/>
        <v>2.0148144000000007E-2</v>
      </c>
      <c r="S214" s="153">
        <f t="shared" si="253"/>
        <v>3.3455986100000001</v>
      </c>
      <c r="T214" s="153"/>
      <c r="U214" s="153">
        <v>3.30208273</v>
      </c>
      <c r="V214" s="153"/>
      <c r="W214" s="153">
        <v>4.351588E-2</v>
      </c>
      <c r="X214" s="192"/>
      <c r="Y214" s="192"/>
      <c r="Z214" s="192"/>
      <c r="AA214" s="192"/>
      <c r="AB214" s="198"/>
      <c r="AC214" s="192"/>
      <c r="AD214" s="192"/>
      <c r="AE214" s="192">
        <v>0.8</v>
      </c>
      <c r="AF214" s="192"/>
      <c r="AG214" s="192"/>
      <c r="AH214" s="192"/>
      <c r="AI214" s="192"/>
      <c r="AJ214" s="153"/>
      <c r="AK214" s="192"/>
      <c r="AL214" s="27"/>
    </row>
    <row r="215" spans="1:38" ht="46.65" x14ac:dyDescent="0.35">
      <c r="A215" s="210">
        <v>173</v>
      </c>
      <c r="B215" s="152" t="s">
        <v>461</v>
      </c>
      <c r="C215" s="174" t="s">
        <v>462</v>
      </c>
      <c r="D215" s="153">
        <v>3.3328919999999997</v>
      </c>
      <c r="E215" s="192">
        <f t="shared" si="245"/>
        <v>0.33328920000000001</v>
      </c>
      <c r="F215" s="192">
        <f t="shared" si="246"/>
        <v>2.79962928</v>
      </c>
      <c r="G215" s="192"/>
      <c r="H215" s="192">
        <f t="shared" si="247"/>
        <v>0.19997351999999999</v>
      </c>
      <c r="I215" s="153">
        <v>0</v>
      </c>
      <c r="J215" s="192">
        <v>0</v>
      </c>
      <c r="K215" s="192">
        <v>0</v>
      </c>
      <c r="L215" s="192">
        <v>0</v>
      </c>
      <c r="M215" s="192">
        <v>0</v>
      </c>
      <c r="N215" s="192">
        <f t="shared" si="248"/>
        <v>3.3328919999999997</v>
      </c>
      <c r="O215" s="192">
        <f t="shared" si="249"/>
        <v>0.33328920000000001</v>
      </c>
      <c r="P215" s="192">
        <f t="shared" si="250"/>
        <v>2.79962928</v>
      </c>
      <c r="Q215" s="192">
        <f t="shared" si="251"/>
        <v>0</v>
      </c>
      <c r="R215" s="192">
        <f t="shared" si="252"/>
        <v>0.19997351999999999</v>
      </c>
      <c r="S215" s="153">
        <f t="shared" si="253"/>
        <v>0</v>
      </c>
      <c r="T215" s="153"/>
      <c r="U215" s="153"/>
      <c r="V215" s="153"/>
      <c r="W215" s="153">
        <v>0</v>
      </c>
      <c r="X215" s="192"/>
      <c r="Y215" s="192"/>
      <c r="Z215" s="192"/>
      <c r="AA215" s="192"/>
      <c r="AB215" s="198"/>
      <c r="AC215" s="192"/>
      <c r="AD215" s="192"/>
      <c r="AE215" s="192"/>
      <c r="AF215" s="192"/>
      <c r="AG215" s="192"/>
      <c r="AH215" s="192"/>
      <c r="AI215" s="192"/>
      <c r="AJ215" s="153"/>
      <c r="AK215" s="192"/>
      <c r="AL215" s="27"/>
    </row>
    <row r="216" spans="1:38" ht="15.55" x14ac:dyDescent="0.35">
      <c r="A216" s="172"/>
      <c r="B216" s="156" t="s">
        <v>463</v>
      </c>
      <c r="C216" s="173"/>
      <c r="D216" s="237">
        <f t="shared" ref="D216:AK216" si="254">SUM(D217:D219)</f>
        <v>7.1813520000000013</v>
      </c>
      <c r="E216" s="237">
        <f t="shared" si="254"/>
        <v>0.7181352000000002</v>
      </c>
      <c r="F216" s="237">
        <f t="shared" si="254"/>
        <v>6.0323356800000001</v>
      </c>
      <c r="G216" s="237">
        <f t="shared" si="254"/>
        <v>0</v>
      </c>
      <c r="H216" s="237">
        <f t="shared" si="254"/>
        <v>0.43088112000000006</v>
      </c>
      <c r="I216" s="237">
        <f t="shared" si="254"/>
        <v>0.31578925200000002</v>
      </c>
      <c r="J216" s="237">
        <f t="shared" si="254"/>
        <v>0</v>
      </c>
      <c r="K216" s="237">
        <f t="shared" si="254"/>
        <v>0</v>
      </c>
      <c r="L216" s="237">
        <f t="shared" si="254"/>
        <v>0</v>
      </c>
      <c r="M216" s="237">
        <f t="shared" si="254"/>
        <v>0.31578925200000002</v>
      </c>
      <c r="N216" s="237">
        <f t="shared" si="254"/>
        <v>6.8655627480000012</v>
      </c>
      <c r="O216" s="237">
        <f t="shared" si="254"/>
        <v>0.7181352000000002</v>
      </c>
      <c r="P216" s="237">
        <f t="shared" si="254"/>
        <v>6.0323356800000001</v>
      </c>
      <c r="Q216" s="237">
        <f t="shared" si="254"/>
        <v>0</v>
      </c>
      <c r="R216" s="237">
        <f t="shared" si="254"/>
        <v>0.11509186800000007</v>
      </c>
      <c r="S216" s="237">
        <f t="shared" si="254"/>
        <v>0.26315770999999999</v>
      </c>
      <c r="T216" s="237">
        <f t="shared" si="254"/>
        <v>0</v>
      </c>
      <c r="U216" s="237">
        <f t="shared" si="254"/>
        <v>0</v>
      </c>
      <c r="V216" s="237">
        <f t="shared" si="254"/>
        <v>0</v>
      </c>
      <c r="W216" s="237">
        <f t="shared" si="254"/>
        <v>0.26315770999999999</v>
      </c>
      <c r="X216" s="237">
        <f t="shared" si="254"/>
        <v>0</v>
      </c>
      <c r="Y216" s="237">
        <f t="shared" si="254"/>
        <v>0</v>
      </c>
      <c r="Z216" s="237">
        <f t="shared" si="254"/>
        <v>0</v>
      </c>
      <c r="AA216" s="237">
        <f t="shared" si="254"/>
        <v>0</v>
      </c>
      <c r="AB216" s="237">
        <f t="shared" si="254"/>
        <v>0</v>
      </c>
      <c r="AC216" s="237">
        <f t="shared" si="254"/>
        <v>0</v>
      </c>
      <c r="AD216" s="237">
        <f t="shared" si="254"/>
        <v>0</v>
      </c>
      <c r="AE216" s="237">
        <f t="shared" si="254"/>
        <v>0</v>
      </c>
      <c r="AF216" s="237">
        <f t="shared" si="254"/>
        <v>2020</v>
      </c>
      <c r="AG216" s="237">
        <f t="shared" si="254"/>
        <v>0</v>
      </c>
      <c r="AH216" s="237">
        <f t="shared" si="254"/>
        <v>0</v>
      </c>
      <c r="AI216" s="237">
        <f t="shared" si="254"/>
        <v>0</v>
      </c>
      <c r="AJ216" s="237">
        <f t="shared" si="254"/>
        <v>0.14199999999999999</v>
      </c>
      <c r="AK216" s="237">
        <f t="shared" si="254"/>
        <v>0</v>
      </c>
      <c r="AL216" s="27"/>
    </row>
    <row r="217" spans="1:38" ht="31.1" x14ac:dyDescent="0.35">
      <c r="A217" s="210">
        <v>174</v>
      </c>
      <c r="B217" s="152" t="s">
        <v>464</v>
      </c>
      <c r="C217" s="174" t="s">
        <v>465</v>
      </c>
      <c r="D217" s="153">
        <v>6.4725720000000013</v>
      </c>
      <c r="E217" s="192">
        <f t="shared" ref="E217:E219" si="255">D217*10%</f>
        <v>0.6472572000000002</v>
      </c>
      <c r="F217" s="192">
        <f t="shared" ref="F217:F219" si="256">D217-E217-H217</f>
        <v>5.4369604800000007</v>
      </c>
      <c r="G217" s="192"/>
      <c r="H217" s="192">
        <f t="shared" ref="H217:H219" si="257">D217*6%</f>
        <v>0.38835432000000009</v>
      </c>
      <c r="I217" s="153">
        <v>0.28806214800000002</v>
      </c>
      <c r="J217" s="192">
        <v>0</v>
      </c>
      <c r="K217" s="192">
        <v>0</v>
      </c>
      <c r="L217" s="192">
        <v>0</v>
      </c>
      <c r="M217" s="192">
        <v>0.28806214800000002</v>
      </c>
      <c r="N217" s="192">
        <f t="shared" ref="N217:N219" si="258">D217-I217</f>
        <v>6.1845098520000015</v>
      </c>
      <c r="O217" s="192">
        <f t="shared" ref="O217:O219" si="259">E217-J217</f>
        <v>0.6472572000000002</v>
      </c>
      <c r="P217" s="192">
        <f t="shared" ref="P217:P219" si="260">F217-K217</f>
        <v>5.4369604800000007</v>
      </c>
      <c r="Q217" s="192">
        <f t="shared" ref="Q217:Q219" si="261">G217-L217</f>
        <v>0</v>
      </c>
      <c r="R217" s="192">
        <f t="shared" ref="R217:R219" si="262">H217-M217</f>
        <v>0.10029217200000007</v>
      </c>
      <c r="S217" s="153">
        <f t="shared" ref="S217:S219" si="263">T217+U217+V217+W217</f>
        <v>0.24005179000000001</v>
      </c>
      <c r="T217" s="153"/>
      <c r="U217" s="153"/>
      <c r="V217" s="153"/>
      <c r="W217" s="153">
        <v>0.24005179000000001</v>
      </c>
      <c r="X217" s="192"/>
      <c r="Y217" s="192"/>
      <c r="Z217" s="192"/>
      <c r="AA217" s="192"/>
      <c r="AB217" s="198"/>
      <c r="AC217" s="192"/>
      <c r="AD217" s="192"/>
      <c r="AE217" s="192"/>
      <c r="AF217" s="192"/>
      <c r="AG217" s="192"/>
      <c r="AH217" s="192"/>
      <c r="AI217" s="192"/>
      <c r="AJ217" s="153"/>
      <c r="AK217" s="192"/>
      <c r="AL217" s="27"/>
    </row>
    <row r="218" spans="1:38" ht="46.65" x14ac:dyDescent="0.35">
      <c r="A218" s="210">
        <v>175</v>
      </c>
      <c r="B218" s="152" t="s">
        <v>466</v>
      </c>
      <c r="C218" s="174" t="s">
        <v>467</v>
      </c>
      <c r="D218" s="153">
        <v>0.58650000000000002</v>
      </c>
      <c r="E218" s="192">
        <f t="shared" si="255"/>
        <v>5.8650000000000008E-2</v>
      </c>
      <c r="F218" s="192">
        <f t="shared" si="256"/>
        <v>0.49266000000000004</v>
      </c>
      <c r="G218" s="192"/>
      <c r="H218" s="192">
        <f t="shared" si="257"/>
        <v>3.5189999999999999E-2</v>
      </c>
      <c r="I218" s="153">
        <v>2.6102219999999999E-2</v>
      </c>
      <c r="J218" s="192">
        <v>0</v>
      </c>
      <c r="K218" s="192">
        <v>0</v>
      </c>
      <c r="L218" s="192">
        <v>0</v>
      </c>
      <c r="M218" s="192">
        <v>2.6102219999999999E-2</v>
      </c>
      <c r="N218" s="192">
        <f t="shared" si="258"/>
        <v>0.56039778000000007</v>
      </c>
      <c r="O218" s="192">
        <f t="shared" si="259"/>
        <v>5.8650000000000008E-2</v>
      </c>
      <c r="P218" s="192">
        <f t="shared" si="260"/>
        <v>0.49266000000000004</v>
      </c>
      <c r="Q218" s="192">
        <f t="shared" si="261"/>
        <v>0</v>
      </c>
      <c r="R218" s="192">
        <f t="shared" si="262"/>
        <v>9.0877800000000002E-3</v>
      </c>
      <c r="S218" s="153">
        <f t="shared" si="263"/>
        <v>2.175185E-2</v>
      </c>
      <c r="T218" s="153"/>
      <c r="U218" s="153"/>
      <c r="V218" s="153"/>
      <c r="W218" s="153">
        <v>2.175185E-2</v>
      </c>
      <c r="X218" s="192"/>
      <c r="Y218" s="192"/>
      <c r="Z218" s="192"/>
      <c r="AA218" s="192"/>
      <c r="AB218" s="198"/>
      <c r="AC218" s="192"/>
      <c r="AD218" s="192"/>
      <c r="AE218" s="192"/>
      <c r="AF218" s="192"/>
      <c r="AG218" s="192"/>
      <c r="AH218" s="192"/>
      <c r="AI218" s="192"/>
      <c r="AJ218" s="153"/>
      <c r="AK218" s="192"/>
      <c r="AL218" s="27"/>
    </row>
    <row r="219" spans="1:38" ht="62.2" x14ac:dyDescent="0.35">
      <c r="A219" s="210">
        <v>176</v>
      </c>
      <c r="B219" s="152" t="s">
        <v>1626</v>
      </c>
      <c r="C219" s="176" t="s">
        <v>468</v>
      </c>
      <c r="D219" s="153">
        <v>0.12228</v>
      </c>
      <c r="E219" s="192">
        <f t="shared" si="255"/>
        <v>1.2228000000000001E-2</v>
      </c>
      <c r="F219" s="192">
        <f t="shared" si="256"/>
        <v>0.10271519999999999</v>
      </c>
      <c r="G219" s="192"/>
      <c r="H219" s="192">
        <f t="shared" si="257"/>
        <v>7.3368000000000001E-3</v>
      </c>
      <c r="I219" s="153">
        <v>1.6248840000000003E-3</v>
      </c>
      <c r="J219" s="192">
        <v>0</v>
      </c>
      <c r="K219" s="192">
        <v>0</v>
      </c>
      <c r="L219" s="192">
        <v>0</v>
      </c>
      <c r="M219" s="192">
        <v>1.6248840000000003E-3</v>
      </c>
      <c r="N219" s="192">
        <f t="shared" si="258"/>
        <v>0.12065511599999999</v>
      </c>
      <c r="O219" s="192">
        <f t="shared" si="259"/>
        <v>1.2228000000000001E-2</v>
      </c>
      <c r="P219" s="192">
        <f t="shared" si="260"/>
        <v>0.10271519999999999</v>
      </c>
      <c r="Q219" s="192">
        <f t="shared" si="261"/>
        <v>0</v>
      </c>
      <c r="R219" s="192">
        <f t="shared" si="262"/>
        <v>5.711916E-3</v>
      </c>
      <c r="S219" s="153">
        <f t="shared" si="263"/>
        <v>1.3540700000000002E-3</v>
      </c>
      <c r="T219" s="153"/>
      <c r="U219" s="153"/>
      <c r="V219" s="153"/>
      <c r="W219" s="153">
        <v>1.3540700000000002E-3</v>
      </c>
      <c r="X219" s="192"/>
      <c r="Y219" s="192"/>
      <c r="Z219" s="192"/>
      <c r="AA219" s="192"/>
      <c r="AB219" s="198"/>
      <c r="AC219" s="192"/>
      <c r="AD219" s="192"/>
      <c r="AE219" s="192"/>
      <c r="AF219" s="198">
        <v>2020</v>
      </c>
      <c r="AG219" s="192" t="s">
        <v>1527</v>
      </c>
      <c r="AH219" s="192" t="s">
        <v>1528</v>
      </c>
      <c r="AI219" s="192" t="s">
        <v>1529</v>
      </c>
      <c r="AJ219" s="153">
        <v>0.14199999999999999</v>
      </c>
      <c r="AK219" s="192"/>
      <c r="AL219" s="27"/>
    </row>
    <row r="220" spans="1:38" ht="15.55" x14ac:dyDescent="0.35">
      <c r="A220" s="172"/>
      <c r="B220" s="156" t="s">
        <v>469</v>
      </c>
      <c r="C220" s="173"/>
      <c r="D220" s="237">
        <f t="shared" ref="D220:AK220" si="264">SUM(D221:D231)</f>
        <v>39.479567446320345</v>
      </c>
      <c r="E220" s="237">
        <f t="shared" si="264"/>
        <v>3.9479567446320356</v>
      </c>
      <c r="F220" s="237">
        <f t="shared" si="264"/>
        <v>33.162836654909093</v>
      </c>
      <c r="G220" s="237">
        <f t="shared" si="264"/>
        <v>0</v>
      </c>
      <c r="H220" s="237">
        <f t="shared" si="264"/>
        <v>2.3687740467792215</v>
      </c>
      <c r="I220" s="237">
        <f t="shared" si="264"/>
        <v>3.2665064880000001</v>
      </c>
      <c r="J220" s="237">
        <f t="shared" si="264"/>
        <v>0.7554187</v>
      </c>
      <c r="K220" s="237">
        <f t="shared" si="264"/>
        <v>0.48395732000000002</v>
      </c>
      <c r="L220" s="237">
        <f t="shared" si="264"/>
        <v>0.30004799999999998</v>
      </c>
      <c r="M220" s="237">
        <f t="shared" si="264"/>
        <v>1.7270824679999999</v>
      </c>
      <c r="N220" s="237">
        <f t="shared" si="264"/>
        <v>36.213060958320355</v>
      </c>
      <c r="O220" s="237">
        <f t="shared" si="264"/>
        <v>3.1925380446320353</v>
      </c>
      <c r="P220" s="237">
        <f t="shared" si="264"/>
        <v>32.678879334909091</v>
      </c>
      <c r="Q220" s="237">
        <f t="shared" si="264"/>
        <v>-0.30004799999999998</v>
      </c>
      <c r="R220" s="237">
        <f t="shared" si="264"/>
        <v>0.64169157877922112</v>
      </c>
      <c r="S220" s="237">
        <f t="shared" si="264"/>
        <v>5.6057552099999999</v>
      </c>
      <c r="T220" s="237">
        <f t="shared" si="264"/>
        <v>3.3049759099999996</v>
      </c>
      <c r="U220" s="237">
        <f t="shared" si="264"/>
        <v>0.86154390999999997</v>
      </c>
      <c r="V220" s="237">
        <f t="shared" si="264"/>
        <v>0</v>
      </c>
      <c r="W220" s="237">
        <f t="shared" si="264"/>
        <v>1.4392353899999999</v>
      </c>
      <c r="X220" s="237">
        <f t="shared" si="264"/>
        <v>0</v>
      </c>
      <c r="Y220" s="237">
        <f t="shared" si="264"/>
        <v>0</v>
      </c>
      <c r="Z220" s="237">
        <f t="shared" si="264"/>
        <v>0</v>
      </c>
      <c r="AA220" s="237">
        <f t="shared" si="264"/>
        <v>0</v>
      </c>
      <c r="AB220" s="237">
        <f t="shared" si="264"/>
        <v>0</v>
      </c>
      <c r="AC220" s="237">
        <f t="shared" si="264"/>
        <v>0</v>
      </c>
      <c r="AD220" s="237">
        <f t="shared" si="264"/>
        <v>0</v>
      </c>
      <c r="AE220" s="237">
        <f t="shared" si="264"/>
        <v>0.25</v>
      </c>
      <c r="AF220" s="237">
        <f t="shared" si="264"/>
        <v>4040</v>
      </c>
      <c r="AG220" s="237">
        <f t="shared" si="264"/>
        <v>0</v>
      </c>
      <c r="AH220" s="237">
        <f t="shared" si="264"/>
        <v>0</v>
      </c>
      <c r="AI220" s="237">
        <f t="shared" si="264"/>
        <v>0</v>
      </c>
      <c r="AJ220" s="237">
        <f t="shared" si="264"/>
        <v>0.33699999999999997</v>
      </c>
      <c r="AK220" s="237">
        <f t="shared" si="264"/>
        <v>0</v>
      </c>
      <c r="AL220" s="27"/>
    </row>
    <row r="221" spans="1:38" ht="46.65" x14ac:dyDescent="0.35">
      <c r="A221" s="210">
        <v>177</v>
      </c>
      <c r="B221" s="152" t="s">
        <v>470</v>
      </c>
      <c r="C221" s="174" t="s">
        <v>471</v>
      </c>
      <c r="D221" s="153">
        <v>1.2E-2</v>
      </c>
      <c r="E221" s="192">
        <f t="shared" ref="E221:E231" si="265">D221*10%</f>
        <v>1.2000000000000001E-3</v>
      </c>
      <c r="F221" s="192">
        <f t="shared" ref="F221:F231" si="266">D221-E221-H221</f>
        <v>1.008E-2</v>
      </c>
      <c r="G221" s="192"/>
      <c r="H221" s="192">
        <f t="shared" ref="H221:H231" si="267">D221*6%</f>
        <v>7.1999999999999994E-4</v>
      </c>
      <c r="I221" s="153">
        <v>5.3404799999999997E-4</v>
      </c>
      <c r="J221" s="192">
        <v>0</v>
      </c>
      <c r="K221" s="192">
        <v>0</v>
      </c>
      <c r="L221" s="192">
        <v>0</v>
      </c>
      <c r="M221" s="192">
        <v>5.3404799999999997E-4</v>
      </c>
      <c r="N221" s="192">
        <f t="shared" ref="N221:N231" si="268">D221-I221</f>
        <v>1.1465952E-2</v>
      </c>
      <c r="O221" s="192">
        <f t="shared" ref="O221:O231" si="269">E221-J221</f>
        <v>1.2000000000000001E-3</v>
      </c>
      <c r="P221" s="192">
        <f t="shared" ref="P221:P231" si="270">F221-K221</f>
        <v>1.008E-2</v>
      </c>
      <c r="Q221" s="192">
        <f t="shared" ref="Q221:Q231" si="271">G221-L221</f>
        <v>0</v>
      </c>
      <c r="R221" s="192">
        <f t="shared" ref="R221:R231" si="272">H221-M221</f>
        <v>1.8595199999999997E-4</v>
      </c>
      <c r="S221" s="153">
        <f t="shared" ref="S221:S231" si="273">T221+U221+V221+W221</f>
        <v>0.53986922999999998</v>
      </c>
      <c r="T221" s="153">
        <v>0.53942418999999997</v>
      </c>
      <c r="U221" s="153"/>
      <c r="V221" s="153"/>
      <c r="W221" s="153">
        <v>4.4504000000000001E-4</v>
      </c>
      <c r="X221" s="192"/>
      <c r="Y221" s="192"/>
      <c r="Z221" s="192"/>
      <c r="AA221" s="192"/>
      <c r="AB221" s="198"/>
      <c r="AC221" s="192"/>
      <c r="AD221" s="192"/>
      <c r="AE221" s="192"/>
      <c r="AF221" s="192"/>
      <c r="AG221" s="192"/>
      <c r="AH221" s="192"/>
      <c r="AI221" s="192"/>
      <c r="AJ221" s="153"/>
      <c r="AK221" s="192"/>
      <c r="AL221" s="27"/>
    </row>
    <row r="222" spans="1:38" ht="46.65" x14ac:dyDescent="0.35">
      <c r="A222" s="210">
        <v>178</v>
      </c>
      <c r="B222" s="152" t="s">
        <v>472</v>
      </c>
      <c r="C222" s="174" t="s">
        <v>473</v>
      </c>
      <c r="D222" s="153">
        <v>1.2E-2</v>
      </c>
      <c r="E222" s="192">
        <f t="shared" si="265"/>
        <v>1.2000000000000001E-3</v>
      </c>
      <c r="F222" s="192">
        <f t="shared" si="266"/>
        <v>1.008E-2</v>
      </c>
      <c r="G222" s="192"/>
      <c r="H222" s="192">
        <f t="shared" si="267"/>
        <v>7.1999999999999994E-4</v>
      </c>
      <c r="I222" s="153">
        <v>5.3404799999999997E-4</v>
      </c>
      <c r="J222" s="192">
        <v>0</v>
      </c>
      <c r="K222" s="192">
        <v>0</v>
      </c>
      <c r="L222" s="192">
        <v>0</v>
      </c>
      <c r="M222" s="192">
        <v>5.3404799999999997E-4</v>
      </c>
      <c r="N222" s="192">
        <f t="shared" si="268"/>
        <v>1.1465952E-2</v>
      </c>
      <c r="O222" s="192">
        <f t="shared" si="269"/>
        <v>1.2000000000000001E-3</v>
      </c>
      <c r="P222" s="192">
        <f t="shared" si="270"/>
        <v>1.008E-2</v>
      </c>
      <c r="Q222" s="192">
        <f t="shared" si="271"/>
        <v>0</v>
      </c>
      <c r="R222" s="192">
        <f t="shared" si="272"/>
        <v>1.8595199999999997E-4</v>
      </c>
      <c r="S222" s="153">
        <f t="shared" si="273"/>
        <v>1.46307469</v>
      </c>
      <c r="T222" s="153">
        <v>1.46262965</v>
      </c>
      <c r="U222" s="153"/>
      <c r="V222" s="153"/>
      <c r="W222" s="153">
        <v>4.4504000000000001E-4</v>
      </c>
      <c r="X222" s="192"/>
      <c r="Y222" s="192"/>
      <c r="Z222" s="192"/>
      <c r="AA222" s="192"/>
      <c r="AB222" s="198"/>
      <c r="AC222" s="192"/>
      <c r="AD222" s="192"/>
      <c r="AE222" s="192"/>
      <c r="AF222" s="192"/>
      <c r="AG222" s="192"/>
      <c r="AH222" s="192"/>
      <c r="AI222" s="192"/>
      <c r="AJ222" s="153"/>
      <c r="AK222" s="192"/>
      <c r="AL222" s="27"/>
    </row>
    <row r="223" spans="1:38" ht="46.65" x14ac:dyDescent="0.35">
      <c r="A223" s="210">
        <v>179</v>
      </c>
      <c r="B223" s="152" t="s">
        <v>474</v>
      </c>
      <c r="C223" s="174" t="s">
        <v>475</v>
      </c>
      <c r="D223" s="153">
        <v>10.505015999999999</v>
      </c>
      <c r="E223" s="192">
        <f t="shared" si="265"/>
        <v>1.0505016</v>
      </c>
      <c r="F223" s="192">
        <f t="shared" si="266"/>
        <v>8.8242134399999994</v>
      </c>
      <c r="G223" s="192"/>
      <c r="H223" s="192">
        <f t="shared" si="267"/>
        <v>0.63030095999999991</v>
      </c>
      <c r="I223" s="153">
        <v>0.46752630000000006</v>
      </c>
      <c r="J223" s="192">
        <v>0</v>
      </c>
      <c r="K223" s="192">
        <v>0</v>
      </c>
      <c r="L223" s="192">
        <v>0</v>
      </c>
      <c r="M223" s="192">
        <v>0.46752630000000006</v>
      </c>
      <c r="N223" s="192">
        <f t="shared" si="268"/>
        <v>10.0374897</v>
      </c>
      <c r="O223" s="192">
        <f t="shared" si="269"/>
        <v>1.0505016</v>
      </c>
      <c r="P223" s="192">
        <f t="shared" si="270"/>
        <v>8.8242134399999994</v>
      </c>
      <c r="Q223" s="192">
        <f t="shared" si="271"/>
        <v>0</v>
      </c>
      <c r="R223" s="192">
        <f t="shared" si="272"/>
        <v>0.16277465999999985</v>
      </c>
      <c r="S223" s="153">
        <f t="shared" si="273"/>
        <v>0.38960525000000007</v>
      </c>
      <c r="T223" s="153"/>
      <c r="U223" s="153"/>
      <c r="V223" s="153"/>
      <c r="W223" s="153">
        <v>0.38960525000000007</v>
      </c>
      <c r="X223" s="192"/>
      <c r="Y223" s="192"/>
      <c r="Z223" s="192"/>
      <c r="AA223" s="192"/>
      <c r="AB223" s="198"/>
      <c r="AC223" s="192"/>
      <c r="AD223" s="192"/>
      <c r="AE223" s="192"/>
      <c r="AF223" s="192"/>
      <c r="AG223" s="192"/>
      <c r="AH223" s="192"/>
      <c r="AI223" s="192"/>
      <c r="AJ223" s="153"/>
      <c r="AK223" s="192"/>
      <c r="AL223" s="27"/>
    </row>
    <row r="224" spans="1:38" ht="46.65" x14ac:dyDescent="0.35">
      <c r="A224" s="210">
        <v>180</v>
      </c>
      <c r="B224" s="152" t="s">
        <v>476</v>
      </c>
      <c r="C224" s="174" t="s">
        <v>477</v>
      </c>
      <c r="D224" s="153">
        <v>12.002531446320354</v>
      </c>
      <c r="E224" s="192">
        <f t="shared" si="265"/>
        <v>1.2002531446320355</v>
      </c>
      <c r="F224" s="192">
        <f t="shared" si="266"/>
        <v>10.082126414909096</v>
      </c>
      <c r="G224" s="192"/>
      <c r="H224" s="192">
        <f t="shared" si="267"/>
        <v>0.72015188677922126</v>
      </c>
      <c r="I224" s="153">
        <v>0.53417327999999997</v>
      </c>
      <c r="J224" s="192">
        <v>0</v>
      </c>
      <c r="K224" s="192">
        <v>0</v>
      </c>
      <c r="L224" s="192">
        <v>0</v>
      </c>
      <c r="M224" s="192">
        <v>0.53417327999999997</v>
      </c>
      <c r="N224" s="192">
        <f t="shared" si="268"/>
        <v>11.468358166320355</v>
      </c>
      <c r="O224" s="192">
        <f t="shared" si="269"/>
        <v>1.2002531446320355</v>
      </c>
      <c r="P224" s="192">
        <f t="shared" si="270"/>
        <v>10.082126414909096</v>
      </c>
      <c r="Q224" s="192">
        <f t="shared" si="271"/>
        <v>0</v>
      </c>
      <c r="R224" s="192">
        <f t="shared" si="272"/>
        <v>0.18597860677922129</v>
      </c>
      <c r="S224" s="153">
        <f t="shared" si="273"/>
        <v>0.4451444</v>
      </c>
      <c r="T224" s="153"/>
      <c r="U224" s="153"/>
      <c r="V224" s="153"/>
      <c r="W224" s="153">
        <v>0.4451444</v>
      </c>
      <c r="X224" s="192"/>
      <c r="Y224" s="192"/>
      <c r="Z224" s="192"/>
      <c r="AA224" s="192"/>
      <c r="AB224" s="198"/>
      <c r="AC224" s="192"/>
      <c r="AD224" s="192"/>
      <c r="AE224" s="192"/>
      <c r="AF224" s="192"/>
      <c r="AG224" s="192"/>
      <c r="AH224" s="192"/>
      <c r="AI224" s="192"/>
      <c r="AJ224" s="153"/>
      <c r="AK224" s="192"/>
      <c r="AL224" s="27"/>
    </row>
    <row r="225" spans="1:38" ht="46.65" x14ac:dyDescent="0.35">
      <c r="A225" s="210">
        <v>181</v>
      </c>
      <c r="B225" s="152" t="s">
        <v>478</v>
      </c>
      <c r="C225" s="174" t="s">
        <v>479</v>
      </c>
      <c r="D225" s="153">
        <v>7.9185599999999994</v>
      </c>
      <c r="E225" s="192">
        <f t="shared" si="265"/>
        <v>0.791856</v>
      </c>
      <c r="F225" s="192">
        <f t="shared" si="266"/>
        <v>6.651590399999999</v>
      </c>
      <c r="G225" s="192"/>
      <c r="H225" s="192">
        <f t="shared" si="267"/>
        <v>0.47511359999999997</v>
      </c>
      <c r="I225" s="153">
        <v>0.35241589199999995</v>
      </c>
      <c r="J225" s="192">
        <v>0</v>
      </c>
      <c r="K225" s="192">
        <v>0</v>
      </c>
      <c r="L225" s="192">
        <v>0</v>
      </c>
      <c r="M225" s="192">
        <v>0.35241589199999995</v>
      </c>
      <c r="N225" s="192">
        <f t="shared" si="268"/>
        <v>7.5661441079999996</v>
      </c>
      <c r="O225" s="192">
        <f t="shared" si="269"/>
        <v>0.791856</v>
      </c>
      <c r="P225" s="192">
        <f t="shared" si="270"/>
        <v>6.651590399999999</v>
      </c>
      <c r="Q225" s="192">
        <f t="shared" si="271"/>
        <v>0</v>
      </c>
      <c r="R225" s="192">
        <f t="shared" si="272"/>
        <v>0.12269770800000002</v>
      </c>
      <c r="S225" s="153">
        <f t="shared" si="273"/>
        <v>0.29367990999999999</v>
      </c>
      <c r="T225" s="153"/>
      <c r="U225" s="153"/>
      <c r="V225" s="153"/>
      <c r="W225" s="153">
        <v>0.29367990999999999</v>
      </c>
      <c r="X225" s="192"/>
      <c r="Y225" s="192"/>
      <c r="Z225" s="192"/>
      <c r="AA225" s="192"/>
      <c r="AB225" s="198"/>
      <c r="AC225" s="192"/>
      <c r="AD225" s="192"/>
      <c r="AE225" s="192"/>
      <c r="AF225" s="192"/>
      <c r="AG225" s="192"/>
      <c r="AH225" s="192"/>
      <c r="AI225" s="192"/>
      <c r="AJ225" s="153"/>
      <c r="AK225" s="192"/>
      <c r="AL225" s="27"/>
    </row>
    <row r="226" spans="1:38" ht="108.8" x14ac:dyDescent="0.35">
      <c r="A226" s="210">
        <v>182</v>
      </c>
      <c r="B226" s="152" t="s">
        <v>1627</v>
      </c>
      <c r="C226" s="174" t="s">
        <v>480</v>
      </c>
      <c r="D226" s="153">
        <v>1.2E-2</v>
      </c>
      <c r="E226" s="192">
        <f t="shared" si="265"/>
        <v>1.2000000000000001E-3</v>
      </c>
      <c r="F226" s="192">
        <f t="shared" si="266"/>
        <v>1.008E-2</v>
      </c>
      <c r="G226" s="192"/>
      <c r="H226" s="192">
        <f t="shared" si="267"/>
        <v>7.1999999999999994E-4</v>
      </c>
      <c r="I226" s="153">
        <v>0.48270684800000002</v>
      </c>
      <c r="J226" s="192">
        <v>0.48217280000000001</v>
      </c>
      <c r="K226" s="192">
        <v>0</v>
      </c>
      <c r="L226" s="192">
        <v>0</v>
      </c>
      <c r="M226" s="192">
        <v>5.3404799999999997E-4</v>
      </c>
      <c r="N226" s="192">
        <f t="shared" si="268"/>
        <v>-0.47070684800000001</v>
      </c>
      <c r="O226" s="192">
        <f t="shared" si="269"/>
        <v>-0.48097280000000003</v>
      </c>
      <c r="P226" s="192">
        <f t="shared" si="270"/>
        <v>1.008E-2</v>
      </c>
      <c r="Q226" s="192">
        <f t="shared" si="271"/>
        <v>0</v>
      </c>
      <c r="R226" s="192">
        <f t="shared" si="272"/>
        <v>1.8595199999999997E-4</v>
      </c>
      <c r="S226" s="153">
        <f t="shared" si="273"/>
        <v>0.40225571000000004</v>
      </c>
      <c r="T226" s="153">
        <v>0.40181067000000004</v>
      </c>
      <c r="U226" s="153"/>
      <c r="V226" s="153"/>
      <c r="W226" s="153">
        <v>4.4504000000000001E-4</v>
      </c>
      <c r="X226" s="192"/>
      <c r="Y226" s="192"/>
      <c r="Z226" s="192"/>
      <c r="AA226" s="192"/>
      <c r="AB226" s="198"/>
      <c r="AC226" s="192"/>
      <c r="AD226" s="192"/>
      <c r="AE226" s="192"/>
      <c r="AF226" s="192"/>
      <c r="AG226" s="192"/>
      <c r="AH226" s="192"/>
      <c r="AI226" s="192"/>
      <c r="AJ226" s="153"/>
      <c r="AK226" s="192"/>
      <c r="AL226" s="27"/>
    </row>
    <row r="227" spans="1:38" ht="62.2" x14ac:dyDescent="0.35">
      <c r="A227" s="210">
        <v>183</v>
      </c>
      <c r="B227" s="152" t="s">
        <v>1628</v>
      </c>
      <c r="C227" s="176" t="s">
        <v>481</v>
      </c>
      <c r="D227" s="153">
        <v>0.44595600000000002</v>
      </c>
      <c r="E227" s="192">
        <f t="shared" si="265"/>
        <v>4.4595600000000006E-2</v>
      </c>
      <c r="F227" s="192">
        <f t="shared" si="266"/>
        <v>0.37460304</v>
      </c>
      <c r="G227" s="192"/>
      <c r="H227" s="192">
        <f t="shared" si="267"/>
        <v>2.6757360000000001E-2</v>
      </c>
      <c r="I227" s="153">
        <v>0.30004799999999998</v>
      </c>
      <c r="J227" s="192">
        <v>0</v>
      </c>
      <c r="K227" s="192">
        <v>0</v>
      </c>
      <c r="L227" s="192">
        <v>0.30004799999999998</v>
      </c>
      <c r="M227" s="192">
        <v>0</v>
      </c>
      <c r="N227" s="192">
        <f t="shared" si="268"/>
        <v>0.14590800000000004</v>
      </c>
      <c r="O227" s="192">
        <f t="shared" si="269"/>
        <v>4.4595600000000006E-2</v>
      </c>
      <c r="P227" s="192">
        <f t="shared" si="270"/>
        <v>0.37460304</v>
      </c>
      <c r="Q227" s="192">
        <f t="shared" si="271"/>
        <v>-0.30004799999999998</v>
      </c>
      <c r="R227" s="192">
        <f t="shared" si="272"/>
        <v>2.6757360000000001E-2</v>
      </c>
      <c r="S227" s="153">
        <f t="shared" si="273"/>
        <v>0</v>
      </c>
      <c r="T227" s="153"/>
      <c r="U227" s="153"/>
      <c r="V227" s="153"/>
      <c r="W227" s="153">
        <v>0</v>
      </c>
      <c r="X227" s="192"/>
      <c r="Y227" s="192"/>
      <c r="Z227" s="192"/>
      <c r="AA227" s="192"/>
      <c r="AB227" s="198"/>
      <c r="AC227" s="192"/>
      <c r="AD227" s="192"/>
      <c r="AE227" s="192">
        <v>0.25</v>
      </c>
      <c r="AF227" s="192"/>
      <c r="AG227" s="192"/>
      <c r="AH227" s="192"/>
      <c r="AI227" s="192"/>
      <c r="AJ227" s="153"/>
      <c r="AK227" s="192"/>
      <c r="AL227" s="27"/>
    </row>
    <row r="228" spans="1:38" ht="77.7" x14ac:dyDescent="0.35">
      <c r="A228" s="210">
        <v>184</v>
      </c>
      <c r="B228" s="152" t="s">
        <v>1629</v>
      </c>
      <c r="C228" s="174" t="s">
        <v>1630</v>
      </c>
      <c r="D228" s="153">
        <v>0.61258800000000002</v>
      </c>
      <c r="E228" s="192">
        <f t="shared" si="265"/>
        <v>6.1258800000000002E-2</v>
      </c>
      <c r="F228" s="192">
        <f t="shared" si="266"/>
        <v>0.51457392000000013</v>
      </c>
      <c r="G228" s="192"/>
      <c r="H228" s="192">
        <f t="shared" si="267"/>
        <v>3.6755280000000001E-2</v>
      </c>
      <c r="I228" s="153">
        <v>0.63530349400000008</v>
      </c>
      <c r="J228" s="192">
        <v>0.11438999</v>
      </c>
      <c r="K228" s="192">
        <v>0.48395732000000002</v>
      </c>
      <c r="L228" s="192">
        <v>0</v>
      </c>
      <c r="M228" s="192">
        <v>3.6956183999999996E-2</v>
      </c>
      <c r="N228" s="192">
        <f t="shared" si="268"/>
        <v>-2.2715494000000058E-2</v>
      </c>
      <c r="O228" s="192">
        <f t="shared" si="269"/>
        <v>-5.3131189999999995E-2</v>
      </c>
      <c r="P228" s="192">
        <f t="shared" si="270"/>
        <v>3.0616600000000105E-2</v>
      </c>
      <c r="Q228" s="192">
        <f t="shared" si="271"/>
        <v>0</v>
      </c>
      <c r="R228" s="192">
        <f t="shared" si="272"/>
        <v>-2.0090399999999481E-4</v>
      </c>
      <c r="S228" s="153">
        <f t="shared" si="273"/>
        <v>0.52941958</v>
      </c>
      <c r="T228" s="153">
        <v>9.5324989999999998E-2</v>
      </c>
      <c r="U228" s="153">
        <v>0.40329777</v>
      </c>
      <c r="V228" s="153"/>
      <c r="W228" s="153">
        <v>3.0796819999999996E-2</v>
      </c>
      <c r="X228" s="192"/>
      <c r="Y228" s="192"/>
      <c r="Z228" s="192"/>
      <c r="AA228" s="192"/>
      <c r="AB228" s="198"/>
      <c r="AC228" s="192"/>
      <c r="AD228" s="192"/>
      <c r="AE228" s="192"/>
      <c r="AF228" s="198">
        <v>2020</v>
      </c>
      <c r="AG228" s="192" t="s">
        <v>1527</v>
      </c>
      <c r="AH228" s="192" t="s">
        <v>1528</v>
      </c>
      <c r="AI228" s="192" t="s">
        <v>1529</v>
      </c>
      <c r="AJ228" s="153">
        <v>0.29299999999999998</v>
      </c>
      <c r="AK228" s="192"/>
      <c r="AL228" s="27"/>
    </row>
    <row r="229" spans="1:38" ht="46.65" x14ac:dyDescent="0.35">
      <c r="A229" s="210">
        <v>185</v>
      </c>
      <c r="B229" s="152" t="s">
        <v>1631</v>
      </c>
      <c r="C229" s="174" t="s">
        <v>482</v>
      </c>
      <c r="D229" s="153">
        <v>5.8042799999999994</v>
      </c>
      <c r="E229" s="192">
        <f t="shared" si="265"/>
        <v>0.58042799999999994</v>
      </c>
      <c r="F229" s="192">
        <f t="shared" si="266"/>
        <v>4.8755951999999994</v>
      </c>
      <c r="G229" s="192"/>
      <c r="H229" s="192">
        <f t="shared" si="267"/>
        <v>0.34825679999999998</v>
      </c>
      <c r="I229" s="153">
        <v>0.258319776</v>
      </c>
      <c r="J229" s="192">
        <v>0</v>
      </c>
      <c r="K229" s="192">
        <v>0</v>
      </c>
      <c r="L229" s="192">
        <v>0</v>
      </c>
      <c r="M229" s="192">
        <v>0.258319776</v>
      </c>
      <c r="N229" s="192">
        <f t="shared" si="268"/>
        <v>5.5459602239999999</v>
      </c>
      <c r="O229" s="192">
        <f t="shared" si="269"/>
        <v>0.58042799999999994</v>
      </c>
      <c r="P229" s="192">
        <f t="shared" si="270"/>
        <v>4.8755951999999994</v>
      </c>
      <c r="Q229" s="192">
        <f t="shared" si="271"/>
        <v>0</v>
      </c>
      <c r="R229" s="192">
        <f t="shared" si="272"/>
        <v>8.9937023999999977E-2</v>
      </c>
      <c r="S229" s="153">
        <f t="shared" si="273"/>
        <v>0.74791295999999996</v>
      </c>
      <c r="T229" s="153">
        <v>0.53264647999999992</v>
      </c>
      <c r="U229" s="153"/>
      <c r="V229" s="153"/>
      <c r="W229" s="153">
        <v>0.21526648000000001</v>
      </c>
      <c r="X229" s="192"/>
      <c r="Y229" s="192"/>
      <c r="Z229" s="192"/>
      <c r="AA229" s="192"/>
      <c r="AB229" s="198"/>
      <c r="AC229" s="192"/>
      <c r="AD229" s="192"/>
      <c r="AE229" s="192"/>
      <c r="AF229" s="192"/>
      <c r="AG229" s="192"/>
      <c r="AH229" s="192"/>
      <c r="AI229" s="192"/>
      <c r="AJ229" s="153"/>
      <c r="AK229" s="192"/>
      <c r="AL229" s="27"/>
    </row>
    <row r="230" spans="1:38" ht="77.7" x14ac:dyDescent="0.35">
      <c r="A230" s="210">
        <v>186</v>
      </c>
      <c r="B230" s="152" t="s">
        <v>483</v>
      </c>
      <c r="C230" s="174" t="s">
        <v>1632</v>
      </c>
      <c r="D230" s="153">
        <v>2.154636</v>
      </c>
      <c r="E230" s="192">
        <f t="shared" si="265"/>
        <v>0.21546360000000001</v>
      </c>
      <c r="F230" s="192">
        <f t="shared" si="266"/>
        <v>1.80989424</v>
      </c>
      <c r="G230" s="192"/>
      <c r="H230" s="192">
        <f t="shared" si="267"/>
        <v>0.12927816</v>
      </c>
      <c r="I230" s="153">
        <v>0.23494480200000001</v>
      </c>
      <c r="J230" s="192">
        <v>0.15885591000000002</v>
      </c>
      <c r="K230" s="192">
        <v>0</v>
      </c>
      <c r="L230" s="192">
        <v>0</v>
      </c>
      <c r="M230" s="192">
        <v>7.6088891999999991E-2</v>
      </c>
      <c r="N230" s="192">
        <f t="shared" si="268"/>
        <v>1.919691198</v>
      </c>
      <c r="O230" s="192">
        <f t="shared" si="269"/>
        <v>5.6607689999999988E-2</v>
      </c>
      <c r="P230" s="192">
        <f t="shared" si="270"/>
        <v>1.80989424</v>
      </c>
      <c r="Q230" s="192">
        <f t="shared" si="271"/>
        <v>0</v>
      </c>
      <c r="R230" s="192">
        <f t="shared" si="272"/>
        <v>5.3189268000000012E-2</v>
      </c>
      <c r="S230" s="153">
        <f t="shared" si="273"/>
        <v>0.65403348000000006</v>
      </c>
      <c r="T230" s="153">
        <v>0.13237993000000001</v>
      </c>
      <c r="U230" s="153">
        <v>0.45824613999999997</v>
      </c>
      <c r="V230" s="153"/>
      <c r="W230" s="153">
        <v>6.3407409999999997E-2</v>
      </c>
      <c r="X230" s="192"/>
      <c r="Y230" s="192"/>
      <c r="Z230" s="192"/>
      <c r="AA230" s="192"/>
      <c r="AB230" s="198"/>
      <c r="AC230" s="192"/>
      <c r="AD230" s="192"/>
      <c r="AE230" s="192"/>
      <c r="AF230" s="198">
        <v>2020</v>
      </c>
      <c r="AG230" s="192" t="s">
        <v>1527</v>
      </c>
      <c r="AH230" s="192" t="s">
        <v>1528</v>
      </c>
      <c r="AI230" s="192" t="s">
        <v>1529</v>
      </c>
      <c r="AJ230" s="153">
        <v>4.3999999999999997E-2</v>
      </c>
      <c r="AK230" s="192"/>
      <c r="AL230" s="27"/>
    </row>
    <row r="231" spans="1:38" ht="28.5" customHeight="1" x14ac:dyDescent="0.35">
      <c r="A231" s="210">
        <v>187</v>
      </c>
      <c r="B231" s="152" t="s">
        <v>1633</v>
      </c>
      <c r="C231" s="174" t="s">
        <v>1634</v>
      </c>
      <c r="D231" s="153">
        <v>0</v>
      </c>
      <c r="E231" s="192">
        <f t="shared" si="265"/>
        <v>0</v>
      </c>
      <c r="F231" s="192">
        <f t="shared" si="266"/>
        <v>0</v>
      </c>
      <c r="G231" s="192"/>
      <c r="H231" s="192">
        <f t="shared" si="267"/>
        <v>0</v>
      </c>
      <c r="I231" s="153">
        <v>0</v>
      </c>
      <c r="J231" s="192">
        <v>0</v>
      </c>
      <c r="K231" s="192">
        <v>0</v>
      </c>
      <c r="L231" s="192">
        <v>0</v>
      </c>
      <c r="M231" s="192">
        <v>0</v>
      </c>
      <c r="N231" s="192">
        <f t="shared" si="268"/>
        <v>0</v>
      </c>
      <c r="O231" s="192">
        <f t="shared" si="269"/>
        <v>0</v>
      </c>
      <c r="P231" s="192">
        <f t="shared" si="270"/>
        <v>0</v>
      </c>
      <c r="Q231" s="192">
        <f t="shared" si="271"/>
        <v>0</v>
      </c>
      <c r="R231" s="192">
        <f t="shared" si="272"/>
        <v>0</v>
      </c>
      <c r="S231" s="153">
        <f t="shared" si="273"/>
        <v>0.14076</v>
      </c>
      <c r="T231" s="153">
        <v>0.14076</v>
      </c>
      <c r="U231" s="153"/>
      <c r="V231" s="153"/>
      <c r="W231" s="153">
        <v>0</v>
      </c>
      <c r="X231" s="192"/>
      <c r="Y231" s="192"/>
      <c r="Z231" s="192"/>
      <c r="AA231" s="192"/>
      <c r="AB231" s="198"/>
      <c r="AC231" s="192"/>
      <c r="AD231" s="192"/>
      <c r="AE231" s="192"/>
      <c r="AF231" s="192"/>
      <c r="AG231" s="192"/>
      <c r="AH231" s="192"/>
      <c r="AI231" s="192"/>
      <c r="AJ231" s="153"/>
      <c r="AK231" s="192"/>
      <c r="AL231" s="27"/>
    </row>
    <row r="232" spans="1:38" ht="15.55" x14ac:dyDescent="0.35">
      <c r="A232" s="172"/>
      <c r="B232" s="156" t="s">
        <v>484</v>
      </c>
      <c r="C232" s="173"/>
      <c r="D232" s="237">
        <f t="shared" ref="D232:AK232" si="274">SUM(D233:D235)</f>
        <v>1.7900159999999998</v>
      </c>
      <c r="E232" s="237">
        <f t="shared" si="274"/>
        <v>0.17900159999999998</v>
      </c>
      <c r="F232" s="237">
        <f t="shared" si="274"/>
        <v>1.5036134399999996</v>
      </c>
      <c r="G232" s="237">
        <f t="shared" si="274"/>
        <v>0</v>
      </c>
      <c r="H232" s="237">
        <f t="shared" si="274"/>
        <v>0.10740095999999999</v>
      </c>
      <c r="I232" s="237">
        <f t="shared" si="274"/>
        <v>1.1970243720000002</v>
      </c>
      <c r="J232" s="237">
        <f t="shared" si="274"/>
        <v>8.3336399999999991E-2</v>
      </c>
      <c r="K232" s="237">
        <f t="shared" si="274"/>
        <v>0</v>
      </c>
      <c r="L232" s="237">
        <f t="shared" si="274"/>
        <v>1.0548660000000001</v>
      </c>
      <c r="M232" s="237">
        <f t="shared" si="274"/>
        <v>5.8821972E-2</v>
      </c>
      <c r="N232" s="237">
        <f t="shared" si="274"/>
        <v>0.5929916279999996</v>
      </c>
      <c r="O232" s="237">
        <f t="shared" si="274"/>
        <v>9.5665199999999992E-2</v>
      </c>
      <c r="P232" s="237">
        <f t="shared" si="274"/>
        <v>1.5036134399999996</v>
      </c>
      <c r="Q232" s="237">
        <f t="shared" si="274"/>
        <v>-1.0548660000000001</v>
      </c>
      <c r="R232" s="237">
        <f t="shared" si="274"/>
        <v>4.8578987999999983E-2</v>
      </c>
      <c r="S232" s="237">
        <f t="shared" si="274"/>
        <v>0.37776679000000002</v>
      </c>
      <c r="T232" s="237">
        <f t="shared" si="274"/>
        <v>6.9447000000000009E-2</v>
      </c>
      <c r="U232" s="237">
        <f t="shared" si="274"/>
        <v>0.25930148000000003</v>
      </c>
      <c r="V232" s="237">
        <f t="shared" si="274"/>
        <v>0</v>
      </c>
      <c r="W232" s="237">
        <f t="shared" si="274"/>
        <v>4.9018310000000002E-2</v>
      </c>
      <c r="X232" s="237">
        <f t="shared" si="274"/>
        <v>0</v>
      </c>
      <c r="Y232" s="237">
        <f t="shared" si="274"/>
        <v>0</v>
      </c>
      <c r="Z232" s="237">
        <f t="shared" si="274"/>
        <v>0</v>
      </c>
      <c r="AA232" s="237">
        <f t="shared" si="274"/>
        <v>0</v>
      </c>
      <c r="AB232" s="237">
        <f t="shared" si="274"/>
        <v>0</v>
      </c>
      <c r="AC232" s="237">
        <f t="shared" si="274"/>
        <v>0</v>
      </c>
      <c r="AD232" s="237">
        <f t="shared" si="274"/>
        <v>0</v>
      </c>
      <c r="AE232" s="237">
        <f t="shared" si="274"/>
        <v>0.25</v>
      </c>
      <c r="AF232" s="237">
        <f t="shared" si="274"/>
        <v>0</v>
      </c>
      <c r="AG232" s="237">
        <f t="shared" si="274"/>
        <v>0</v>
      </c>
      <c r="AH232" s="237">
        <f t="shared" si="274"/>
        <v>0</v>
      </c>
      <c r="AI232" s="237">
        <f t="shared" si="274"/>
        <v>0</v>
      </c>
      <c r="AJ232" s="237">
        <f t="shared" si="274"/>
        <v>0</v>
      </c>
      <c r="AK232" s="237">
        <f t="shared" si="274"/>
        <v>0</v>
      </c>
      <c r="AL232" s="27"/>
    </row>
    <row r="233" spans="1:38" ht="46.65" x14ac:dyDescent="0.35">
      <c r="A233" s="210">
        <v>188</v>
      </c>
      <c r="B233" s="152" t="s">
        <v>485</v>
      </c>
      <c r="C233" s="174" t="s">
        <v>486</v>
      </c>
      <c r="D233" s="153">
        <v>1.3216919999999999</v>
      </c>
      <c r="E233" s="192">
        <f t="shared" ref="E233:E235" si="275">D233*10%</f>
        <v>0.13216919999999999</v>
      </c>
      <c r="F233" s="192">
        <f t="shared" ref="F233:F235" si="276">D233-E233-H233</f>
        <v>1.1102212799999998</v>
      </c>
      <c r="G233" s="192"/>
      <c r="H233" s="192">
        <f t="shared" ref="H233:H235" si="277">D233*6%</f>
        <v>7.9301519999999986E-2</v>
      </c>
      <c r="I233" s="153">
        <v>5.8821972E-2</v>
      </c>
      <c r="J233" s="192">
        <v>0</v>
      </c>
      <c r="K233" s="192">
        <v>0</v>
      </c>
      <c r="L233" s="192">
        <v>0</v>
      </c>
      <c r="M233" s="192">
        <v>5.8821972E-2</v>
      </c>
      <c r="N233" s="192">
        <f t="shared" ref="N233:N235" si="278">D233-I233</f>
        <v>1.2628700279999998</v>
      </c>
      <c r="O233" s="192">
        <f t="shared" ref="O233:O235" si="279">E233-J233</f>
        <v>0.13216919999999999</v>
      </c>
      <c r="P233" s="192">
        <f t="shared" ref="P233:P235" si="280">F233-K233</f>
        <v>1.1102212799999998</v>
      </c>
      <c r="Q233" s="192">
        <f t="shared" ref="Q233:Q235" si="281">G233-L233</f>
        <v>0</v>
      </c>
      <c r="R233" s="192">
        <f t="shared" ref="R233:R235" si="282">H233-M233</f>
        <v>2.0479547999999986E-2</v>
      </c>
      <c r="S233" s="153">
        <f t="shared" ref="S233:S235" si="283">T233+U233+V233+W233</f>
        <v>4.9018310000000002E-2</v>
      </c>
      <c r="T233" s="153"/>
      <c r="U233" s="153"/>
      <c r="V233" s="153"/>
      <c r="W233" s="153">
        <v>4.9018310000000002E-2</v>
      </c>
      <c r="X233" s="192"/>
      <c r="Y233" s="192"/>
      <c r="Z233" s="192"/>
      <c r="AA233" s="192"/>
      <c r="AB233" s="198"/>
      <c r="AC233" s="192"/>
      <c r="AD233" s="192"/>
      <c r="AE233" s="192"/>
      <c r="AF233" s="192"/>
      <c r="AG233" s="192"/>
      <c r="AH233" s="192"/>
      <c r="AI233" s="192"/>
      <c r="AJ233" s="153"/>
      <c r="AK233" s="192"/>
      <c r="AL233" s="27"/>
    </row>
    <row r="234" spans="1:38" ht="32.25" customHeight="1" x14ac:dyDescent="0.35">
      <c r="A234" s="210">
        <v>189</v>
      </c>
      <c r="B234" s="152" t="s">
        <v>487</v>
      </c>
      <c r="C234" s="174" t="s">
        <v>1635</v>
      </c>
      <c r="D234" s="153">
        <v>0.46832399999999996</v>
      </c>
      <c r="E234" s="192">
        <f t="shared" si="275"/>
        <v>4.6832399999999996E-2</v>
      </c>
      <c r="F234" s="192">
        <f t="shared" si="276"/>
        <v>0.39339215999999999</v>
      </c>
      <c r="G234" s="192"/>
      <c r="H234" s="192">
        <f t="shared" si="277"/>
        <v>2.8099439999999996E-2</v>
      </c>
      <c r="I234" s="153">
        <v>0</v>
      </c>
      <c r="J234" s="192">
        <v>0</v>
      </c>
      <c r="K234" s="192">
        <v>0</v>
      </c>
      <c r="L234" s="192">
        <v>0</v>
      </c>
      <c r="M234" s="192">
        <v>0</v>
      </c>
      <c r="N234" s="192">
        <f t="shared" si="278"/>
        <v>0.46832399999999996</v>
      </c>
      <c r="O234" s="192">
        <f t="shared" si="279"/>
        <v>4.6832399999999996E-2</v>
      </c>
      <c r="P234" s="192">
        <f t="shared" si="280"/>
        <v>0.39339215999999999</v>
      </c>
      <c r="Q234" s="192">
        <f t="shared" si="281"/>
        <v>0</v>
      </c>
      <c r="R234" s="192">
        <f t="shared" si="282"/>
        <v>2.8099439999999996E-2</v>
      </c>
      <c r="S234" s="153">
        <f t="shared" si="283"/>
        <v>0.25930148000000003</v>
      </c>
      <c r="T234" s="153"/>
      <c r="U234" s="153">
        <v>0.25930148000000003</v>
      </c>
      <c r="V234" s="153"/>
      <c r="W234" s="153">
        <v>0</v>
      </c>
      <c r="X234" s="192"/>
      <c r="Y234" s="192"/>
      <c r="Z234" s="192"/>
      <c r="AA234" s="192"/>
      <c r="AB234" s="198"/>
      <c r="AC234" s="192"/>
      <c r="AD234" s="192"/>
      <c r="AE234" s="192">
        <v>0.25</v>
      </c>
      <c r="AF234" s="192"/>
      <c r="AG234" s="192"/>
      <c r="AH234" s="192"/>
      <c r="AI234" s="192"/>
      <c r="AJ234" s="153"/>
      <c r="AK234" s="192"/>
      <c r="AL234" s="27"/>
    </row>
    <row r="235" spans="1:38" ht="62.2" x14ac:dyDescent="0.35">
      <c r="A235" s="210">
        <v>190</v>
      </c>
      <c r="B235" s="152" t="s">
        <v>488</v>
      </c>
      <c r="C235" s="174" t="s">
        <v>489</v>
      </c>
      <c r="D235" s="153">
        <v>0</v>
      </c>
      <c r="E235" s="192">
        <f t="shared" si="275"/>
        <v>0</v>
      </c>
      <c r="F235" s="192">
        <f t="shared" si="276"/>
        <v>0</v>
      </c>
      <c r="G235" s="192"/>
      <c r="H235" s="192">
        <f t="shared" si="277"/>
        <v>0</v>
      </c>
      <c r="I235" s="153">
        <v>1.1382024000000002</v>
      </c>
      <c r="J235" s="192">
        <v>8.3336399999999991E-2</v>
      </c>
      <c r="K235" s="192">
        <v>0</v>
      </c>
      <c r="L235" s="192">
        <v>1.0548660000000001</v>
      </c>
      <c r="M235" s="192">
        <v>0</v>
      </c>
      <c r="N235" s="192">
        <f t="shared" si="278"/>
        <v>-1.1382024000000002</v>
      </c>
      <c r="O235" s="192">
        <f t="shared" si="279"/>
        <v>-8.3336399999999991E-2</v>
      </c>
      <c r="P235" s="192">
        <f t="shared" si="280"/>
        <v>0</v>
      </c>
      <c r="Q235" s="192">
        <f t="shared" si="281"/>
        <v>-1.0548660000000001</v>
      </c>
      <c r="R235" s="192">
        <f t="shared" si="282"/>
        <v>0</v>
      </c>
      <c r="S235" s="153">
        <f t="shared" si="283"/>
        <v>6.9447000000000009E-2</v>
      </c>
      <c r="T235" s="153">
        <v>6.9447000000000009E-2</v>
      </c>
      <c r="U235" s="153"/>
      <c r="V235" s="153"/>
      <c r="W235" s="153">
        <v>0</v>
      </c>
      <c r="X235" s="192"/>
      <c r="Y235" s="192"/>
      <c r="Z235" s="192"/>
      <c r="AA235" s="192"/>
      <c r="AB235" s="198"/>
      <c r="AC235" s="192"/>
      <c r="AD235" s="192"/>
      <c r="AE235" s="192"/>
      <c r="AF235" s="192"/>
      <c r="AG235" s="192"/>
      <c r="AH235" s="192"/>
      <c r="AI235" s="192"/>
      <c r="AJ235" s="153"/>
      <c r="AK235" s="192"/>
      <c r="AL235" s="27"/>
    </row>
    <row r="236" spans="1:38" ht="15.55" x14ac:dyDescent="0.35">
      <c r="A236" s="172"/>
      <c r="B236" s="156" t="s">
        <v>490</v>
      </c>
      <c r="C236" s="173"/>
      <c r="D236" s="237">
        <f t="shared" ref="D236:AK236" si="284">SUM(D237:D242)</f>
        <v>8.356344</v>
      </c>
      <c r="E236" s="237">
        <f t="shared" si="284"/>
        <v>0.8356344</v>
      </c>
      <c r="F236" s="237">
        <f t="shared" si="284"/>
        <v>7.0193289599999993</v>
      </c>
      <c r="G236" s="237">
        <f t="shared" si="284"/>
        <v>0</v>
      </c>
      <c r="H236" s="237">
        <f t="shared" si="284"/>
        <v>0.50138063999999993</v>
      </c>
      <c r="I236" s="237">
        <f t="shared" si="284"/>
        <v>2.8218234199999999</v>
      </c>
      <c r="J236" s="237">
        <f t="shared" si="284"/>
        <v>0.47246817000000008</v>
      </c>
      <c r="K236" s="237">
        <f t="shared" si="284"/>
        <v>1.9467698899999999</v>
      </c>
      <c r="L236" s="237">
        <f t="shared" si="284"/>
        <v>0</v>
      </c>
      <c r="M236" s="237">
        <f t="shared" si="284"/>
        <v>0.40258535999999995</v>
      </c>
      <c r="N236" s="237">
        <f t="shared" si="284"/>
        <v>5.5345205799999997</v>
      </c>
      <c r="O236" s="237">
        <f t="shared" si="284"/>
        <v>0.36316622999999992</v>
      </c>
      <c r="P236" s="237">
        <f t="shared" si="284"/>
        <v>5.0725590699999996</v>
      </c>
      <c r="Q236" s="237">
        <f t="shared" si="284"/>
        <v>0</v>
      </c>
      <c r="R236" s="237">
        <f t="shared" si="284"/>
        <v>9.8795280000000041E-2</v>
      </c>
      <c r="S236" s="237">
        <f t="shared" si="284"/>
        <v>3.1559102399999999</v>
      </c>
      <c r="T236" s="237">
        <f t="shared" si="284"/>
        <v>1.1981142</v>
      </c>
      <c r="U236" s="237">
        <f t="shared" si="284"/>
        <v>1.62230824</v>
      </c>
      <c r="V236" s="237">
        <f t="shared" si="284"/>
        <v>0</v>
      </c>
      <c r="W236" s="237">
        <f t="shared" si="284"/>
        <v>0.3354878</v>
      </c>
      <c r="X236" s="237">
        <f t="shared" si="284"/>
        <v>0</v>
      </c>
      <c r="Y236" s="237">
        <f t="shared" si="284"/>
        <v>0</v>
      </c>
      <c r="Z236" s="237">
        <f t="shared" si="284"/>
        <v>0</v>
      </c>
      <c r="AA236" s="237">
        <f t="shared" si="284"/>
        <v>0</v>
      </c>
      <c r="AB236" s="237">
        <f t="shared" si="284"/>
        <v>0</v>
      </c>
      <c r="AC236" s="237">
        <f t="shared" si="284"/>
        <v>0</v>
      </c>
      <c r="AD236" s="237">
        <f t="shared" si="284"/>
        <v>0</v>
      </c>
      <c r="AE236" s="237">
        <f t="shared" si="284"/>
        <v>0</v>
      </c>
      <c r="AF236" s="237">
        <f t="shared" si="284"/>
        <v>2020</v>
      </c>
      <c r="AG236" s="237">
        <f t="shared" si="284"/>
        <v>0</v>
      </c>
      <c r="AH236" s="237">
        <f t="shared" si="284"/>
        <v>0</v>
      </c>
      <c r="AI236" s="237">
        <f t="shared" si="284"/>
        <v>0</v>
      </c>
      <c r="AJ236" s="237">
        <f t="shared" si="284"/>
        <v>0.95099999999999996</v>
      </c>
      <c r="AK236" s="237">
        <f t="shared" si="284"/>
        <v>0</v>
      </c>
      <c r="AL236" s="27"/>
    </row>
    <row r="237" spans="1:38" ht="46.65" x14ac:dyDescent="0.35">
      <c r="A237" s="210">
        <v>191</v>
      </c>
      <c r="B237" s="152" t="s">
        <v>491</v>
      </c>
      <c r="C237" s="174" t="s">
        <v>1636</v>
      </c>
      <c r="D237" s="153">
        <v>2.73</v>
      </c>
      <c r="E237" s="192">
        <f t="shared" ref="E237:E242" si="285">D237*10%</f>
        <v>0.27300000000000002</v>
      </c>
      <c r="F237" s="192">
        <f t="shared" ref="F237:F242" si="286">D237-E237-H237</f>
        <v>2.2931999999999997</v>
      </c>
      <c r="G237" s="192"/>
      <c r="H237" s="192">
        <f t="shared" ref="H237:H242" si="287">D237*6%</f>
        <v>0.1638</v>
      </c>
      <c r="I237" s="153">
        <v>0.29309839599999998</v>
      </c>
      <c r="J237" s="192">
        <v>0.17159962000000001</v>
      </c>
      <c r="K237" s="192">
        <v>0</v>
      </c>
      <c r="L237" s="192">
        <v>0</v>
      </c>
      <c r="M237" s="192">
        <v>0.12149877599999998</v>
      </c>
      <c r="N237" s="192">
        <f t="shared" ref="N237:N242" si="288">D237-I237</f>
        <v>2.436901604</v>
      </c>
      <c r="O237" s="192">
        <f t="shared" ref="O237:O242" si="289">E237-J237</f>
        <v>0.10140038000000001</v>
      </c>
      <c r="P237" s="192">
        <f t="shared" ref="P237:P242" si="290">F237-K237</f>
        <v>2.2931999999999997</v>
      </c>
      <c r="Q237" s="192">
        <f t="shared" ref="Q237:Q242" si="291">G237-L237</f>
        <v>0</v>
      </c>
      <c r="R237" s="192">
        <f t="shared" ref="R237:R242" si="292">H237-M237</f>
        <v>4.2301224000000026E-2</v>
      </c>
      <c r="S237" s="153">
        <f t="shared" ref="S237:S242" si="293">T237+U237+V237+W237</f>
        <v>0.24424867</v>
      </c>
      <c r="T237" s="153">
        <v>0.14299969000000001</v>
      </c>
      <c r="U237" s="153"/>
      <c r="V237" s="153"/>
      <c r="W237" s="153">
        <v>0.10124897999999999</v>
      </c>
      <c r="X237" s="192"/>
      <c r="Y237" s="192"/>
      <c r="Z237" s="192"/>
      <c r="AA237" s="192"/>
      <c r="AB237" s="198"/>
      <c r="AC237" s="192"/>
      <c r="AD237" s="192"/>
      <c r="AE237" s="192"/>
      <c r="AF237" s="192"/>
      <c r="AG237" s="192"/>
      <c r="AH237" s="192"/>
      <c r="AI237" s="192"/>
      <c r="AJ237" s="153"/>
      <c r="AK237" s="192"/>
      <c r="AL237" s="27"/>
    </row>
    <row r="238" spans="1:38" ht="62.2" x14ac:dyDescent="0.35">
      <c r="A238" s="210">
        <v>192</v>
      </c>
      <c r="B238" s="152" t="s">
        <v>492</v>
      </c>
      <c r="C238" s="174" t="s">
        <v>493</v>
      </c>
      <c r="D238" s="153">
        <v>2.6552639999999998</v>
      </c>
      <c r="E238" s="192">
        <f t="shared" si="285"/>
        <v>0.2655264</v>
      </c>
      <c r="F238" s="192">
        <f t="shared" si="286"/>
        <v>2.2304217599999996</v>
      </c>
      <c r="G238" s="192"/>
      <c r="H238" s="192">
        <f t="shared" si="287"/>
        <v>0.15931583999999999</v>
      </c>
      <c r="I238" s="153">
        <v>2.161718246</v>
      </c>
      <c r="J238" s="192">
        <v>6.6089820000000007E-2</v>
      </c>
      <c r="K238" s="192">
        <v>1.9467698899999999</v>
      </c>
      <c r="L238" s="192">
        <v>0</v>
      </c>
      <c r="M238" s="192">
        <v>0.14885853599999999</v>
      </c>
      <c r="N238" s="192">
        <f t="shared" si="288"/>
        <v>0.49354575399999989</v>
      </c>
      <c r="O238" s="192">
        <f t="shared" si="289"/>
        <v>0.19943657999999997</v>
      </c>
      <c r="P238" s="192">
        <f t="shared" si="290"/>
        <v>0.2836518699999997</v>
      </c>
      <c r="Q238" s="192">
        <f t="shared" si="291"/>
        <v>0</v>
      </c>
      <c r="R238" s="192">
        <f t="shared" si="292"/>
        <v>1.0457304000000001E-2</v>
      </c>
      <c r="S238" s="153">
        <f t="shared" si="293"/>
        <v>2.06007264</v>
      </c>
      <c r="T238" s="153">
        <v>0.31371561999999997</v>
      </c>
      <c r="U238" s="153">
        <v>1.62230824</v>
      </c>
      <c r="V238" s="153"/>
      <c r="W238" s="153">
        <v>0.12404878</v>
      </c>
      <c r="X238" s="192"/>
      <c r="Y238" s="192"/>
      <c r="Z238" s="192"/>
      <c r="AA238" s="192"/>
      <c r="AB238" s="198"/>
      <c r="AC238" s="192"/>
      <c r="AD238" s="192"/>
      <c r="AE238" s="192"/>
      <c r="AF238" s="198">
        <v>2020</v>
      </c>
      <c r="AG238" s="192" t="s">
        <v>1527</v>
      </c>
      <c r="AH238" s="192" t="s">
        <v>1528</v>
      </c>
      <c r="AI238" s="192" t="s">
        <v>1529</v>
      </c>
      <c r="AJ238" s="153">
        <v>0.95099999999999996</v>
      </c>
      <c r="AK238" s="192"/>
      <c r="AL238" s="27"/>
    </row>
    <row r="239" spans="1:38" ht="77.7" x14ac:dyDescent="0.35">
      <c r="A239" s="210">
        <v>193</v>
      </c>
      <c r="B239" s="152" t="s">
        <v>494</v>
      </c>
      <c r="C239" s="174" t="s">
        <v>495</v>
      </c>
      <c r="D239" s="153">
        <v>1.98468</v>
      </c>
      <c r="E239" s="192">
        <f t="shared" si="285"/>
        <v>0.19846800000000001</v>
      </c>
      <c r="F239" s="192">
        <f t="shared" si="286"/>
        <v>1.6671311999999998</v>
      </c>
      <c r="G239" s="192"/>
      <c r="H239" s="192">
        <f t="shared" si="287"/>
        <v>0.1190808</v>
      </c>
      <c r="I239" s="153">
        <v>8.8328267999999988E-2</v>
      </c>
      <c r="J239" s="192">
        <v>0</v>
      </c>
      <c r="K239" s="192">
        <v>0</v>
      </c>
      <c r="L239" s="192">
        <v>0</v>
      </c>
      <c r="M239" s="192">
        <v>8.8328267999999988E-2</v>
      </c>
      <c r="N239" s="192">
        <f t="shared" si="288"/>
        <v>1.8963517320000001</v>
      </c>
      <c r="O239" s="192">
        <f t="shared" si="289"/>
        <v>0.19846800000000001</v>
      </c>
      <c r="P239" s="192">
        <f t="shared" si="290"/>
        <v>1.6671311999999998</v>
      </c>
      <c r="Q239" s="192">
        <f t="shared" si="291"/>
        <v>0</v>
      </c>
      <c r="R239" s="192">
        <f t="shared" si="292"/>
        <v>3.0752532000000013E-2</v>
      </c>
      <c r="S239" s="153">
        <f t="shared" si="293"/>
        <v>7.3606889999999994E-2</v>
      </c>
      <c r="T239" s="153"/>
      <c r="U239" s="153"/>
      <c r="V239" s="153"/>
      <c r="W239" s="153">
        <v>7.3606889999999994E-2</v>
      </c>
      <c r="X239" s="192"/>
      <c r="Y239" s="192"/>
      <c r="Z239" s="192"/>
      <c r="AA239" s="192"/>
      <c r="AB239" s="198"/>
      <c r="AC239" s="192"/>
      <c r="AD239" s="192"/>
      <c r="AE239" s="192"/>
      <c r="AF239" s="192"/>
      <c r="AG239" s="192"/>
      <c r="AH239" s="192"/>
      <c r="AI239" s="192"/>
      <c r="AJ239" s="153"/>
      <c r="AK239" s="192"/>
      <c r="AL239" s="27"/>
    </row>
    <row r="240" spans="1:38" ht="46.65" x14ac:dyDescent="0.35">
      <c r="A240" s="210">
        <v>194</v>
      </c>
      <c r="B240" s="152" t="s">
        <v>496</v>
      </c>
      <c r="C240" s="174" t="s">
        <v>497</v>
      </c>
      <c r="D240" s="153">
        <v>0.98640000000000005</v>
      </c>
      <c r="E240" s="192">
        <f t="shared" si="285"/>
        <v>9.8640000000000005E-2</v>
      </c>
      <c r="F240" s="192">
        <f t="shared" si="286"/>
        <v>0.82857600000000009</v>
      </c>
      <c r="G240" s="192"/>
      <c r="H240" s="192">
        <f t="shared" si="287"/>
        <v>5.9184E-2</v>
      </c>
      <c r="I240" s="153">
        <v>4.3899779999999999E-2</v>
      </c>
      <c r="J240" s="192">
        <v>0</v>
      </c>
      <c r="K240" s="192">
        <v>0</v>
      </c>
      <c r="L240" s="192">
        <v>0</v>
      </c>
      <c r="M240" s="192">
        <v>4.3899779999999999E-2</v>
      </c>
      <c r="N240" s="192">
        <f t="shared" si="288"/>
        <v>0.94250022000000011</v>
      </c>
      <c r="O240" s="192">
        <f t="shared" si="289"/>
        <v>9.8640000000000005E-2</v>
      </c>
      <c r="P240" s="192">
        <f t="shared" si="290"/>
        <v>0.82857600000000009</v>
      </c>
      <c r="Q240" s="192">
        <f t="shared" si="291"/>
        <v>0</v>
      </c>
      <c r="R240" s="192">
        <f t="shared" si="292"/>
        <v>1.5284220000000001E-2</v>
      </c>
      <c r="S240" s="153">
        <f t="shared" si="293"/>
        <v>3.6583150000000002E-2</v>
      </c>
      <c r="T240" s="153"/>
      <c r="U240" s="153"/>
      <c r="V240" s="153"/>
      <c r="W240" s="153">
        <v>3.6583150000000002E-2</v>
      </c>
      <c r="X240" s="192"/>
      <c r="Y240" s="192"/>
      <c r="Z240" s="192"/>
      <c r="AA240" s="192"/>
      <c r="AB240" s="198"/>
      <c r="AC240" s="192"/>
      <c r="AD240" s="192"/>
      <c r="AE240" s="192"/>
      <c r="AF240" s="192"/>
      <c r="AG240" s="192"/>
      <c r="AH240" s="192"/>
      <c r="AI240" s="192"/>
      <c r="AJ240" s="153"/>
      <c r="AK240" s="192"/>
      <c r="AL240" s="27"/>
    </row>
    <row r="241" spans="1:38" ht="46.65" x14ac:dyDescent="0.35">
      <c r="A241" s="210">
        <v>195</v>
      </c>
      <c r="B241" s="152" t="s">
        <v>1637</v>
      </c>
      <c r="C241" s="174" t="s">
        <v>1638</v>
      </c>
      <c r="D241" s="153">
        <v>0</v>
      </c>
      <c r="E241" s="192">
        <f t="shared" si="285"/>
        <v>0</v>
      </c>
      <c r="F241" s="192">
        <f t="shared" si="286"/>
        <v>0</v>
      </c>
      <c r="G241" s="192"/>
      <c r="H241" s="192">
        <f t="shared" si="287"/>
        <v>0</v>
      </c>
      <c r="I241" s="153">
        <v>0.23477873000000002</v>
      </c>
      <c r="J241" s="192">
        <v>0.23477873000000002</v>
      </c>
      <c r="K241" s="192">
        <v>0</v>
      </c>
      <c r="L241" s="192">
        <v>0</v>
      </c>
      <c r="M241" s="192">
        <v>0</v>
      </c>
      <c r="N241" s="192">
        <f t="shared" si="288"/>
        <v>-0.23477873000000002</v>
      </c>
      <c r="O241" s="192">
        <f t="shared" si="289"/>
        <v>-0.23477873000000002</v>
      </c>
      <c r="P241" s="192">
        <f t="shared" si="290"/>
        <v>0</v>
      </c>
      <c r="Q241" s="192">
        <f t="shared" si="291"/>
        <v>0</v>
      </c>
      <c r="R241" s="192">
        <f t="shared" si="292"/>
        <v>0</v>
      </c>
      <c r="S241" s="153">
        <f t="shared" si="293"/>
        <v>0.19564894000000002</v>
      </c>
      <c r="T241" s="153">
        <v>0.19564894000000002</v>
      </c>
      <c r="U241" s="153"/>
      <c r="V241" s="153"/>
      <c r="W241" s="153">
        <v>0</v>
      </c>
      <c r="X241" s="192"/>
      <c r="Y241" s="192"/>
      <c r="Z241" s="192"/>
      <c r="AA241" s="192"/>
      <c r="AB241" s="198"/>
      <c r="AC241" s="192"/>
      <c r="AD241" s="192"/>
      <c r="AE241" s="192"/>
      <c r="AF241" s="192"/>
      <c r="AG241" s="192"/>
      <c r="AH241" s="192"/>
      <c r="AI241" s="192"/>
      <c r="AJ241" s="153"/>
      <c r="AK241" s="192"/>
      <c r="AL241" s="27"/>
    </row>
    <row r="242" spans="1:38" ht="62.2" x14ac:dyDescent="0.35">
      <c r="A242" s="210">
        <v>196</v>
      </c>
      <c r="B242" s="152" t="s">
        <v>1639</v>
      </c>
      <c r="C242" s="174" t="s">
        <v>1640</v>
      </c>
      <c r="D242" s="153">
        <v>0</v>
      </c>
      <c r="E242" s="192">
        <f t="shared" si="285"/>
        <v>0</v>
      </c>
      <c r="F242" s="192">
        <f t="shared" si="286"/>
        <v>0</v>
      </c>
      <c r="G242" s="192"/>
      <c r="H242" s="192">
        <f t="shared" si="287"/>
        <v>0</v>
      </c>
      <c r="I242" s="153">
        <v>0</v>
      </c>
      <c r="J242" s="192">
        <v>0</v>
      </c>
      <c r="K242" s="192">
        <v>0</v>
      </c>
      <c r="L242" s="192">
        <v>0</v>
      </c>
      <c r="M242" s="192">
        <v>0</v>
      </c>
      <c r="N242" s="192">
        <f t="shared" si="288"/>
        <v>0</v>
      </c>
      <c r="O242" s="192">
        <f t="shared" si="289"/>
        <v>0</v>
      </c>
      <c r="P242" s="192">
        <f t="shared" si="290"/>
        <v>0</v>
      </c>
      <c r="Q242" s="192">
        <f t="shared" si="291"/>
        <v>0</v>
      </c>
      <c r="R242" s="192">
        <f t="shared" si="292"/>
        <v>0</v>
      </c>
      <c r="S242" s="153">
        <f t="shared" si="293"/>
        <v>0.54574994999999993</v>
      </c>
      <c r="T242" s="153">
        <v>0.54574994999999993</v>
      </c>
      <c r="U242" s="153"/>
      <c r="V242" s="153"/>
      <c r="W242" s="153">
        <v>0</v>
      </c>
      <c r="X242" s="192"/>
      <c r="Y242" s="192"/>
      <c r="Z242" s="192"/>
      <c r="AA242" s="192"/>
      <c r="AB242" s="198"/>
      <c r="AC242" s="192"/>
      <c r="AD242" s="192"/>
      <c r="AE242" s="192"/>
      <c r="AF242" s="192"/>
      <c r="AG242" s="192"/>
      <c r="AH242" s="192"/>
      <c r="AI242" s="192"/>
      <c r="AJ242" s="153"/>
      <c r="AK242" s="192"/>
      <c r="AL242" s="27"/>
    </row>
    <row r="243" spans="1:38" ht="15.55" x14ac:dyDescent="0.35">
      <c r="A243" s="172"/>
      <c r="B243" s="156" t="s">
        <v>498</v>
      </c>
      <c r="C243" s="173"/>
      <c r="D243" s="237">
        <f t="shared" ref="D243:AK243" si="294">SUM(D244:D253)</f>
        <v>50.149524000000007</v>
      </c>
      <c r="E243" s="237">
        <f t="shared" si="294"/>
        <v>5.0149524000000012</v>
      </c>
      <c r="F243" s="237">
        <f t="shared" si="294"/>
        <v>42.125600160000005</v>
      </c>
      <c r="G243" s="237">
        <f t="shared" si="294"/>
        <v>0</v>
      </c>
      <c r="H243" s="237">
        <f t="shared" si="294"/>
        <v>3.0089714400000003</v>
      </c>
      <c r="I243" s="237">
        <f t="shared" si="294"/>
        <v>44.655900401999993</v>
      </c>
      <c r="J243" s="237">
        <f t="shared" si="294"/>
        <v>3.791517222</v>
      </c>
      <c r="K243" s="237">
        <f t="shared" si="294"/>
        <v>36.493222839999994</v>
      </c>
      <c r="L243" s="237">
        <f t="shared" si="294"/>
        <v>1.2556832</v>
      </c>
      <c r="M243" s="237">
        <f t="shared" si="294"/>
        <v>3.1154771399999999</v>
      </c>
      <c r="N243" s="237">
        <f t="shared" si="294"/>
        <v>5.4936235980000108</v>
      </c>
      <c r="O243" s="237">
        <f t="shared" si="294"/>
        <v>1.2234351780000003</v>
      </c>
      <c r="P243" s="237">
        <f t="shared" si="294"/>
        <v>5.632377320000006</v>
      </c>
      <c r="Q243" s="237">
        <f t="shared" si="294"/>
        <v>-1.2556832</v>
      </c>
      <c r="R243" s="237">
        <f t="shared" si="294"/>
        <v>-0.1065056999999999</v>
      </c>
      <c r="S243" s="237">
        <f t="shared" si="294"/>
        <v>37.063862199999996</v>
      </c>
      <c r="T243" s="237">
        <f t="shared" si="294"/>
        <v>3.2160506099999964</v>
      </c>
      <c r="U243" s="237">
        <f t="shared" si="294"/>
        <v>31.25158064</v>
      </c>
      <c r="V243" s="237">
        <f t="shared" si="294"/>
        <v>0</v>
      </c>
      <c r="W243" s="237">
        <f t="shared" si="294"/>
        <v>2.5962309499999998</v>
      </c>
      <c r="X243" s="237">
        <f t="shared" si="294"/>
        <v>0</v>
      </c>
      <c r="Y243" s="237">
        <f t="shared" si="294"/>
        <v>0</v>
      </c>
      <c r="Z243" s="237">
        <f t="shared" si="294"/>
        <v>0</v>
      </c>
      <c r="AA243" s="237">
        <f t="shared" si="294"/>
        <v>0</v>
      </c>
      <c r="AB243" s="237">
        <f t="shared" si="294"/>
        <v>0</v>
      </c>
      <c r="AC243" s="237">
        <f t="shared" si="294"/>
        <v>0</v>
      </c>
      <c r="AD243" s="237">
        <f t="shared" si="294"/>
        <v>0</v>
      </c>
      <c r="AE243" s="237">
        <f t="shared" si="294"/>
        <v>1.26</v>
      </c>
      <c r="AF243" s="237">
        <f t="shared" si="294"/>
        <v>10100</v>
      </c>
      <c r="AG243" s="237">
        <f t="shared" si="294"/>
        <v>0</v>
      </c>
      <c r="AH243" s="237">
        <f t="shared" si="294"/>
        <v>0</v>
      </c>
      <c r="AI243" s="237">
        <f t="shared" si="294"/>
        <v>0</v>
      </c>
      <c r="AJ243" s="237">
        <f t="shared" si="294"/>
        <v>6.4949999999999992</v>
      </c>
      <c r="AK243" s="237">
        <f t="shared" si="294"/>
        <v>0</v>
      </c>
      <c r="AL243" s="27"/>
    </row>
    <row r="244" spans="1:38" ht="108.8" x14ac:dyDescent="0.35">
      <c r="A244" s="210">
        <v>197</v>
      </c>
      <c r="B244" s="152" t="s">
        <v>1641</v>
      </c>
      <c r="C244" s="174" t="s">
        <v>499</v>
      </c>
      <c r="D244" s="153">
        <v>0.66217199999999987</v>
      </c>
      <c r="E244" s="192">
        <f t="shared" ref="E244:E253" si="295">D244*10%</f>
        <v>6.621719999999999E-2</v>
      </c>
      <c r="F244" s="192">
        <f t="shared" ref="F244:F253" si="296">D244-E244-H244</f>
        <v>0.55622447999999991</v>
      </c>
      <c r="G244" s="192"/>
      <c r="H244" s="192">
        <f t="shared" ref="H244:H253" si="297">D244*6%</f>
        <v>3.9730319999999993E-2</v>
      </c>
      <c r="I244" s="153">
        <v>0.44382870000000002</v>
      </c>
      <c r="J244" s="192">
        <v>0</v>
      </c>
      <c r="K244" s="192">
        <v>0</v>
      </c>
      <c r="L244" s="192">
        <v>0.4263402</v>
      </c>
      <c r="M244" s="192">
        <v>1.7488500000000001E-2</v>
      </c>
      <c r="N244" s="192">
        <f t="shared" ref="N244:N253" si="298">D244-I244</f>
        <v>0.21834329999999985</v>
      </c>
      <c r="O244" s="192">
        <f t="shared" ref="O244:O253" si="299">E244-J244</f>
        <v>6.621719999999999E-2</v>
      </c>
      <c r="P244" s="192">
        <f t="shared" ref="P244:P253" si="300">F244-K244</f>
        <v>0.55622447999999991</v>
      </c>
      <c r="Q244" s="192">
        <f t="shared" ref="Q244:Q253" si="301">G244-L244</f>
        <v>-0.4263402</v>
      </c>
      <c r="R244" s="192">
        <f t="shared" ref="R244:R253" si="302">H244-M244</f>
        <v>2.2241819999999992E-2</v>
      </c>
      <c r="S244" s="153">
        <f t="shared" ref="S244:S253" si="303">T244+U244+V244+W244</f>
        <v>0.6445884700000003</v>
      </c>
      <c r="T244" s="153">
        <v>5.6452919999999997E-2</v>
      </c>
      <c r="U244" s="153">
        <v>0.57356180000000023</v>
      </c>
      <c r="V244" s="153"/>
      <c r="W244" s="153">
        <v>1.457375E-2</v>
      </c>
      <c r="X244" s="192"/>
      <c r="Y244" s="192"/>
      <c r="Z244" s="192"/>
      <c r="AA244" s="192"/>
      <c r="AB244" s="198"/>
      <c r="AC244" s="192"/>
      <c r="AD244" s="192"/>
      <c r="AE244" s="192">
        <v>0.63</v>
      </c>
      <c r="AF244" s="198">
        <v>2020</v>
      </c>
      <c r="AG244" s="192" t="s">
        <v>1527</v>
      </c>
      <c r="AH244" s="192" t="s">
        <v>1528</v>
      </c>
      <c r="AI244" s="192" t="s">
        <v>1529</v>
      </c>
      <c r="AJ244" s="153">
        <v>1.4999999999999999E-2</v>
      </c>
      <c r="AK244" s="192"/>
      <c r="AL244" s="27"/>
    </row>
    <row r="245" spans="1:38" ht="77.7" x14ac:dyDescent="0.35">
      <c r="A245" s="210">
        <v>198</v>
      </c>
      <c r="B245" s="152" t="s">
        <v>500</v>
      </c>
      <c r="C245" s="174" t="s">
        <v>501</v>
      </c>
      <c r="D245" s="153">
        <v>4.2</v>
      </c>
      <c r="E245" s="192">
        <f t="shared" si="295"/>
        <v>0.42000000000000004</v>
      </c>
      <c r="F245" s="192">
        <f t="shared" si="296"/>
        <v>3.5280000000000005</v>
      </c>
      <c r="G245" s="192"/>
      <c r="H245" s="192">
        <f t="shared" si="297"/>
        <v>0.252</v>
      </c>
      <c r="I245" s="153">
        <v>0.18692123999999996</v>
      </c>
      <c r="J245" s="192">
        <v>0</v>
      </c>
      <c r="K245" s="192">
        <v>0</v>
      </c>
      <c r="L245" s="192">
        <v>0</v>
      </c>
      <c r="M245" s="192">
        <v>0.18692123999999996</v>
      </c>
      <c r="N245" s="192">
        <f t="shared" si="298"/>
        <v>4.01307876</v>
      </c>
      <c r="O245" s="192">
        <f t="shared" si="299"/>
        <v>0.42000000000000004</v>
      </c>
      <c r="P245" s="192">
        <f t="shared" si="300"/>
        <v>3.5280000000000005</v>
      </c>
      <c r="Q245" s="192">
        <f t="shared" si="301"/>
        <v>0</v>
      </c>
      <c r="R245" s="192">
        <f t="shared" si="302"/>
        <v>6.5078760000000041E-2</v>
      </c>
      <c r="S245" s="153">
        <f t="shared" si="303"/>
        <v>0.15576769999999998</v>
      </c>
      <c r="T245" s="153"/>
      <c r="U245" s="153"/>
      <c r="V245" s="153"/>
      <c r="W245" s="153">
        <v>0.15576769999999998</v>
      </c>
      <c r="X245" s="192"/>
      <c r="Y245" s="192"/>
      <c r="Z245" s="192"/>
      <c r="AA245" s="192"/>
      <c r="AB245" s="198"/>
      <c r="AC245" s="192"/>
      <c r="AD245" s="192"/>
      <c r="AE245" s="192"/>
      <c r="AF245" s="192"/>
      <c r="AG245" s="192"/>
      <c r="AH245" s="192"/>
      <c r="AI245" s="192"/>
      <c r="AJ245" s="153"/>
      <c r="AK245" s="192"/>
      <c r="AL245" s="27"/>
    </row>
    <row r="246" spans="1:38" ht="93.25" x14ac:dyDescent="0.35">
      <c r="A246" s="210">
        <v>199</v>
      </c>
      <c r="B246" s="152" t="s">
        <v>1642</v>
      </c>
      <c r="C246" s="174" t="s">
        <v>1643</v>
      </c>
      <c r="D246" s="153">
        <v>44.347092000000004</v>
      </c>
      <c r="E246" s="192">
        <f t="shared" si="295"/>
        <v>4.4347092000000004</v>
      </c>
      <c r="F246" s="192">
        <f t="shared" si="296"/>
        <v>37.25155728</v>
      </c>
      <c r="G246" s="192"/>
      <c r="H246" s="192">
        <f t="shared" si="297"/>
        <v>2.6608255199999999</v>
      </c>
      <c r="I246" s="153">
        <v>43.112484489999993</v>
      </c>
      <c r="J246" s="192">
        <v>3.70819425</v>
      </c>
      <c r="K246" s="192">
        <v>36.493222839999994</v>
      </c>
      <c r="L246" s="192">
        <v>0</v>
      </c>
      <c r="M246" s="192">
        <v>2.9110673999999999</v>
      </c>
      <c r="N246" s="192">
        <f t="shared" si="298"/>
        <v>1.2346075100000107</v>
      </c>
      <c r="O246" s="192">
        <f t="shared" si="299"/>
        <v>0.72651495000000033</v>
      </c>
      <c r="P246" s="192">
        <f t="shared" si="300"/>
        <v>0.75833444000000583</v>
      </c>
      <c r="Q246" s="192">
        <f t="shared" si="301"/>
        <v>0</v>
      </c>
      <c r="R246" s="192">
        <f t="shared" si="302"/>
        <v>-0.25024187999999992</v>
      </c>
      <c r="S246" s="153">
        <f t="shared" si="303"/>
        <v>35.927070409999992</v>
      </c>
      <c r="T246" s="153">
        <v>3.0901618799999966</v>
      </c>
      <c r="U246" s="153">
        <v>30.411019029999999</v>
      </c>
      <c r="V246" s="153"/>
      <c r="W246" s="153">
        <v>2.4258894999999998</v>
      </c>
      <c r="X246" s="192"/>
      <c r="Y246" s="192"/>
      <c r="Z246" s="192"/>
      <c r="AA246" s="192"/>
      <c r="AB246" s="198"/>
      <c r="AC246" s="192"/>
      <c r="AD246" s="192"/>
      <c r="AE246" s="192"/>
      <c r="AF246" s="198">
        <v>2020</v>
      </c>
      <c r="AG246" s="192" t="s">
        <v>1527</v>
      </c>
      <c r="AH246" s="192" t="s">
        <v>1528</v>
      </c>
      <c r="AI246" s="192" t="s">
        <v>1529</v>
      </c>
      <c r="AJ246" s="153">
        <v>6.016</v>
      </c>
      <c r="AK246" s="192"/>
      <c r="AL246" s="27"/>
    </row>
    <row r="247" spans="1:38" ht="77.7" x14ac:dyDescent="0.35">
      <c r="A247" s="210">
        <v>200</v>
      </c>
      <c r="B247" s="152" t="s">
        <v>502</v>
      </c>
      <c r="C247" s="174" t="s">
        <v>1644</v>
      </c>
      <c r="D247" s="153">
        <v>0.76949999999999996</v>
      </c>
      <c r="E247" s="192">
        <f t="shared" si="295"/>
        <v>7.6950000000000005E-2</v>
      </c>
      <c r="F247" s="192">
        <f t="shared" si="296"/>
        <v>0.64637999999999995</v>
      </c>
      <c r="G247" s="192"/>
      <c r="H247" s="192">
        <f t="shared" si="297"/>
        <v>4.6169999999999996E-2</v>
      </c>
      <c r="I247" s="153">
        <v>0.58053297199999998</v>
      </c>
      <c r="J247" s="192">
        <v>8.3322971999999995E-2</v>
      </c>
      <c r="K247" s="192">
        <v>0</v>
      </c>
      <c r="L247" s="192">
        <v>0.49720999999999999</v>
      </c>
      <c r="M247" s="192">
        <v>0</v>
      </c>
      <c r="N247" s="192">
        <f t="shared" si="298"/>
        <v>0.18896702799999998</v>
      </c>
      <c r="O247" s="192">
        <f t="shared" si="299"/>
        <v>-6.3729719999999906E-3</v>
      </c>
      <c r="P247" s="192">
        <f t="shared" si="300"/>
        <v>0.64637999999999995</v>
      </c>
      <c r="Q247" s="192">
        <f t="shared" si="301"/>
        <v>-0.49720999999999999</v>
      </c>
      <c r="R247" s="192">
        <f t="shared" si="302"/>
        <v>4.6169999999999996E-2</v>
      </c>
      <c r="S247" s="153">
        <f t="shared" si="303"/>
        <v>0.13435084</v>
      </c>
      <c r="T247" s="153">
        <v>6.9435810000000001E-2</v>
      </c>
      <c r="U247" s="153">
        <v>6.4915029999999999E-2</v>
      </c>
      <c r="V247" s="153"/>
      <c r="W247" s="153">
        <v>0</v>
      </c>
      <c r="X247" s="192"/>
      <c r="Y247" s="192"/>
      <c r="Z247" s="192"/>
      <c r="AA247" s="192"/>
      <c r="AB247" s="198"/>
      <c r="AC247" s="192"/>
      <c r="AD247" s="192"/>
      <c r="AE247" s="192">
        <v>0.63</v>
      </c>
      <c r="AF247" s="192"/>
      <c r="AG247" s="192"/>
      <c r="AH247" s="192"/>
      <c r="AI247" s="192"/>
      <c r="AJ247" s="153"/>
      <c r="AK247" s="192"/>
      <c r="AL247" s="27"/>
    </row>
    <row r="248" spans="1:38" ht="46.65" x14ac:dyDescent="0.35">
      <c r="A248" s="210">
        <v>201</v>
      </c>
      <c r="B248" s="152" t="s">
        <v>503</v>
      </c>
      <c r="C248" s="176" t="s">
        <v>504</v>
      </c>
      <c r="D248" s="153">
        <v>0.17076</v>
      </c>
      <c r="E248" s="192">
        <f t="shared" si="295"/>
        <v>1.7076000000000001E-2</v>
      </c>
      <c r="F248" s="192">
        <f t="shared" si="296"/>
        <v>0.14343839999999999</v>
      </c>
      <c r="G248" s="192"/>
      <c r="H248" s="192">
        <f t="shared" si="297"/>
        <v>1.0245599999999999E-2</v>
      </c>
      <c r="I248" s="153">
        <v>0</v>
      </c>
      <c r="J248" s="192">
        <v>0</v>
      </c>
      <c r="K248" s="192">
        <v>0</v>
      </c>
      <c r="L248" s="192">
        <v>0</v>
      </c>
      <c r="M248" s="192">
        <v>0</v>
      </c>
      <c r="N248" s="192">
        <f t="shared" si="298"/>
        <v>0.17076</v>
      </c>
      <c r="O248" s="192">
        <f t="shared" si="299"/>
        <v>1.7076000000000001E-2</v>
      </c>
      <c r="P248" s="192">
        <f t="shared" si="300"/>
        <v>0.14343839999999999</v>
      </c>
      <c r="Q248" s="192">
        <f t="shared" si="301"/>
        <v>0</v>
      </c>
      <c r="R248" s="192">
        <f t="shared" si="302"/>
        <v>1.0245599999999999E-2</v>
      </c>
      <c r="S248" s="153">
        <f t="shared" si="303"/>
        <v>0</v>
      </c>
      <c r="T248" s="153"/>
      <c r="U248" s="153"/>
      <c r="V248" s="153"/>
      <c r="W248" s="153">
        <v>0</v>
      </c>
      <c r="X248" s="192"/>
      <c r="Y248" s="192"/>
      <c r="Z248" s="192"/>
      <c r="AA248" s="192"/>
      <c r="AB248" s="198"/>
      <c r="AC248" s="192"/>
      <c r="AD248" s="192"/>
      <c r="AE248" s="192"/>
      <c r="AF248" s="198">
        <v>2020</v>
      </c>
      <c r="AG248" s="192" t="s">
        <v>1527</v>
      </c>
      <c r="AH248" s="192" t="s">
        <v>1528</v>
      </c>
      <c r="AI248" s="192" t="s">
        <v>1529</v>
      </c>
      <c r="AJ248" s="153">
        <v>0.108</v>
      </c>
      <c r="AK248" s="192"/>
      <c r="AL248" s="27"/>
    </row>
    <row r="249" spans="1:38" ht="77.7" x14ac:dyDescent="0.35">
      <c r="A249" s="210">
        <v>202</v>
      </c>
      <c r="B249" s="152" t="s">
        <v>505</v>
      </c>
      <c r="C249" s="176" t="s">
        <v>506</v>
      </c>
      <c r="D249" s="153">
        <v>0</v>
      </c>
      <c r="E249" s="192">
        <f t="shared" si="295"/>
        <v>0</v>
      </c>
      <c r="F249" s="192">
        <f t="shared" si="296"/>
        <v>0</v>
      </c>
      <c r="G249" s="192"/>
      <c r="H249" s="192">
        <f t="shared" si="297"/>
        <v>0</v>
      </c>
      <c r="I249" s="153">
        <v>0</v>
      </c>
      <c r="J249" s="192">
        <v>0</v>
      </c>
      <c r="K249" s="192">
        <v>0</v>
      </c>
      <c r="L249" s="192">
        <v>0</v>
      </c>
      <c r="M249" s="192">
        <v>0</v>
      </c>
      <c r="N249" s="192">
        <f t="shared" si="298"/>
        <v>0</v>
      </c>
      <c r="O249" s="192">
        <f t="shared" si="299"/>
        <v>0</v>
      </c>
      <c r="P249" s="192">
        <f t="shared" si="300"/>
        <v>0</v>
      </c>
      <c r="Q249" s="192">
        <f t="shared" si="301"/>
        <v>0</v>
      </c>
      <c r="R249" s="192">
        <f t="shared" si="302"/>
        <v>0</v>
      </c>
      <c r="S249" s="153">
        <f t="shared" si="303"/>
        <v>0.11540085999999999</v>
      </c>
      <c r="T249" s="153"/>
      <c r="U249" s="153">
        <v>0.11540085999999999</v>
      </c>
      <c r="V249" s="153"/>
      <c r="W249" s="153">
        <v>0</v>
      </c>
      <c r="X249" s="192"/>
      <c r="Y249" s="192"/>
      <c r="Z249" s="192"/>
      <c r="AA249" s="192"/>
      <c r="AB249" s="198"/>
      <c r="AC249" s="192"/>
      <c r="AD249" s="192"/>
      <c r="AE249" s="192"/>
      <c r="AF249" s="198">
        <v>2020</v>
      </c>
      <c r="AG249" s="192" t="s">
        <v>1527</v>
      </c>
      <c r="AH249" s="192" t="s">
        <v>1528</v>
      </c>
      <c r="AI249" s="192" t="s">
        <v>1529</v>
      </c>
      <c r="AJ249" s="153">
        <v>0.224</v>
      </c>
      <c r="AK249" s="192"/>
      <c r="AL249" s="27"/>
    </row>
    <row r="250" spans="1:38" ht="46.65" x14ac:dyDescent="0.35">
      <c r="A250" s="210">
        <v>203</v>
      </c>
      <c r="B250" s="152" t="s">
        <v>507</v>
      </c>
      <c r="C250" s="176" t="s">
        <v>508</v>
      </c>
      <c r="D250" s="153">
        <v>0</v>
      </c>
      <c r="E250" s="192">
        <f t="shared" si="295"/>
        <v>0</v>
      </c>
      <c r="F250" s="192">
        <f t="shared" si="296"/>
        <v>0</v>
      </c>
      <c r="G250" s="192"/>
      <c r="H250" s="192">
        <f t="shared" si="297"/>
        <v>0</v>
      </c>
      <c r="I250" s="153">
        <v>0</v>
      </c>
      <c r="J250" s="192">
        <v>0</v>
      </c>
      <c r="K250" s="192">
        <v>0</v>
      </c>
      <c r="L250" s="192">
        <v>0</v>
      </c>
      <c r="M250" s="192">
        <v>0</v>
      </c>
      <c r="N250" s="192">
        <f t="shared" si="298"/>
        <v>0</v>
      </c>
      <c r="O250" s="192">
        <f t="shared" si="299"/>
        <v>0</v>
      </c>
      <c r="P250" s="192">
        <f t="shared" si="300"/>
        <v>0</v>
      </c>
      <c r="Q250" s="192">
        <f t="shared" si="301"/>
        <v>0</v>
      </c>
      <c r="R250" s="192">
        <f t="shared" si="302"/>
        <v>0</v>
      </c>
      <c r="S250" s="153">
        <f t="shared" si="303"/>
        <v>4.917767E-2</v>
      </c>
      <c r="T250" s="153"/>
      <c r="U250" s="153">
        <v>4.917767E-2</v>
      </c>
      <c r="V250" s="153"/>
      <c r="W250" s="153">
        <v>0</v>
      </c>
      <c r="X250" s="192"/>
      <c r="Y250" s="192"/>
      <c r="Z250" s="192"/>
      <c r="AA250" s="192"/>
      <c r="AB250" s="198"/>
      <c r="AC250" s="192"/>
      <c r="AD250" s="192"/>
      <c r="AE250" s="192"/>
      <c r="AF250" s="198">
        <v>2020</v>
      </c>
      <c r="AG250" s="192" t="s">
        <v>1527</v>
      </c>
      <c r="AH250" s="192" t="s">
        <v>1528</v>
      </c>
      <c r="AI250" s="192" t="s">
        <v>1529</v>
      </c>
      <c r="AJ250" s="153">
        <v>0.13200000000000001</v>
      </c>
      <c r="AK250" s="192"/>
      <c r="AL250" s="27"/>
    </row>
    <row r="251" spans="1:38" ht="46.65" x14ac:dyDescent="0.35">
      <c r="A251" s="210">
        <v>204</v>
      </c>
      <c r="B251" s="152" t="s">
        <v>1645</v>
      </c>
      <c r="C251" s="176" t="s">
        <v>1646</v>
      </c>
      <c r="D251" s="153">
        <v>0</v>
      </c>
      <c r="E251" s="192">
        <f t="shared" si="295"/>
        <v>0</v>
      </c>
      <c r="F251" s="192">
        <f t="shared" si="296"/>
        <v>0</v>
      </c>
      <c r="G251" s="192"/>
      <c r="H251" s="192">
        <f t="shared" si="297"/>
        <v>0</v>
      </c>
      <c r="I251" s="153">
        <v>0.33213300000000001</v>
      </c>
      <c r="J251" s="192">
        <v>0</v>
      </c>
      <c r="K251" s="192">
        <v>0</v>
      </c>
      <c r="L251" s="192">
        <v>0.33213300000000001</v>
      </c>
      <c r="M251" s="192">
        <v>0</v>
      </c>
      <c r="N251" s="192">
        <f t="shared" si="298"/>
        <v>-0.33213300000000001</v>
      </c>
      <c r="O251" s="192">
        <f t="shared" si="299"/>
        <v>0</v>
      </c>
      <c r="P251" s="192">
        <f t="shared" si="300"/>
        <v>0</v>
      </c>
      <c r="Q251" s="192">
        <f t="shared" si="301"/>
        <v>-0.33213300000000001</v>
      </c>
      <c r="R251" s="192">
        <f t="shared" si="302"/>
        <v>0</v>
      </c>
      <c r="S251" s="153">
        <f t="shared" si="303"/>
        <v>0</v>
      </c>
      <c r="T251" s="153"/>
      <c r="U251" s="153"/>
      <c r="V251" s="153"/>
      <c r="W251" s="153">
        <v>0</v>
      </c>
      <c r="X251" s="192"/>
      <c r="Y251" s="192"/>
      <c r="Z251" s="192"/>
      <c r="AA251" s="192"/>
      <c r="AB251" s="198"/>
      <c r="AC251" s="192"/>
      <c r="AD251" s="192"/>
      <c r="AE251" s="192"/>
      <c r="AF251" s="192"/>
      <c r="AG251" s="192"/>
      <c r="AH251" s="192"/>
      <c r="AI251" s="192"/>
      <c r="AJ251" s="153"/>
      <c r="AK251" s="192"/>
      <c r="AL251" s="27"/>
    </row>
    <row r="252" spans="1:38" ht="46.65" x14ac:dyDescent="0.35">
      <c r="A252" s="210">
        <v>205</v>
      </c>
      <c r="B252" s="152" t="s">
        <v>1647</v>
      </c>
      <c r="C252" s="176" t="s">
        <v>1648</v>
      </c>
      <c r="D252" s="153">
        <v>0</v>
      </c>
      <c r="E252" s="192">
        <f t="shared" si="295"/>
        <v>0</v>
      </c>
      <c r="F252" s="192">
        <f t="shared" si="296"/>
        <v>0</v>
      </c>
      <c r="G252" s="192"/>
      <c r="H252" s="192">
        <f t="shared" si="297"/>
        <v>0</v>
      </c>
      <c r="I252" s="153">
        <v>0</v>
      </c>
      <c r="J252" s="192">
        <v>0</v>
      </c>
      <c r="K252" s="192">
        <v>0</v>
      </c>
      <c r="L252" s="192">
        <v>0</v>
      </c>
      <c r="M252" s="192">
        <v>0</v>
      </c>
      <c r="N252" s="192">
        <f t="shared" si="298"/>
        <v>0</v>
      </c>
      <c r="O252" s="192">
        <f t="shared" si="299"/>
        <v>0</v>
      </c>
      <c r="P252" s="192">
        <f t="shared" si="300"/>
        <v>0</v>
      </c>
      <c r="Q252" s="192">
        <f t="shared" si="301"/>
        <v>0</v>
      </c>
      <c r="R252" s="192">
        <f t="shared" si="302"/>
        <v>0</v>
      </c>
      <c r="S252" s="153">
        <f t="shared" si="303"/>
        <v>3.7506250000000005E-2</v>
      </c>
      <c r="T252" s="153"/>
      <c r="U252" s="153">
        <v>3.7506250000000005E-2</v>
      </c>
      <c r="V252" s="153"/>
      <c r="W252" s="153">
        <v>0</v>
      </c>
      <c r="X252" s="192"/>
      <c r="Y252" s="192"/>
      <c r="Z252" s="192"/>
      <c r="AA252" s="192"/>
      <c r="AB252" s="198"/>
      <c r="AC252" s="192"/>
      <c r="AD252" s="192"/>
      <c r="AE252" s="192"/>
      <c r="AF252" s="192"/>
      <c r="AG252" s="192"/>
      <c r="AH252" s="192"/>
      <c r="AI252" s="192"/>
      <c r="AJ252" s="153"/>
      <c r="AK252" s="192"/>
      <c r="AL252" s="27"/>
    </row>
    <row r="253" spans="1:38" ht="46.65" x14ac:dyDescent="0.35">
      <c r="A253" s="210">
        <v>206</v>
      </c>
      <c r="B253" s="152" t="s">
        <v>1649</v>
      </c>
      <c r="C253" s="176" t="s">
        <v>1650</v>
      </c>
      <c r="D253" s="153">
        <v>0</v>
      </c>
      <c r="E253" s="192">
        <f t="shared" si="295"/>
        <v>0</v>
      </c>
      <c r="F253" s="192">
        <f t="shared" si="296"/>
        <v>0</v>
      </c>
      <c r="G253" s="192"/>
      <c r="H253" s="192">
        <f t="shared" si="297"/>
        <v>0</v>
      </c>
      <c r="I253" s="153">
        <v>0</v>
      </c>
      <c r="J253" s="192">
        <v>0</v>
      </c>
      <c r="K253" s="192">
        <v>0</v>
      </c>
      <c r="L253" s="192">
        <v>0</v>
      </c>
      <c r="M253" s="192">
        <v>0</v>
      </c>
      <c r="N253" s="192">
        <f t="shared" si="298"/>
        <v>0</v>
      </c>
      <c r="O253" s="192">
        <f t="shared" si="299"/>
        <v>0</v>
      </c>
      <c r="P253" s="192">
        <f t="shared" si="300"/>
        <v>0</v>
      </c>
      <c r="Q253" s="192">
        <f t="shared" si="301"/>
        <v>0</v>
      </c>
      <c r="R253" s="192">
        <f t="shared" si="302"/>
        <v>0</v>
      </c>
      <c r="S253" s="153">
        <f t="shared" si="303"/>
        <v>0</v>
      </c>
      <c r="T253" s="153"/>
      <c r="U253" s="153"/>
      <c r="V253" s="153"/>
      <c r="W253" s="153">
        <v>0</v>
      </c>
      <c r="X253" s="192"/>
      <c r="Y253" s="192"/>
      <c r="Z253" s="192"/>
      <c r="AA253" s="192"/>
      <c r="AB253" s="198"/>
      <c r="AC253" s="192"/>
      <c r="AD253" s="192"/>
      <c r="AE253" s="192"/>
      <c r="AF253" s="192"/>
      <c r="AG253" s="192"/>
      <c r="AH253" s="192"/>
      <c r="AI253" s="192"/>
      <c r="AJ253" s="153"/>
      <c r="AK253" s="192"/>
      <c r="AL253" s="27"/>
    </row>
    <row r="254" spans="1:38" ht="15.55" x14ac:dyDescent="0.35">
      <c r="A254" s="172"/>
      <c r="B254" s="156" t="s">
        <v>509</v>
      </c>
      <c r="C254" s="173"/>
      <c r="D254" s="237">
        <f t="shared" ref="D254:AK254" si="304">SUM(D255:D261)</f>
        <v>11.754746400000002</v>
      </c>
      <c r="E254" s="237">
        <f t="shared" si="304"/>
        <v>1.1754746400000002</v>
      </c>
      <c r="F254" s="237">
        <f t="shared" si="304"/>
        <v>9.8739869760000012</v>
      </c>
      <c r="G254" s="237">
        <f t="shared" si="304"/>
        <v>0</v>
      </c>
      <c r="H254" s="237">
        <f t="shared" si="304"/>
        <v>0.70528478400000005</v>
      </c>
      <c r="I254" s="237">
        <f t="shared" si="304"/>
        <v>0.94330601999999997</v>
      </c>
      <c r="J254" s="237">
        <f t="shared" si="304"/>
        <v>0</v>
      </c>
      <c r="K254" s="237">
        <f t="shared" si="304"/>
        <v>0</v>
      </c>
      <c r="L254" s="237">
        <f t="shared" si="304"/>
        <v>0.50564520000000002</v>
      </c>
      <c r="M254" s="237">
        <f t="shared" si="304"/>
        <v>0.43766081999999995</v>
      </c>
      <c r="N254" s="237">
        <f t="shared" si="304"/>
        <v>10.811440380000001</v>
      </c>
      <c r="O254" s="237">
        <f t="shared" si="304"/>
        <v>1.1754746400000002</v>
      </c>
      <c r="P254" s="237">
        <f t="shared" si="304"/>
        <v>9.8739869760000012</v>
      </c>
      <c r="Q254" s="237">
        <f t="shared" si="304"/>
        <v>-0.50564520000000002</v>
      </c>
      <c r="R254" s="237">
        <f t="shared" si="304"/>
        <v>0.26762396399999999</v>
      </c>
      <c r="S254" s="237">
        <f t="shared" si="304"/>
        <v>2.26749548</v>
      </c>
      <c r="T254" s="237">
        <f t="shared" si="304"/>
        <v>8.920543000000003E-2</v>
      </c>
      <c r="U254" s="237">
        <f t="shared" si="304"/>
        <v>1.8135726999999999</v>
      </c>
      <c r="V254" s="237">
        <f t="shared" si="304"/>
        <v>0</v>
      </c>
      <c r="W254" s="237">
        <f t="shared" si="304"/>
        <v>0.36471735</v>
      </c>
      <c r="X254" s="237">
        <f t="shared" si="304"/>
        <v>0</v>
      </c>
      <c r="Y254" s="237">
        <f t="shared" si="304"/>
        <v>0</v>
      </c>
      <c r="Z254" s="237">
        <f t="shared" si="304"/>
        <v>0</v>
      </c>
      <c r="AA254" s="237">
        <f t="shared" si="304"/>
        <v>0</v>
      </c>
      <c r="AB254" s="237">
        <f t="shared" si="304"/>
        <v>0</v>
      </c>
      <c r="AC254" s="237">
        <f t="shared" si="304"/>
        <v>0</v>
      </c>
      <c r="AD254" s="237">
        <f t="shared" si="304"/>
        <v>0</v>
      </c>
      <c r="AE254" s="237">
        <f t="shared" si="304"/>
        <v>0.8</v>
      </c>
      <c r="AF254" s="237">
        <f t="shared" si="304"/>
        <v>2020</v>
      </c>
      <c r="AG254" s="237">
        <f t="shared" si="304"/>
        <v>0</v>
      </c>
      <c r="AH254" s="237">
        <f t="shared" si="304"/>
        <v>0</v>
      </c>
      <c r="AI254" s="237">
        <f t="shared" si="304"/>
        <v>0</v>
      </c>
      <c r="AJ254" s="237">
        <f t="shared" si="304"/>
        <v>0.30000000000000004</v>
      </c>
      <c r="AK254" s="237">
        <f t="shared" si="304"/>
        <v>0</v>
      </c>
      <c r="AL254" s="27"/>
    </row>
    <row r="255" spans="1:38" ht="46.65" x14ac:dyDescent="0.35">
      <c r="A255" s="210">
        <v>207</v>
      </c>
      <c r="B255" s="152" t="s">
        <v>510</v>
      </c>
      <c r="C255" s="174" t="s">
        <v>511</v>
      </c>
      <c r="D255" s="153">
        <v>1.5561119999999999</v>
      </c>
      <c r="E255" s="192">
        <f t="shared" ref="E255:E261" si="305">D255*10%</f>
        <v>0.15561120000000001</v>
      </c>
      <c r="F255" s="192">
        <f t="shared" ref="F255:F261" si="306">D255-E255-H255</f>
        <v>1.30713408</v>
      </c>
      <c r="G255" s="192"/>
      <c r="H255" s="192">
        <f t="shared" ref="H255:H261" si="307">D255*6%</f>
        <v>9.3366719999999986E-2</v>
      </c>
      <c r="I255" s="153">
        <v>6.9254843999999996E-2</v>
      </c>
      <c r="J255" s="192">
        <v>0</v>
      </c>
      <c r="K255" s="192">
        <v>0</v>
      </c>
      <c r="L255" s="192">
        <v>0</v>
      </c>
      <c r="M255" s="192">
        <v>6.9254843999999996E-2</v>
      </c>
      <c r="N255" s="192">
        <f t="shared" ref="N255:N261" si="308">D255-I255</f>
        <v>1.4868571559999999</v>
      </c>
      <c r="O255" s="192">
        <f t="shared" ref="O255:O261" si="309">E255-J255</f>
        <v>0.15561120000000001</v>
      </c>
      <c r="P255" s="192">
        <f t="shared" ref="P255:P261" si="310">F255-K255</f>
        <v>1.30713408</v>
      </c>
      <c r="Q255" s="192">
        <f t="shared" ref="Q255:Q261" si="311">G255-L255</f>
        <v>0</v>
      </c>
      <c r="R255" s="192">
        <f t="shared" ref="R255:R261" si="312">H255-M255</f>
        <v>2.411187599999999E-2</v>
      </c>
      <c r="S255" s="153">
        <f t="shared" ref="S255:S261" si="313">T255+U255+V255+W255</f>
        <v>5.7712369999999999E-2</v>
      </c>
      <c r="T255" s="153"/>
      <c r="U255" s="153"/>
      <c r="V255" s="153"/>
      <c r="W255" s="153">
        <v>5.7712369999999999E-2</v>
      </c>
      <c r="X255" s="192"/>
      <c r="Y255" s="192"/>
      <c r="Z255" s="192"/>
      <c r="AA255" s="192"/>
      <c r="AB255" s="198"/>
      <c r="AC255" s="192"/>
      <c r="AD255" s="192"/>
      <c r="AE255" s="192"/>
      <c r="AF255" s="192"/>
      <c r="AG255" s="192"/>
      <c r="AH255" s="192"/>
      <c r="AI255" s="192"/>
      <c r="AJ255" s="153"/>
      <c r="AK255" s="192"/>
      <c r="AL255" s="27"/>
    </row>
    <row r="256" spans="1:38" ht="62.2" x14ac:dyDescent="0.35">
      <c r="A256" s="210">
        <v>208</v>
      </c>
      <c r="B256" s="152" t="s">
        <v>512</v>
      </c>
      <c r="C256" s="174" t="s">
        <v>513</v>
      </c>
      <c r="D256" s="153">
        <v>1.3795560000000002</v>
      </c>
      <c r="E256" s="192">
        <f t="shared" si="305"/>
        <v>0.13795560000000004</v>
      </c>
      <c r="F256" s="192">
        <f t="shared" si="306"/>
        <v>1.1588270400000003</v>
      </c>
      <c r="G256" s="192"/>
      <c r="H256" s="192">
        <f t="shared" si="307"/>
        <v>8.2773360000000004E-2</v>
      </c>
      <c r="I256" s="153">
        <v>6.1397196000000008E-2</v>
      </c>
      <c r="J256" s="192">
        <v>0</v>
      </c>
      <c r="K256" s="192">
        <v>0</v>
      </c>
      <c r="L256" s="192">
        <v>0</v>
      </c>
      <c r="M256" s="192">
        <v>6.1397196000000008E-2</v>
      </c>
      <c r="N256" s="192">
        <f t="shared" si="308"/>
        <v>1.3181588040000003</v>
      </c>
      <c r="O256" s="192">
        <f t="shared" si="309"/>
        <v>0.13795560000000004</v>
      </c>
      <c r="P256" s="192">
        <f t="shared" si="310"/>
        <v>1.1588270400000003</v>
      </c>
      <c r="Q256" s="192">
        <f t="shared" si="311"/>
        <v>0</v>
      </c>
      <c r="R256" s="192">
        <f t="shared" si="312"/>
        <v>2.1376163999999996E-2</v>
      </c>
      <c r="S256" s="153">
        <f t="shared" si="313"/>
        <v>0.98056436999999996</v>
      </c>
      <c r="T256" s="153">
        <v>8.920543000000003E-2</v>
      </c>
      <c r="U256" s="153">
        <v>0.84019460999999995</v>
      </c>
      <c r="V256" s="153"/>
      <c r="W256" s="153">
        <v>5.1164330000000008E-2</v>
      </c>
      <c r="X256" s="192"/>
      <c r="Y256" s="192"/>
      <c r="Z256" s="192"/>
      <c r="AA256" s="192"/>
      <c r="AB256" s="198"/>
      <c r="AC256" s="192"/>
      <c r="AD256" s="192"/>
      <c r="AE256" s="192"/>
      <c r="AF256" s="192"/>
      <c r="AG256" s="192"/>
      <c r="AH256" s="192"/>
      <c r="AI256" s="192"/>
      <c r="AJ256" s="153"/>
      <c r="AK256" s="192"/>
      <c r="AL256" s="27"/>
    </row>
    <row r="257" spans="1:38" ht="46.65" x14ac:dyDescent="0.35">
      <c r="A257" s="210">
        <v>209</v>
      </c>
      <c r="B257" s="152" t="s">
        <v>514</v>
      </c>
      <c r="C257" s="174" t="s">
        <v>515</v>
      </c>
      <c r="D257" s="153">
        <v>1.9207871999999997</v>
      </c>
      <c r="E257" s="192">
        <f t="shared" si="305"/>
        <v>0.19207871999999998</v>
      </c>
      <c r="F257" s="192">
        <f t="shared" si="306"/>
        <v>1.6134612479999997</v>
      </c>
      <c r="G257" s="192"/>
      <c r="H257" s="192">
        <f t="shared" si="307"/>
        <v>0.11524723199999998</v>
      </c>
      <c r="I257" s="153">
        <v>0</v>
      </c>
      <c r="J257" s="192">
        <v>0</v>
      </c>
      <c r="K257" s="192">
        <v>0</v>
      </c>
      <c r="L257" s="192">
        <v>0</v>
      </c>
      <c r="M257" s="192">
        <v>0</v>
      </c>
      <c r="N257" s="192">
        <f t="shared" si="308"/>
        <v>1.9207871999999997</v>
      </c>
      <c r="O257" s="192">
        <f t="shared" si="309"/>
        <v>0.19207871999999998</v>
      </c>
      <c r="P257" s="192">
        <f t="shared" si="310"/>
        <v>1.6134612479999997</v>
      </c>
      <c r="Q257" s="192">
        <f t="shared" si="311"/>
        <v>0</v>
      </c>
      <c r="R257" s="192">
        <f t="shared" si="312"/>
        <v>0.11524723199999998</v>
      </c>
      <c r="S257" s="153">
        <f t="shared" si="313"/>
        <v>0</v>
      </c>
      <c r="T257" s="153"/>
      <c r="U257" s="153"/>
      <c r="V257" s="153"/>
      <c r="W257" s="153">
        <v>0</v>
      </c>
      <c r="X257" s="192"/>
      <c r="Y257" s="192"/>
      <c r="Z257" s="192"/>
      <c r="AA257" s="192"/>
      <c r="AB257" s="198"/>
      <c r="AC257" s="192"/>
      <c r="AD257" s="192"/>
      <c r="AE257" s="192"/>
      <c r="AF257" s="192"/>
      <c r="AG257" s="192"/>
      <c r="AH257" s="192"/>
      <c r="AI257" s="192"/>
      <c r="AJ257" s="153"/>
      <c r="AK257" s="192"/>
      <c r="AL257" s="27"/>
    </row>
    <row r="258" spans="1:38" ht="62.2" x14ac:dyDescent="0.35">
      <c r="A258" s="210">
        <v>210</v>
      </c>
      <c r="B258" s="152" t="s">
        <v>516</v>
      </c>
      <c r="C258" s="174" t="s">
        <v>517</v>
      </c>
      <c r="D258" s="153">
        <v>1.2E-2</v>
      </c>
      <c r="E258" s="192">
        <f t="shared" si="305"/>
        <v>1.2000000000000001E-3</v>
      </c>
      <c r="F258" s="192">
        <f t="shared" si="306"/>
        <v>1.008E-2</v>
      </c>
      <c r="G258" s="192"/>
      <c r="H258" s="192">
        <f t="shared" si="307"/>
        <v>7.1999999999999994E-4</v>
      </c>
      <c r="I258" s="153">
        <v>5.3404799999999997E-4</v>
      </c>
      <c r="J258" s="192">
        <v>0</v>
      </c>
      <c r="K258" s="192">
        <v>0</v>
      </c>
      <c r="L258" s="192">
        <v>0</v>
      </c>
      <c r="M258" s="192">
        <v>5.3404799999999997E-4</v>
      </c>
      <c r="N258" s="192">
        <f t="shared" si="308"/>
        <v>1.1465952E-2</v>
      </c>
      <c r="O258" s="192">
        <f t="shared" si="309"/>
        <v>1.2000000000000001E-3</v>
      </c>
      <c r="P258" s="192">
        <f t="shared" si="310"/>
        <v>1.008E-2</v>
      </c>
      <c r="Q258" s="192">
        <f t="shared" si="311"/>
        <v>0</v>
      </c>
      <c r="R258" s="192">
        <f t="shared" si="312"/>
        <v>1.8595199999999997E-4</v>
      </c>
      <c r="S258" s="153">
        <f t="shared" si="313"/>
        <v>4.4504000000000001E-4</v>
      </c>
      <c r="T258" s="153"/>
      <c r="U258" s="153"/>
      <c r="V258" s="153"/>
      <c r="W258" s="153">
        <v>4.4504000000000001E-4</v>
      </c>
      <c r="X258" s="192"/>
      <c r="Y258" s="192"/>
      <c r="Z258" s="192"/>
      <c r="AA258" s="192"/>
      <c r="AB258" s="198"/>
      <c r="AC258" s="192"/>
      <c r="AD258" s="192"/>
      <c r="AE258" s="192"/>
      <c r="AF258" s="192"/>
      <c r="AG258" s="192"/>
      <c r="AH258" s="192"/>
      <c r="AI258" s="192"/>
      <c r="AJ258" s="153"/>
      <c r="AK258" s="192"/>
      <c r="AL258" s="27"/>
    </row>
    <row r="259" spans="1:38" ht="46.65" x14ac:dyDescent="0.35">
      <c r="A259" s="210">
        <v>211</v>
      </c>
      <c r="B259" s="152" t="s">
        <v>518</v>
      </c>
      <c r="C259" s="174" t="s">
        <v>519</v>
      </c>
      <c r="D259" s="153">
        <v>6.8862912000000014</v>
      </c>
      <c r="E259" s="192">
        <f t="shared" si="305"/>
        <v>0.68862912000000021</v>
      </c>
      <c r="F259" s="192">
        <f t="shared" si="306"/>
        <v>5.7844846080000014</v>
      </c>
      <c r="G259" s="192"/>
      <c r="H259" s="192">
        <f t="shared" si="307"/>
        <v>0.41317747200000005</v>
      </c>
      <c r="I259" s="153">
        <v>0.30647473199999997</v>
      </c>
      <c r="J259" s="192">
        <v>0</v>
      </c>
      <c r="K259" s="192">
        <v>0</v>
      </c>
      <c r="L259" s="192">
        <v>0</v>
      </c>
      <c r="M259" s="192">
        <v>0.30647473199999997</v>
      </c>
      <c r="N259" s="192">
        <f t="shared" si="308"/>
        <v>6.5798164680000015</v>
      </c>
      <c r="O259" s="192">
        <f t="shared" si="309"/>
        <v>0.68862912000000021</v>
      </c>
      <c r="P259" s="192">
        <f t="shared" si="310"/>
        <v>5.7844846080000014</v>
      </c>
      <c r="Q259" s="192">
        <f t="shared" si="311"/>
        <v>0</v>
      </c>
      <c r="R259" s="192">
        <f t="shared" si="312"/>
        <v>0.10670274000000007</v>
      </c>
      <c r="S259" s="153">
        <f t="shared" si="313"/>
        <v>0.25539561</v>
      </c>
      <c r="T259" s="153"/>
      <c r="U259" s="153"/>
      <c r="V259" s="153"/>
      <c r="W259" s="153">
        <v>0.25539561</v>
      </c>
      <c r="X259" s="192"/>
      <c r="Y259" s="192"/>
      <c r="Z259" s="192"/>
      <c r="AA259" s="192"/>
      <c r="AB259" s="198"/>
      <c r="AC259" s="192"/>
      <c r="AD259" s="192"/>
      <c r="AE259" s="192"/>
      <c r="AF259" s="192"/>
      <c r="AG259" s="192"/>
      <c r="AH259" s="192"/>
      <c r="AI259" s="192"/>
      <c r="AJ259" s="153"/>
      <c r="AK259" s="192"/>
      <c r="AL259" s="27"/>
    </row>
    <row r="260" spans="1:38" ht="46.65" x14ac:dyDescent="0.35">
      <c r="A260" s="210">
        <v>212</v>
      </c>
      <c r="B260" s="152" t="s">
        <v>1651</v>
      </c>
      <c r="C260" s="174" t="s">
        <v>1652</v>
      </c>
      <c r="D260" s="153">
        <v>0</v>
      </c>
      <c r="E260" s="192">
        <f t="shared" si="305"/>
        <v>0</v>
      </c>
      <c r="F260" s="192">
        <f t="shared" si="306"/>
        <v>0</v>
      </c>
      <c r="G260" s="192"/>
      <c r="H260" s="192">
        <f t="shared" si="307"/>
        <v>0</v>
      </c>
      <c r="I260" s="153">
        <v>0.50564520000000002</v>
      </c>
      <c r="J260" s="192">
        <v>0</v>
      </c>
      <c r="K260" s="192">
        <v>0</v>
      </c>
      <c r="L260" s="192">
        <v>0.50564520000000002</v>
      </c>
      <c r="M260" s="192">
        <v>0</v>
      </c>
      <c r="N260" s="192">
        <f t="shared" si="308"/>
        <v>-0.50564520000000002</v>
      </c>
      <c r="O260" s="192">
        <f t="shared" si="309"/>
        <v>0</v>
      </c>
      <c r="P260" s="192">
        <f t="shared" si="310"/>
        <v>0</v>
      </c>
      <c r="Q260" s="192">
        <f t="shared" si="311"/>
        <v>-0.50564520000000002</v>
      </c>
      <c r="R260" s="192">
        <f t="shared" si="312"/>
        <v>0</v>
      </c>
      <c r="S260" s="153">
        <f t="shared" si="313"/>
        <v>0.46403217000000002</v>
      </c>
      <c r="T260" s="153"/>
      <c r="U260" s="153">
        <v>0.46403217000000002</v>
      </c>
      <c r="V260" s="153"/>
      <c r="W260" s="153">
        <v>0</v>
      </c>
      <c r="X260" s="192"/>
      <c r="Y260" s="192"/>
      <c r="Z260" s="192"/>
      <c r="AA260" s="192"/>
      <c r="AB260" s="198"/>
      <c r="AC260" s="192"/>
      <c r="AD260" s="192"/>
      <c r="AE260" s="192">
        <v>0.8</v>
      </c>
      <c r="AF260" s="192"/>
      <c r="AG260" s="192"/>
      <c r="AH260" s="192"/>
      <c r="AI260" s="192"/>
      <c r="AJ260" s="153"/>
      <c r="AK260" s="192"/>
      <c r="AL260" s="27"/>
    </row>
    <row r="261" spans="1:38" ht="62.2" x14ac:dyDescent="0.35">
      <c r="A261" s="210">
        <v>213</v>
      </c>
      <c r="B261" s="152" t="s">
        <v>1653</v>
      </c>
      <c r="C261" s="174" t="s">
        <v>520</v>
      </c>
      <c r="D261" s="153">
        <v>0</v>
      </c>
      <c r="E261" s="192">
        <f t="shared" si="305"/>
        <v>0</v>
      </c>
      <c r="F261" s="192">
        <f t="shared" si="306"/>
        <v>0</v>
      </c>
      <c r="G261" s="192"/>
      <c r="H261" s="192">
        <f t="shared" si="307"/>
        <v>0</v>
      </c>
      <c r="I261" s="153">
        <v>0</v>
      </c>
      <c r="J261" s="192">
        <v>0</v>
      </c>
      <c r="K261" s="192">
        <v>0</v>
      </c>
      <c r="L261" s="192">
        <v>0</v>
      </c>
      <c r="M261" s="192">
        <v>0</v>
      </c>
      <c r="N261" s="192">
        <f t="shared" si="308"/>
        <v>0</v>
      </c>
      <c r="O261" s="192">
        <f t="shared" si="309"/>
        <v>0</v>
      </c>
      <c r="P261" s="192">
        <f t="shared" si="310"/>
        <v>0</v>
      </c>
      <c r="Q261" s="192">
        <f t="shared" si="311"/>
        <v>0</v>
      </c>
      <c r="R261" s="192">
        <f t="shared" si="312"/>
        <v>0</v>
      </c>
      <c r="S261" s="153">
        <f t="shared" si="313"/>
        <v>0.50934592000000001</v>
      </c>
      <c r="T261" s="153"/>
      <c r="U261" s="153">
        <v>0.50934592000000001</v>
      </c>
      <c r="V261" s="153"/>
      <c r="W261" s="153">
        <v>0</v>
      </c>
      <c r="X261" s="192"/>
      <c r="Y261" s="192"/>
      <c r="Z261" s="192"/>
      <c r="AA261" s="192"/>
      <c r="AB261" s="198"/>
      <c r="AC261" s="192"/>
      <c r="AD261" s="192"/>
      <c r="AE261" s="192"/>
      <c r="AF261" s="198">
        <v>2020</v>
      </c>
      <c r="AG261" s="192" t="s">
        <v>1527</v>
      </c>
      <c r="AH261" s="192" t="s">
        <v>1528</v>
      </c>
      <c r="AI261" s="192" t="s">
        <v>1529</v>
      </c>
      <c r="AJ261" s="153">
        <v>0.30000000000000004</v>
      </c>
      <c r="AK261" s="192"/>
      <c r="AL261" s="27"/>
    </row>
    <row r="262" spans="1:38" ht="15.55" x14ac:dyDescent="0.35">
      <c r="A262" s="172"/>
      <c r="B262" s="156" t="s">
        <v>521</v>
      </c>
      <c r="C262" s="173"/>
      <c r="D262" s="237">
        <f t="shared" ref="D262:AK262" si="314">SUM(D263:D270)</f>
        <v>12.202523999999999</v>
      </c>
      <c r="E262" s="237">
        <f t="shared" si="314"/>
        <v>1.2202523999999999</v>
      </c>
      <c r="F262" s="237">
        <f t="shared" si="314"/>
        <v>10.25012016</v>
      </c>
      <c r="G262" s="237">
        <f t="shared" si="314"/>
        <v>0</v>
      </c>
      <c r="H262" s="237">
        <f t="shared" si="314"/>
        <v>0.73215143999999999</v>
      </c>
      <c r="I262" s="237">
        <f t="shared" si="314"/>
        <v>1.0492864659999999</v>
      </c>
      <c r="J262" s="237">
        <f t="shared" si="314"/>
        <v>0</v>
      </c>
      <c r="K262" s="237">
        <f t="shared" si="314"/>
        <v>0</v>
      </c>
      <c r="L262" s="237">
        <f t="shared" si="314"/>
        <v>0.66426600000000002</v>
      </c>
      <c r="M262" s="237">
        <f t="shared" si="314"/>
        <v>0.38502046599999995</v>
      </c>
      <c r="N262" s="237">
        <f t="shared" si="314"/>
        <v>11.153237533999999</v>
      </c>
      <c r="O262" s="237">
        <f t="shared" si="314"/>
        <v>1.2202523999999999</v>
      </c>
      <c r="P262" s="237">
        <f t="shared" si="314"/>
        <v>10.25012016</v>
      </c>
      <c r="Q262" s="237">
        <f t="shared" si="314"/>
        <v>-0.66426600000000002</v>
      </c>
      <c r="R262" s="237">
        <f t="shared" si="314"/>
        <v>0.34713097399999998</v>
      </c>
      <c r="S262" s="237">
        <f t="shared" si="314"/>
        <v>7.8456910400000011</v>
      </c>
      <c r="T262" s="237">
        <f t="shared" si="314"/>
        <v>0</v>
      </c>
      <c r="U262" s="237">
        <f t="shared" si="314"/>
        <v>7.5248447100000009</v>
      </c>
      <c r="V262" s="237">
        <f t="shared" si="314"/>
        <v>0</v>
      </c>
      <c r="W262" s="237">
        <f t="shared" si="314"/>
        <v>0.32084633000000001</v>
      </c>
      <c r="X262" s="237">
        <f t="shared" si="314"/>
        <v>0</v>
      </c>
      <c r="Y262" s="237">
        <f t="shared" si="314"/>
        <v>0</v>
      </c>
      <c r="Z262" s="237">
        <f t="shared" si="314"/>
        <v>0</v>
      </c>
      <c r="AA262" s="237">
        <f t="shared" si="314"/>
        <v>0</v>
      </c>
      <c r="AB262" s="237">
        <f t="shared" si="314"/>
        <v>0</v>
      </c>
      <c r="AC262" s="237">
        <f t="shared" si="314"/>
        <v>0</v>
      </c>
      <c r="AD262" s="237">
        <f t="shared" si="314"/>
        <v>0</v>
      </c>
      <c r="AE262" s="237">
        <f t="shared" si="314"/>
        <v>2.52</v>
      </c>
      <c r="AF262" s="237">
        <f t="shared" si="314"/>
        <v>4040</v>
      </c>
      <c r="AG262" s="237">
        <f t="shared" si="314"/>
        <v>0</v>
      </c>
      <c r="AH262" s="237">
        <f t="shared" si="314"/>
        <v>0</v>
      </c>
      <c r="AI262" s="237">
        <f t="shared" si="314"/>
        <v>0</v>
      </c>
      <c r="AJ262" s="237">
        <f t="shared" si="314"/>
        <v>0.28000000000000003</v>
      </c>
      <c r="AK262" s="237">
        <f t="shared" si="314"/>
        <v>0</v>
      </c>
      <c r="AL262" s="27"/>
    </row>
    <row r="263" spans="1:38" ht="46.65" x14ac:dyDescent="0.35">
      <c r="A263" s="210">
        <v>214</v>
      </c>
      <c r="B263" s="152" t="s">
        <v>1654</v>
      </c>
      <c r="C263" s="174" t="s">
        <v>522</v>
      </c>
      <c r="D263" s="153">
        <v>1.1573039999999999</v>
      </c>
      <c r="E263" s="192">
        <f t="shared" ref="E263:E270" si="315">D263*10%</f>
        <v>0.1157304</v>
      </c>
      <c r="F263" s="192">
        <f t="shared" ref="F263:F270" si="316">D263-E263-H263</f>
        <v>0.97213536</v>
      </c>
      <c r="G263" s="192"/>
      <c r="H263" s="192">
        <f t="shared" ref="H263:H270" si="317">D263*6%</f>
        <v>6.9438239999999984E-2</v>
      </c>
      <c r="I263" s="153">
        <v>0</v>
      </c>
      <c r="J263" s="192">
        <v>0</v>
      </c>
      <c r="K263" s="192">
        <v>0</v>
      </c>
      <c r="L263" s="192">
        <v>0</v>
      </c>
      <c r="M263" s="192">
        <v>0</v>
      </c>
      <c r="N263" s="192">
        <f t="shared" ref="N263:N270" si="318">D263-I263</f>
        <v>1.1573039999999999</v>
      </c>
      <c r="O263" s="192">
        <f t="shared" ref="O263:O270" si="319">E263-J263</f>
        <v>0.1157304</v>
      </c>
      <c r="P263" s="192">
        <f t="shared" ref="P263:P270" si="320">F263-K263</f>
        <v>0.97213536</v>
      </c>
      <c r="Q263" s="192">
        <f t="shared" ref="Q263:Q270" si="321">G263-L263</f>
        <v>0</v>
      </c>
      <c r="R263" s="192">
        <f t="shared" ref="R263:R270" si="322">H263-M263</f>
        <v>6.9438239999999984E-2</v>
      </c>
      <c r="S263" s="153">
        <f t="shared" ref="S263:S270" si="323">T263+U263+V263+W263</f>
        <v>0</v>
      </c>
      <c r="T263" s="153"/>
      <c r="U263" s="153"/>
      <c r="V263" s="153"/>
      <c r="W263" s="153">
        <v>0</v>
      </c>
      <c r="X263" s="192"/>
      <c r="Y263" s="192"/>
      <c r="Z263" s="192"/>
      <c r="AA263" s="192"/>
      <c r="AB263" s="198"/>
      <c r="AC263" s="192"/>
      <c r="AD263" s="192"/>
      <c r="AE263" s="192">
        <v>1.26</v>
      </c>
      <c r="AF263" s="192"/>
      <c r="AG263" s="192"/>
      <c r="AH263" s="192"/>
      <c r="AI263" s="192"/>
      <c r="AJ263" s="153"/>
      <c r="AK263" s="192"/>
      <c r="AL263" s="27"/>
    </row>
    <row r="264" spans="1:38" ht="62.2" x14ac:dyDescent="0.35">
      <c r="A264" s="210">
        <v>215</v>
      </c>
      <c r="B264" s="152" t="s">
        <v>523</v>
      </c>
      <c r="C264" s="174" t="s">
        <v>524</v>
      </c>
      <c r="D264" s="153">
        <v>1.7331239999999999</v>
      </c>
      <c r="E264" s="192">
        <f t="shared" si="315"/>
        <v>0.17331240000000001</v>
      </c>
      <c r="F264" s="192">
        <f t="shared" si="316"/>
        <v>1.4558241599999999</v>
      </c>
      <c r="G264" s="192"/>
      <c r="H264" s="192">
        <f t="shared" si="317"/>
        <v>0.10398743999999999</v>
      </c>
      <c r="I264" s="153">
        <v>0</v>
      </c>
      <c r="J264" s="192">
        <v>0</v>
      </c>
      <c r="K264" s="192">
        <v>0</v>
      </c>
      <c r="L264" s="192">
        <v>0</v>
      </c>
      <c r="M264" s="192">
        <v>0</v>
      </c>
      <c r="N264" s="192">
        <f t="shared" si="318"/>
        <v>1.7331239999999999</v>
      </c>
      <c r="O264" s="192">
        <f t="shared" si="319"/>
        <v>0.17331240000000001</v>
      </c>
      <c r="P264" s="192">
        <f t="shared" si="320"/>
        <v>1.4558241599999999</v>
      </c>
      <c r="Q264" s="192">
        <f t="shared" si="321"/>
        <v>0</v>
      </c>
      <c r="R264" s="192">
        <f t="shared" si="322"/>
        <v>0.10398743999999999</v>
      </c>
      <c r="S264" s="153">
        <f t="shared" si="323"/>
        <v>0</v>
      </c>
      <c r="T264" s="153"/>
      <c r="U264" s="153"/>
      <c r="V264" s="153"/>
      <c r="W264" s="153">
        <v>0</v>
      </c>
      <c r="X264" s="192"/>
      <c r="Y264" s="192"/>
      <c r="Z264" s="192"/>
      <c r="AA264" s="192"/>
      <c r="AB264" s="198"/>
      <c r="AC264" s="192"/>
      <c r="AD264" s="192"/>
      <c r="AE264" s="192"/>
      <c r="AF264" s="192"/>
      <c r="AG264" s="192"/>
      <c r="AH264" s="192"/>
      <c r="AI264" s="192"/>
      <c r="AJ264" s="153"/>
      <c r="AK264" s="192"/>
      <c r="AL264" s="27"/>
    </row>
    <row r="265" spans="1:38" ht="46.65" x14ac:dyDescent="0.35">
      <c r="A265" s="210">
        <v>216</v>
      </c>
      <c r="B265" s="152" t="s">
        <v>525</v>
      </c>
      <c r="C265" s="174" t="s">
        <v>526</v>
      </c>
      <c r="D265" s="153">
        <v>1.2E-2</v>
      </c>
      <c r="E265" s="192">
        <f t="shared" si="315"/>
        <v>1.2000000000000001E-3</v>
      </c>
      <c r="F265" s="192">
        <f t="shared" si="316"/>
        <v>1.008E-2</v>
      </c>
      <c r="G265" s="192"/>
      <c r="H265" s="192">
        <f t="shared" si="317"/>
        <v>7.1999999999999994E-4</v>
      </c>
      <c r="I265" s="153">
        <v>5.3891799999999999E-4</v>
      </c>
      <c r="J265" s="192">
        <v>0</v>
      </c>
      <c r="K265" s="192">
        <v>0</v>
      </c>
      <c r="L265" s="192">
        <v>0</v>
      </c>
      <c r="M265" s="192">
        <v>5.3891799999999999E-4</v>
      </c>
      <c r="N265" s="192">
        <f t="shared" si="318"/>
        <v>1.1461082000000001E-2</v>
      </c>
      <c r="O265" s="192">
        <f t="shared" si="319"/>
        <v>1.2000000000000001E-3</v>
      </c>
      <c r="P265" s="192">
        <f t="shared" si="320"/>
        <v>1.008E-2</v>
      </c>
      <c r="Q265" s="192">
        <f t="shared" si="321"/>
        <v>0</v>
      </c>
      <c r="R265" s="192">
        <f t="shared" si="322"/>
        <v>1.8108199999999994E-4</v>
      </c>
      <c r="S265" s="153">
        <f t="shared" si="323"/>
        <v>6.7867830300000005</v>
      </c>
      <c r="T265" s="153"/>
      <c r="U265" s="153">
        <v>6.7863379900000007</v>
      </c>
      <c r="V265" s="153"/>
      <c r="W265" s="153">
        <v>4.4504000000000001E-4</v>
      </c>
      <c r="X265" s="192"/>
      <c r="Y265" s="192"/>
      <c r="Z265" s="192"/>
      <c r="AA265" s="192"/>
      <c r="AB265" s="198"/>
      <c r="AC265" s="192"/>
      <c r="AD265" s="192"/>
      <c r="AE265" s="192"/>
      <c r="AF265" s="192"/>
      <c r="AG265" s="192"/>
      <c r="AH265" s="192"/>
      <c r="AI265" s="192"/>
      <c r="AJ265" s="153"/>
      <c r="AK265" s="192"/>
      <c r="AL265" s="27"/>
    </row>
    <row r="266" spans="1:38" ht="31.1" x14ac:dyDescent="0.35">
      <c r="A266" s="210">
        <v>217</v>
      </c>
      <c r="B266" s="152" t="s">
        <v>527</v>
      </c>
      <c r="C266" s="174" t="s">
        <v>528</v>
      </c>
      <c r="D266" s="153">
        <v>6.5383439999999995</v>
      </c>
      <c r="E266" s="192">
        <f t="shared" si="315"/>
        <v>0.65383440000000004</v>
      </c>
      <c r="F266" s="192">
        <f t="shared" si="316"/>
        <v>5.4922089599999993</v>
      </c>
      <c r="G266" s="192"/>
      <c r="H266" s="192">
        <f t="shared" si="317"/>
        <v>0.39230063999999998</v>
      </c>
      <c r="I266" s="153">
        <v>0.29098934399999998</v>
      </c>
      <c r="J266" s="192">
        <v>0</v>
      </c>
      <c r="K266" s="192">
        <v>0</v>
      </c>
      <c r="L266" s="192">
        <v>0</v>
      </c>
      <c r="M266" s="192">
        <v>0.29098934399999998</v>
      </c>
      <c r="N266" s="192">
        <f t="shared" si="318"/>
        <v>6.2473546559999997</v>
      </c>
      <c r="O266" s="192">
        <f t="shared" si="319"/>
        <v>0.65383440000000004</v>
      </c>
      <c r="P266" s="192">
        <f t="shared" si="320"/>
        <v>5.4922089599999993</v>
      </c>
      <c r="Q266" s="192">
        <f t="shared" si="321"/>
        <v>0</v>
      </c>
      <c r="R266" s="192">
        <f t="shared" si="322"/>
        <v>0.101311296</v>
      </c>
      <c r="S266" s="153">
        <f t="shared" si="323"/>
        <v>0.24249112</v>
      </c>
      <c r="T266" s="153"/>
      <c r="U266" s="153"/>
      <c r="V266" s="153"/>
      <c r="W266" s="153">
        <v>0.24249112</v>
      </c>
      <c r="X266" s="192"/>
      <c r="Y266" s="192"/>
      <c r="Z266" s="192"/>
      <c r="AA266" s="192"/>
      <c r="AB266" s="198"/>
      <c r="AC266" s="192"/>
      <c r="AD266" s="192"/>
      <c r="AE266" s="192"/>
      <c r="AF266" s="192"/>
      <c r="AG266" s="192"/>
      <c r="AH266" s="192"/>
      <c r="AI266" s="192"/>
      <c r="AJ266" s="153"/>
      <c r="AK266" s="192"/>
      <c r="AL266" s="27"/>
    </row>
    <row r="267" spans="1:38" ht="62.2" x14ac:dyDescent="0.35">
      <c r="A267" s="210">
        <v>218</v>
      </c>
      <c r="B267" s="152" t="s">
        <v>1655</v>
      </c>
      <c r="C267" s="174" t="s">
        <v>1656</v>
      </c>
      <c r="D267" s="153">
        <v>1.8193199999999998</v>
      </c>
      <c r="E267" s="192">
        <f t="shared" si="315"/>
        <v>0.18193199999999998</v>
      </c>
      <c r="F267" s="192">
        <f t="shared" si="316"/>
        <v>1.5282287999999999</v>
      </c>
      <c r="G267" s="192"/>
      <c r="H267" s="192">
        <f t="shared" si="317"/>
        <v>0.10915919999999998</v>
      </c>
      <c r="I267" s="153">
        <v>8.0968907999999978E-2</v>
      </c>
      <c r="J267" s="192">
        <v>0</v>
      </c>
      <c r="K267" s="192">
        <v>0</v>
      </c>
      <c r="L267" s="192">
        <v>0</v>
      </c>
      <c r="M267" s="192">
        <v>8.0968907999999978E-2</v>
      </c>
      <c r="N267" s="192">
        <f t="shared" si="318"/>
        <v>1.7383510919999998</v>
      </c>
      <c r="O267" s="192">
        <f t="shared" si="319"/>
        <v>0.18193199999999998</v>
      </c>
      <c r="P267" s="192">
        <f t="shared" si="320"/>
        <v>1.5282287999999999</v>
      </c>
      <c r="Q267" s="192">
        <f t="shared" si="321"/>
        <v>0</v>
      </c>
      <c r="R267" s="192">
        <f t="shared" si="322"/>
        <v>2.8190292000000006E-2</v>
      </c>
      <c r="S267" s="153">
        <f t="shared" si="323"/>
        <v>6.7474089999999987E-2</v>
      </c>
      <c r="T267" s="153"/>
      <c r="U267" s="153"/>
      <c r="V267" s="153"/>
      <c r="W267" s="153">
        <v>6.7474089999999987E-2</v>
      </c>
      <c r="X267" s="192"/>
      <c r="Y267" s="192"/>
      <c r="Z267" s="192"/>
      <c r="AA267" s="192"/>
      <c r="AB267" s="198"/>
      <c r="AC267" s="192"/>
      <c r="AD267" s="192"/>
      <c r="AE267" s="192"/>
      <c r="AF267" s="192"/>
      <c r="AG267" s="192"/>
      <c r="AH267" s="192"/>
      <c r="AI267" s="192"/>
      <c r="AJ267" s="153"/>
      <c r="AK267" s="192"/>
      <c r="AL267" s="27"/>
    </row>
    <row r="268" spans="1:38" ht="46.65" x14ac:dyDescent="0.35">
      <c r="A268" s="210">
        <v>219</v>
      </c>
      <c r="B268" s="152" t="s">
        <v>529</v>
      </c>
      <c r="C268" s="174" t="s">
        <v>530</v>
      </c>
      <c r="D268" s="153">
        <v>0.94243200000000005</v>
      </c>
      <c r="E268" s="192">
        <f t="shared" si="315"/>
        <v>9.4243200000000013E-2</v>
      </c>
      <c r="F268" s="192">
        <f t="shared" si="316"/>
        <v>0.79164288000000005</v>
      </c>
      <c r="G268" s="192"/>
      <c r="H268" s="192">
        <f t="shared" si="317"/>
        <v>5.654592E-2</v>
      </c>
      <c r="I268" s="153">
        <v>0.67678929600000004</v>
      </c>
      <c r="J268" s="192">
        <v>0</v>
      </c>
      <c r="K268" s="192">
        <v>0</v>
      </c>
      <c r="L268" s="192">
        <v>0.66426600000000002</v>
      </c>
      <c r="M268" s="192">
        <v>1.2523296E-2</v>
      </c>
      <c r="N268" s="192">
        <f t="shared" si="318"/>
        <v>0.26564270400000001</v>
      </c>
      <c r="O268" s="192">
        <f t="shared" si="319"/>
        <v>9.4243200000000013E-2</v>
      </c>
      <c r="P268" s="192">
        <f t="shared" si="320"/>
        <v>0.79164288000000005</v>
      </c>
      <c r="Q268" s="192">
        <f t="shared" si="321"/>
        <v>-0.66426600000000002</v>
      </c>
      <c r="R268" s="192">
        <f t="shared" si="322"/>
        <v>4.4022623999999996E-2</v>
      </c>
      <c r="S268" s="153">
        <f t="shared" si="323"/>
        <v>0.6304864</v>
      </c>
      <c r="T268" s="153"/>
      <c r="U268" s="153">
        <v>0.62005032000000004</v>
      </c>
      <c r="V268" s="153"/>
      <c r="W268" s="153">
        <v>1.043608E-2</v>
      </c>
      <c r="X268" s="192"/>
      <c r="Y268" s="192"/>
      <c r="Z268" s="192"/>
      <c r="AA268" s="192"/>
      <c r="AB268" s="198"/>
      <c r="AC268" s="192"/>
      <c r="AD268" s="192"/>
      <c r="AE268" s="192">
        <v>1.26</v>
      </c>
      <c r="AF268" s="192"/>
      <c r="AG268" s="192"/>
      <c r="AH268" s="192"/>
      <c r="AI268" s="192"/>
      <c r="AJ268" s="153"/>
      <c r="AK268" s="192"/>
      <c r="AL268" s="27"/>
    </row>
    <row r="269" spans="1:38" ht="93.25" x14ac:dyDescent="0.35">
      <c r="A269" s="210">
        <v>220</v>
      </c>
      <c r="B269" s="152" t="s">
        <v>1657</v>
      </c>
      <c r="C269" s="174" t="s">
        <v>531</v>
      </c>
      <c r="D269" s="153">
        <v>0</v>
      </c>
      <c r="E269" s="192">
        <f t="shared" si="315"/>
        <v>0</v>
      </c>
      <c r="F269" s="192">
        <f t="shared" si="316"/>
        <v>0</v>
      </c>
      <c r="G269" s="192"/>
      <c r="H269" s="192">
        <f t="shared" si="317"/>
        <v>0</v>
      </c>
      <c r="I269" s="153">
        <v>0</v>
      </c>
      <c r="J269" s="192">
        <v>0</v>
      </c>
      <c r="K269" s="192">
        <v>0</v>
      </c>
      <c r="L269" s="192">
        <v>0</v>
      </c>
      <c r="M269" s="192">
        <v>0</v>
      </c>
      <c r="N269" s="192">
        <f t="shared" si="318"/>
        <v>0</v>
      </c>
      <c r="O269" s="192">
        <f t="shared" si="319"/>
        <v>0</v>
      </c>
      <c r="P269" s="192">
        <f t="shared" si="320"/>
        <v>0</v>
      </c>
      <c r="Q269" s="192">
        <f t="shared" si="321"/>
        <v>0</v>
      </c>
      <c r="R269" s="192">
        <f t="shared" si="322"/>
        <v>0</v>
      </c>
      <c r="S269" s="153">
        <f t="shared" si="323"/>
        <v>4.9120879999999999E-2</v>
      </c>
      <c r="T269" s="153"/>
      <c r="U269" s="153">
        <v>4.9120879999999999E-2</v>
      </c>
      <c r="V269" s="153"/>
      <c r="W269" s="153">
        <v>0</v>
      </c>
      <c r="X269" s="192"/>
      <c r="Y269" s="192"/>
      <c r="Z269" s="192"/>
      <c r="AA269" s="192"/>
      <c r="AB269" s="198"/>
      <c r="AC269" s="192"/>
      <c r="AD269" s="192"/>
      <c r="AE269" s="192"/>
      <c r="AF269" s="198">
        <v>2020</v>
      </c>
      <c r="AG269" s="192" t="s">
        <v>1527</v>
      </c>
      <c r="AH269" s="192" t="s">
        <v>1528</v>
      </c>
      <c r="AI269" s="192" t="s">
        <v>1529</v>
      </c>
      <c r="AJ269" s="153">
        <v>0.13</v>
      </c>
      <c r="AK269" s="192"/>
      <c r="AL269" s="27"/>
    </row>
    <row r="270" spans="1:38" ht="30.05" customHeight="1" x14ac:dyDescent="0.35">
      <c r="A270" s="210">
        <v>221</v>
      </c>
      <c r="B270" s="152" t="s">
        <v>1658</v>
      </c>
      <c r="C270" s="174" t="s">
        <v>532</v>
      </c>
      <c r="D270" s="153">
        <v>0</v>
      </c>
      <c r="E270" s="192">
        <f t="shared" si="315"/>
        <v>0</v>
      </c>
      <c r="F270" s="192">
        <f t="shared" si="316"/>
        <v>0</v>
      </c>
      <c r="G270" s="192"/>
      <c r="H270" s="192">
        <f t="shared" si="317"/>
        <v>0</v>
      </c>
      <c r="I270" s="153">
        <v>0</v>
      </c>
      <c r="J270" s="192">
        <v>0</v>
      </c>
      <c r="K270" s="192">
        <v>0</v>
      </c>
      <c r="L270" s="192">
        <v>0</v>
      </c>
      <c r="M270" s="192">
        <v>0</v>
      </c>
      <c r="N270" s="192">
        <f t="shared" si="318"/>
        <v>0</v>
      </c>
      <c r="O270" s="192">
        <f t="shared" si="319"/>
        <v>0</v>
      </c>
      <c r="P270" s="192">
        <f t="shared" si="320"/>
        <v>0</v>
      </c>
      <c r="Q270" s="192">
        <f t="shared" si="321"/>
        <v>0</v>
      </c>
      <c r="R270" s="192">
        <f t="shared" si="322"/>
        <v>0</v>
      </c>
      <c r="S270" s="153">
        <f t="shared" si="323"/>
        <v>6.9335519999999998E-2</v>
      </c>
      <c r="T270" s="153"/>
      <c r="U270" s="153">
        <v>6.9335519999999998E-2</v>
      </c>
      <c r="V270" s="153"/>
      <c r="W270" s="153">
        <v>0</v>
      </c>
      <c r="X270" s="192"/>
      <c r="Y270" s="192"/>
      <c r="Z270" s="192"/>
      <c r="AA270" s="192"/>
      <c r="AB270" s="198"/>
      <c r="AC270" s="192"/>
      <c r="AD270" s="192"/>
      <c r="AE270" s="192"/>
      <c r="AF270" s="198">
        <v>2020</v>
      </c>
      <c r="AG270" s="192" t="s">
        <v>1527</v>
      </c>
      <c r="AH270" s="192" t="s">
        <v>1528</v>
      </c>
      <c r="AI270" s="192" t="s">
        <v>1529</v>
      </c>
      <c r="AJ270" s="153">
        <v>0.15</v>
      </c>
      <c r="AK270" s="192"/>
      <c r="AL270" s="27"/>
    </row>
    <row r="271" spans="1:38" ht="15.55" x14ac:dyDescent="0.35">
      <c r="A271" s="172"/>
      <c r="B271" s="156" t="s">
        <v>533</v>
      </c>
      <c r="C271" s="173"/>
      <c r="D271" s="237">
        <f t="shared" ref="D271:AK271" si="324">SUM(D272:D309)</f>
        <v>105.629592</v>
      </c>
      <c r="E271" s="237">
        <f t="shared" si="324"/>
        <v>10.5629592</v>
      </c>
      <c r="F271" s="237">
        <f t="shared" si="324"/>
        <v>88.72885728</v>
      </c>
      <c r="G271" s="237">
        <f t="shared" si="324"/>
        <v>0</v>
      </c>
      <c r="H271" s="237">
        <f t="shared" si="324"/>
        <v>6.3377755200000001</v>
      </c>
      <c r="I271" s="237">
        <f t="shared" si="324"/>
        <v>17.578270227999997</v>
      </c>
      <c r="J271" s="237">
        <f t="shared" si="324"/>
        <v>0.96738573399999983</v>
      </c>
      <c r="K271" s="237">
        <f t="shared" si="324"/>
        <v>9.2755857900000009</v>
      </c>
      <c r="L271" s="237">
        <f t="shared" si="324"/>
        <v>2.8306319999999996</v>
      </c>
      <c r="M271" s="237">
        <f t="shared" si="324"/>
        <v>4.504666703999999</v>
      </c>
      <c r="N271" s="237">
        <f t="shared" si="324"/>
        <v>88.051321772000009</v>
      </c>
      <c r="O271" s="237">
        <f t="shared" si="324"/>
        <v>9.5955734660000012</v>
      </c>
      <c r="P271" s="237">
        <f t="shared" si="324"/>
        <v>79.453271490000006</v>
      </c>
      <c r="Q271" s="237">
        <f t="shared" si="324"/>
        <v>-2.8306319999999996</v>
      </c>
      <c r="R271" s="237">
        <f t="shared" si="324"/>
        <v>1.8331088159999993</v>
      </c>
      <c r="S271" s="237">
        <f t="shared" si="324"/>
        <v>18.085086280000002</v>
      </c>
      <c r="T271" s="237">
        <f t="shared" si="324"/>
        <v>1.4524997399999999</v>
      </c>
      <c r="U271" s="237">
        <f t="shared" si="324"/>
        <v>12.878697619999999</v>
      </c>
      <c r="V271" s="237">
        <f t="shared" si="324"/>
        <v>0</v>
      </c>
      <c r="W271" s="237">
        <f t="shared" si="324"/>
        <v>3.7538889200000001</v>
      </c>
      <c r="X271" s="237">
        <f t="shared" si="324"/>
        <v>0</v>
      </c>
      <c r="Y271" s="237">
        <f t="shared" si="324"/>
        <v>0</v>
      </c>
      <c r="Z271" s="237">
        <f t="shared" si="324"/>
        <v>0</v>
      </c>
      <c r="AA271" s="237">
        <f t="shared" si="324"/>
        <v>0</v>
      </c>
      <c r="AB271" s="237">
        <f t="shared" si="324"/>
        <v>0</v>
      </c>
      <c r="AC271" s="237">
        <f t="shared" si="324"/>
        <v>0</v>
      </c>
      <c r="AD271" s="237">
        <f t="shared" si="324"/>
        <v>0</v>
      </c>
      <c r="AE271" s="237">
        <f t="shared" si="324"/>
        <v>6.75</v>
      </c>
      <c r="AF271" s="237">
        <f t="shared" si="324"/>
        <v>0</v>
      </c>
      <c r="AG271" s="237">
        <f t="shared" si="324"/>
        <v>0</v>
      </c>
      <c r="AH271" s="237">
        <f t="shared" si="324"/>
        <v>0</v>
      </c>
      <c r="AI271" s="237">
        <f t="shared" si="324"/>
        <v>0</v>
      </c>
      <c r="AJ271" s="237">
        <f t="shared" si="324"/>
        <v>0</v>
      </c>
      <c r="AK271" s="237">
        <f t="shared" si="324"/>
        <v>0</v>
      </c>
      <c r="AL271" s="27"/>
    </row>
    <row r="272" spans="1:38" ht="62.2" x14ac:dyDescent="0.35">
      <c r="A272" s="210">
        <v>222</v>
      </c>
      <c r="B272" s="152" t="s">
        <v>1659</v>
      </c>
      <c r="C272" s="174" t="s">
        <v>534</v>
      </c>
      <c r="D272" s="153">
        <v>3.5030399999999999</v>
      </c>
      <c r="E272" s="192">
        <f t="shared" ref="E272:E309" si="325">D272*10%</f>
        <v>0.350304</v>
      </c>
      <c r="F272" s="192">
        <f t="shared" ref="F272:F309" si="326">D272-E272-H272</f>
        <v>2.9425536000000001</v>
      </c>
      <c r="G272" s="192"/>
      <c r="H272" s="192">
        <f t="shared" ref="H272:H309" si="327">D272*6%</f>
        <v>0.21018239999999999</v>
      </c>
      <c r="I272" s="153">
        <v>0.15590295599999998</v>
      </c>
      <c r="J272" s="192">
        <v>0</v>
      </c>
      <c r="K272" s="192">
        <v>0</v>
      </c>
      <c r="L272" s="192">
        <v>0</v>
      </c>
      <c r="M272" s="192">
        <v>0.15590295599999998</v>
      </c>
      <c r="N272" s="192">
        <f t="shared" ref="N272:N309" si="328">D272-I272</f>
        <v>3.3471370440000001</v>
      </c>
      <c r="O272" s="192">
        <f t="shared" ref="O272:O309" si="329">E272-J272</f>
        <v>0.350304</v>
      </c>
      <c r="P272" s="192">
        <f t="shared" ref="P272:P309" si="330">F272-K272</f>
        <v>2.9425536000000001</v>
      </c>
      <c r="Q272" s="192">
        <f t="shared" ref="Q272:Q309" si="331">G272-L272</f>
        <v>0</v>
      </c>
      <c r="R272" s="192">
        <f t="shared" ref="R272:R309" si="332">H272-M272</f>
        <v>5.427944400000001E-2</v>
      </c>
      <c r="S272" s="153">
        <f t="shared" ref="S272:S309" si="333">T272+U272+V272+W272</f>
        <v>0.12991912999999999</v>
      </c>
      <c r="T272" s="153"/>
      <c r="U272" s="153"/>
      <c r="V272" s="153"/>
      <c r="W272" s="153">
        <v>0.12991912999999999</v>
      </c>
      <c r="X272" s="192"/>
      <c r="Y272" s="192"/>
      <c r="Z272" s="192"/>
      <c r="AA272" s="192"/>
      <c r="AB272" s="198"/>
      <c r="AC272" s="192"/>
      <c r="AD272" s="192"/>
      <c r="AE272" s="192"/>
      <c r="AF272" s="192"/>
      <c r="AG272" s="192"/>
      <c r="AH272" s="192"/>
      <c r="AI272" s="192"/>
      <c r="AJ272" s="153"/>
      <c r="AK272" s="192"/>
      <c r="AL272" s="27"/>
    </row>
    <row r="273" spans="1:38" ht="46.65" x14ac:dyDescent="0.35">
      <c r="A273" s="210">
        <v>223</v>
      </c>
      <c r="B273" s="152" t="s">
        <v>535</v>
      </c>
      <c r="C273" s="174" t="s">
        <v>536</v>
      </c>
      <c r="D273" s="153">
        <v>2.2358640000000012</v>
      </c>
      <c r="E273" s="192">
        <f t="shared" si="325"/>
        <v>0.22358640000000013</v>
      </c>
      <c r="F273" s="192">
        <f t="shared" si="326"/>
        <v>1.8781257600000008</v>
      </c>
      <c r="G273" s="192"/>
      <c r="H273" s="192">
        <f t="shared" si="327"/>
        <v>0.13415184000000008</v>
      </c>
      <c r="I273" s="153">
        <v>9.9507203999999988E-2</v>
      </c>
      <c r="J273" s="192">
        <v>0</v>
      </c>
      <c r="K273" s="192">
        <v>0</v>
      </c>
      <c r="L273" s="192">
        <v>0</v>
      </c>
      <c r="M273" s="192">
        <v>9.9507203999999988E-2</v>
      </c>
      <c r="N273" s="192">
        <f t="shared" si="328"/>
        <v>2.1363567960000012</v>
      </c>
      <c r="O273" s="192">
        <f t="shared" si="329"/>
        <v>0.22358640000000013</v>
      </c>
      <c r="P273" s="192">
        <f t="shared" si="330"/>
        <v>1.8781257600000008</v>
      </c>
      <c r="Q273" s="192">
        <f t="shared" si="331"/>
        <v>0</v>
      </c>
      <c r="R273" s="192">
        <f t="shared" si="332"/>
        <v>3.464463600000009E-2</v>
      </c>
      <c r="S273" s="153">
        <f t="shared" si="333"/>
        <v>8.292266999999999E-2</v>
      </c>
      <c r="T273" s="153"/>
      <c r="U273" s="153"/>
      <c r="V273" s="153"/>
      <c r="W273" s="153">
        <v>8.292266999999999E-2</v>
      </c>
      <c r="X273" s="192"/>
      <c r="Y273" s="192"/>
      <c r="Z273" s="192"/>
      <c r="AA273" s="192"/>
      <c r="AB273" s="198"/>
      <c r="AC273" s="192"/>
      <c r="AD273" s="192"/>
      <c r="AE273" s="192"/>
      <c r="AF273" s="192"/>
      <c r="AG273" s="192"/>
      <c r="AH273" s="192"/>
      <c r="AI273" s="192"/>
      <c r="AJ273" s="153"/>
      <c r="AK273" s="192"/>
      <c r="AL273" s="27"/>
    </row>
    <row r="274" spans="1:38" ht="46.65" x14ac:dyDescent="0.35">
      <c r="A274" s="210">
        <v>224</v>
      </c>
      <c r="B274" s="152" t="s">
        <v>537</v>
      </c>
      <c r="C274" s="174" t="s">
        <v>538</v>
      </c>
      <c r="D274" s="153">
        <v>2.609712</v>
      </c>
      <c r="E274" s="192">
        <f t="shared" si="325"/>
        <v>0.26097120000000001</v>
      </c>
      <c r="F274" s="192">
        <f t="shared" si="326"/>
        <v>2.19215808</v>
      </c>
      <c r="G274" s="192"/>
      <c r="H274" s="192">
        <f t="shared" si="327"/>
        <v>0.15658272000000001</v>
      </c>
      <c r="I274" s="153">
        <v>0.116145348</v>
      </c>
      <c r="J274" s="192">
        <v>0</v>
      </c>
      <c r="K274" s="192">
        <v>0</v>
      </c>
      <c r="L274" s="192">
        <v>0</v>
      </c>
      <c r="M274" s="192">
        <v>0.116145348</v>
      </c>
      <c r="N274" s="192">
        <f t="shared" si="328"/>
        <v>2.4935666520000002</v>
      </c>
      <c r="O274" s="192">
        <f t="shared" si="329"/>
        <v>0.26097120000000001</v>
      </c>
      <c r="P274" s="192">
        <f t="shared" si="330"/>
        <v>2.19215808</v>
      </c>
      <c r="Q274" s="192">
        <f t="shared" si="331"/>
        <v>0</v>
      </c>
      <c r="R274" s="192">
        <f t="shared" si="332"/>
        <v>4.0437372000000013E-2</v>
      </c>
      <c r="S274" s="153">
        <f t="shared" si="333"/>
        <v>9.6787789999999999E-2</v>
      </c>
      <c r="T274" s="153"/>
      <c r="U274" s="153"/>
      <c r="V274" s="153"/>
      <c r="W274" s="153">
        <v>9.6787789999999999E-2</v>
      </c>
      <c r="X274" s="192"/>
      <c r="Y274" s="192"/>
      <c r="Z274" s="192"/>
      <c r="AA274" s="192"/>
      <c r="AB274" s="198"/>
      <c r="AC274" s="192"/>
      <c r="AD274" s="192"/>
      <c r="AE274" s="192"/>
      <c r="AF274" s="192"/>
      <c r="AG274" s="192"/>
      <c r="AH274" s="192"/>
      <c r="AI274" s="192"/>
      <c r="AJ274" s="153"/>
      <c r="AK274" s="192"/>
      <c r="AL274" s="27"/>
    </row>
    <row r="275" spans="1:38" ht="62.2" x14ac:dyDescent="0.35">
      <c r="A275" s="210">
        <v>225</v>
      </c>
      <c r="B275" s="152" t="s">
        <v>1660</v>
      </c>
      <c r="C275" s="174" t="s">
        <v>539</v>
      </c>
      <c r="D275" s="153">
        <v>1.2E-2</v>
      </c>
      <c r="E275" s="192">
        <f t="shared" si="325"/>
        <v>1.2000000000000001E-3</v>
      </c>
      <c r="F275" s="192">
        <f t="shared" si="326"/>
        <v>1.008E-2</v>
      </c>
      <c r="G275" s="192"/>
      <c r="H275" s="192">
        <f t="shared" si="327"/>
        <v>7.1999999999999994E-4</v>
      </c>
      <c r="I275" s="153">
        <v>5.3404799999999997E-4</v>
      </c>
      <c r="J275" s="192">
        <v>0</v>
      </c>
      <c r="K275" s="192">
        <v>0</v>
      </c>
      <c r="L275" s="192">
        <v>0</v>
      </c>
      <c r="M275" s="192">
        <v>5.3404799999999997E-4</v>
      </c>
      <c r="N275" s="192">
        <f t="shared" si="328"/>
        <v>1.1465952E-2</v>
      </c>
      <c r="O275" s="192">
        <f t="shared" si="329"/>
        <v>1.2000000000000001E-3</v>
      </c>
      <c r="P275" s="192">
        <f t="shared" si="330"/>
        <v>1.008E-2</v>
      </c>
      <c r="Q275" s="192">
        <f t="shared" si="331"/>
        <v>0</v>
      </c>
      <c r="R275" s="192">
        <f t="shared" si="332"/>
        <v>1.8595199999999997E-4</v>
      </c>
      <c r="S275" s="153">
        <f t="shared" si="333"/>
        <v>4.4504000000000001E-4</v>
      </c>
      <c r="T275" s="153"/>
      <c r="U275" s="153"/>
      <c r="V275" s="153"/>
      <c r="W275" s="153">
        <v>4.4504000000000001E-4</v>
      </c>
      <c r="X275" s="192"/>
      <c r="Y275" s="192"/>
      <c r="Z275" s="192"/>
      <c r="AA275" s="192"/>
      <c r="AB275" s="198"/>
      <c r="AC275" s="192"/>
      <c r="AD275" s="192"/>
      <c r="AE275" s="192"/>
      <c r="AF275" s="192"/>
      <c r="AG275" s="192"/>
      <c r="AH275" s="192"/>
      <c r="AI275" s="192"/>
      <c r="AJ275" s="153"/>
      <c r="AK275" s="192"/>
      <c r="AL275" s="27"/>
    </row>
    <row r="276" spans="1:38" ht="46.65" x14ac:dyDescent="0.35">
      <c r="A276" s="210">
        <v>226</v>
      </c>
      <c r="B276" s="152" t="s">
        <v>540</v>
      </c>
      <c r="C276" s="174" t="s">
        <v>541</v>
      </c>
      <c r="D276" s="153">
        <v>8.3568000000000003E-2</v>
      </c>
      <c r="E276" s="192">
        <f t="shared" si="325"/>
        <v>8.356800000000001E-3</v>
      </c>
      <c r="F276" s="192">
        <f t="shared" si="326"/>
        <v>7.0197120000000002E-2</v>
      </c>
      <c r="G276" s="192"/>
      <c r="H276" s="192">
        <f t="shared" si="327"/>
        <v>5.0140799999999998E-3</v>
      </c>
      <c r="I276" s="153">
        <v>0</v>
      </c>
      <c r="J276" s="192">
        <v>0</v>
      </c>
      <c r="K276" s="192">
        <v>0</v>
      </c>
      <c r="L276" s="192">
        <v>0</v>
      </c>
      <c r="M276" s="192">
        <v>0</v>
      </c>
      <c r="N276" s="192">
        <f t="shared" si="328"/>
        <v>8.3568000000000003E-2</v>
      </c>
      <c r="O276" s="192">
        <f t="shared" si="329"/>
        <v>8.356800000000001E-3</v>
      </c>
      <c r="P276" s="192">
        <f t="shared" si="330"/>
        <v>7.0197120000000002E-2</v>
      </c>
      <c r="Q276" s="192">
        <f t="shared" si="331"/>
        <v>0</v>
      </c>
      <c r="R276" s="192">
        <f t="shared" si="332"/>
        <v>5.0140799999999998E-3</v>
      </c>
      <c r="S276" s="153">
        <f t="shared" si="333"/>
        <v>0</v>
      </c>
      <c r="T276" s="153"/>
      <c r="U276" s="153"/>
      <c r="V276" s="153"/>
      <c r="W276" s="153">
        <v>0</v>
      </c>
      <c r="X276" s="192"/>
      <c r="Y276" s="192"/>
      <c r="Z276" s="192"/>
      <c r="AA276" s="192"/>
      <c r="AB276" s="198"/>
      <c r="AC276" s="192"/>
      <c r="AD276" s="192"/>
      <c r="AE276" s="192">
        <v>1.26</v>
      </c>
      <c r="AF276" s="192"/>
      <c r="AG276" s="192"/>
      <c r="AH276" s="192"/>
      <c r="AI276" s="192"/>
      <c r="AJ276" s="153"/>
      <c r="AK276" s="192"/>
      <c r="AL276" s="27"/>
    </row>
    <row r="277" spans="1:38" ht="46.65" x14ac:dyDescent="0.35">
      <c r="A277" s="210">
        <v>227</v>
      </c>
      <c r="B277" s="152" t="s">
        <v>542</v>
      </c>
      <c r="C277" s="174" t="s">
        <v>543</v>
      </c>
      <c r="D277" s="153">
        <v>7.2547680000000003</v>
      </c>
      <c r="E277" s="192">
        <f t="shared" si="325"/>
        <v>0.72547680000000003</v>
      </c>
      <c r="F277" s="192">
        <f t="shared" si="326"/>
        <v>6.0940051200000003</v>
      </c>
      <c r="G277" s="192"/>
      <c r="H277" s="192">
        <f t="shared" si="327"/>
        <v>0.43528608000000002</v>
      </c>
      <c r="I277" s="153">
        <v>0.32287382399999998</v>
      </c>
      <c r="J277" s="192">
        <v>0</v>
      </c>
      <c r="K277" s="192">
        <v>0</v>
      </c>
      <c r="L277" s="192">
        <v>0</v>
      </c>
      <c r="M277" s="192">
        <v>0.32287382399999998</v>
      </c>
      <c r="N277" s="192">
        <f t="shared" si="328"/>
        <v>6.9318941760000001</v>
      </c>
      <c r="O277" s="192">
        <f t="shared" si="329"/>
        <v>0.72547680000000003</v>
      </c>
      <c r="P277" s="192">
        <f t="shared" si="330"/>
        <v>6.0940051200000003</v>
      </c>
      <c r="Q277" s="192">
        <f t="shared" si="331"/>
        <v>0</v>
      </c>
      <c r="R277" s="192">
        <f t="shared" si="332"/>
        <v>0.11241225600000004</v>
      </c>
      <c r="S277" s="153">
        <f t="shared" si="333"/>
        <v>0.26906152</v>
      </c>
      <c r="T277" s="153"/>
      <c r="U277" s="153"/>
      <c r="V277" s="153"/>
      <c r="W277" s="153">
        <v>0.26906152</v>
      </c>
      <c r="X277" s="192"/>
      <c r="Y277" s="192"/>
      <c r="Z277" s="192"/>
      <c r="AA277" s="192"/>
      <c r="AB277" s="198"/>
      <c r="AC277" s="192"/>
      <c r="AD277" s="192"/>
      <c r="AE277" s="192"/>
      <c r="AF277" s="192"/>
      <c r="AG277" s="192"/>
      <c r="AH277" s="192"/>
      <c r="AI277" s="192"/>
      <c r="AJ277" s="153"/>
      <c r="AK277" s="192"/>
      <c r="AL277" s="27"/>
    </row>
    <row r="278" spans="1:38" ht="46.65" x14ac:dyDescent="0.35">
      <c r="A278" s="210">
        <v>228</v>
      </c>
      <c r="B278" s="152" t="s">
        <v>544</v>
      </c>
      <c r="C278" s="174" t="s">
        <v>545</v>
      </c>
      <c r="D278" s="153">
        <v>4.202928</v>
      </c>
      <c r="E278" s="192">
        <f t="shared" si="325"/>
        <v>0.42029280000000002</v>
      </c>
      <c r="F278" s="192">
        <f t="shared" si="326"/>
        <v>3.53045952</v>
      </c>
      <c r="G278" s="192"/>
      <c r="H278" s="192">
        <f t="shared" si="327"/>
        <v>0.25217568000000001</v>
      </c>
      <c r="I278" s="153">
        <v>0.18705151199999998</v>
      </c>
      <c r="J278" s="192">
        <v>0</v>
      </c>
      <c r="K278" s="192">
        <v>0</v>
      </c>
      <c r="L278" s="192">
        <v>0</v>
      </c>
      <c r="M278" s="192">
        <v>0.18705151199999998</v>
      </c>
      <c r="N278" s="192">
        <f t="shared" si="328"/>
        <v>4.015876488</v>
      </c>
      <c r="O278" s="192">
        <f t="shared" si="329"/>
        <v>0.42029280000000002</v>
      </c>
      <c r="P278" s="192">
        <f t="shared" si="330"/>
        <v>3.53045952</v>
      </c>
      <c r="Q278" s="192">
        <f t="shared" si="331"/>
        <v>0</v>
      </c>
      <c r="R278" s="192">
        <f t="shared" si="332"/>
        <v>6.5124168000000038E-2</v>
      </c>
      <c r="S278" s="153">
        <f t="shared" si="333"/>
        <v>2.2331229699999997</v>
      </c>
      <c r="T278" s="153">
        <v>9.5045180000000062E-2</v>
      </c>
      <c r="U278" s="153">
        <v>1.98220153</v>
      </c>
      <c r="V278" s="153"/>
      <c r="W278" s="153">
        <v>0.15587625999999999</v>
      </c>
      <c r="X278" s="192"/>
      <c r="Y278" s="192"/>
      <c r="Z278" s="192"/>
      <c r="AA278" s="192"/>
      <c r="AB278" s="198"/>
      <c r="AC278" s="192"/>
      <c r="AD278" s="192"/>
      <c r="AE278" s="192"/>
      <c r="AF278" s="192"/>
      <c r="AG278" s="192"/>
      <c r="AH278" s="192"/>
      <c r="AI278" s="192"/>
      <c r="AJ278" s="153"/>
      <c r="AK278" s="192"/>
      <c r="AL278" s="27"/>
    </row>
    <row r="279" spans="1:38" ht="62.2" x14ac:dyDescent="0.35">
      <c r="A279" s="210">
        <v>229</v>
      </c>
      <c r="B279" s="152" t="s">
        <v>546</v>
      </c>
      <c r="C279" s="174" t="s">
        <v>547</v>
      </c>
      <c r="D279" s="153">
        <v>3.7439999999999999E-3</v>
      </c>
      <c r="E279" s="192">
        <f t="shared" si="325"/>
        <v>3.7439999999999999E-4</v>
      </c>
      <c r="F279" s="192">
        <f t="shared" si="326"/>
        <v>3.14496E-3</v>
      </c>
      <c r="G279" s="192"/>
      <c r="H279" s="192">
        <f t="shared" si="327"/>
        <v>2.2463999999999999E-4</v>
      </c>
      <c r="I279" s="153">
        <v>0</v>
      </c>
      <c r="J279" s="192">
        <v>0</v>
      </c>
      <c r="K279" s="192">
        <v>0</v>
      </c>
      <c r="L279" s="192">
        <v>0</v>
      </c>
      <c r="M279" s="192">
        <v>0</v>
      </c>
      <c r="N279" s="192">
        <f t="shared" si="328"/>
        <v>3.7439999999999999E-3</v>
      </c>
      <c r="O279" s="192">
        <f t="shared" si="329"/>
        <v>3.7439999999999999E-4</v>
      </c>
      <c r="P279" s="192">
        <f t="shared" si="330"/>
        <v>3.14496E-3</v>
      </c>
      <c r="Q279" s="192">
        <f t="shared" si="331"/>
        <v>0</v>
      </c>
      <c r="R279" s="192">
        <f t="shared" si="332"/>
        <v>2.2463999999999999E-4</v>
      </c>
      <c r="S279" s="153">
        <f t="shared" si="333"/>
        <v>0</v>
      </c>
      <c r="T279" s="153"/>
      <c r="U279" s="153"/>
      <c r="V279" s="153"/>
      <c r="W279" s="153">
        <v>0</v>
      </c>
      <c r="X279" s="192"/>
      <c r="Y279" s="192"/>
      <c r="Z279" s="192"/>
      <c r="AA279" s="192"/>
      <c r="AB279" s="198"/>
      <c r="AC279" s="192"/>
      <c r="AD279" s="192"/>
      <c r="AE279" s="192"/>
      <c r="AF279" s="192"/>
      <c r="AG279" s="192"/>
      <c r="AH279" s="192"/>
      <c r="AI279" s="192"/>
      <c r="AJ279" s="153"/>
      <c r="AK279" s="192"/>
      <c r="AL279" s="27"/>
    </row>
    <row r="280" spans="1:38" ht="46.65" x14ac:dyDescent="0.35">
      <c r="A280" s="210">
        <v>230</v>
      </c>
      <c r="B280" s="152" t="s">
        <v>1661</v>
      </c>
      <c r="C280" s="174" t="s">
        <v>548</v>
      </c>
      <c r="D280" s="153">
        <v>9.0382799999999985</v>
      </c>
      <c r="E280" s="192">
        <f t="shared" si="325"/>
        <v>0.90382799999999985</v>
      </c>
      <c r="F280" s="192">
        <f t="shared" si="326"/>
        <v>7.5921551999999997</v>
      </c>
      <c r="G280" s="192"/>
      <c r="H280" s="192">
        <f t="shared" si="327"/>
        <v>0.54229679999999991</v>
      </c>
      <c r="I280" s="153">
        <v>0.40224915599999994</v>
      </c>
      <c r="J280" s="153">
        <v>0</v>
      </c>
      <c r="K280" s="153">
        <v>0</v>
      </c>
      <c r="L280" s="153">
        <v>0</v>
      </c>
      <c r="M280" s="153">
        <v>0.40224915599999994</v>
      </c>
      <c r="N280" s="192">
        <f t="shared" si="328"/>
        <v>8.6360308439999987</v>
      </c>
      <c r="O280" s="192">
        <f t="shared" si="329"/>
        <v>0.90382799999999985</v>
      </c>
      <c r="P280" s="192">
        <f t="shared" si="330"/>
        <v>7.5921551999999997</v>
      </c>
      <c r="Q280" s="192">
        <f t="shared" si="331"/>
        <v>0</v>
      </c>
      <c r="R280" s="192">
        <f t="shared" si="332"/>
        <v>0.14004764399999997</v>
      </c>
      <c r="S280" s="153">
        <f t="shared" si="333"/>
        <v>0.33520762999999998</v>
      </c>
      <c r="T280" s="153"/>
      <c r="U280" s="153"/>
      <c r="V280" s="153"/>
      <c r="W280" s="153">
        <v>0.33520762999999998</v>
      </c>
      <c r="X280" s="153"/>
      <c r="Y280" s="153"/>
      <c r="Z280" s="153"/>
      <c r="AA280" s="153"/>
      <c r="AB280" s="155"/>
      <c r="AC280" s="153"/>
      <c r="AD280" s="153"/>
      <c r="AE280" s="153"/>
      <c r="AF280" s="153"/>
      <c r="AG280" s="153"/>
      <c r="AH280" s="153"/>
      <c r="AI280" s="153"/>
      <c r="AJ280" s="153"/>
      <c r="AK280" s="153"/>
      <c r="AL280" s="27"/>
    </row>
    <row r="281" spans="1:38" ht="46.65" x14ac:dyDescent="0.35">
      <c r="A281" s="210">
        <v>231</v>
      </c>
      <c r="B281" s="152" t="s">
        <v>549</v>
      </c>
      <c r="C281" s="174" t="s">
        <v>550</v>
      </c>
      <c r="D281" s="153">
        <v>1.2E-2</v>
      </c>
      <c r="E281" s="192">
        <f t="shared" si="325"/>
        <v>1.2000000000000001E-3</v>
      </c>
      <c r="F281" s="192">
        <f t="shared" si="326"/>
        <v>1.008E-2</v>
      </c>
      <c r="G281" s="192"/>
      <c r="H281" s="192">
        <f t="shared" si="327"/>
        <v>7.1999999999999994E-4</v>
      </c>
      <c r="I281" s="153">
        <v>0.48659484000000003</v>
      </c>
      <c r="J281" s="192">
        <v>0</v>
      </c>
      <c r="K281" s="192">
        <v>0.48659484000000003</v>
      </c>
      <c r="L281" s="192">
        <v>0</v>
      </c>
      <c r="M281" s="192">
        <v>0</v>
      </c>
      <c r="N281" s="192">
        <f t="shared" si="328"/>
        <v>-0.47459484000000002</v>
      </c>
      <c r="O281" s="192">
        <f t="shared" si="329"/>
        <v>1.2000000000000001E-3</v>
      </c>
      <c r="P281" s="192">
        <f t="shared" si="330"/>
        <v>-0.47651484000000005</v>
      </c>
      <c r="Q281" s="192">
        <f t="shared" si="331"/>
        <v>0</v>
      </c>
      <c r="R281" s="192">
        <f t="shared" si="332"/>
        <v>7.1999999999999994E-4</v>
      </c>
      <c r="S281" s="153">
        <f t="shared" si="333"/>
        <v>0</v>
      </c>
      <c r="T281" s="153"/>
      <c r="U281" s="153"/>
      <c r="V281" s="153"/>
      <c r="W281" s="153">
        <v>0</v>
      </c>
      <c r="X281" s="192"/>
      <c r="Y281" s="192"/>
      <c r="Z281" s="192"/>
      <c r="AA281" s="192"/>
      <c r="AB281" s="198"/>
      <c r="AC281" s="192"/>
      <c r="AD281" s="192"/>
      <c r="AE281" s="192">
        <v>1.26</v>
      </c>
      <c r="AF281" s="192"/>
      <c r="AG281" s="192"/>
      <c r="AH281" s="192"/>
      <c r="AI281" s="192"/>
      <c r="AJ281" s="153"/>
      <c r="AK281" s="192"/>
      <c r="AL281" s="27"/>
    </row>
    <row r="282" spans="1:38" ht="62.2" x14ac:dyDescent="0.35">
      <c r="A282" s="210">
        <v>232</v>
      </c>
      <c r="B282" s="152" t="s">
        <v>551</v>
      </c>
      <c r="C282" s="174" t="s">
        <v>552</v>
      </c>
      <c r="D282" s="153">
        <v>1.7999999999999998</v>
      </c>
      <c r="E282" s="192">
        <f t="shared" si="325"/>
        <v>0.18</v>
      </c>
      <c r="F282" s="192">
        <f t="shared" si="326"/>
        <v>1.512</v>
      </c>
      <c r="G282" s="192"/>
      <c r="H282" s="192">
        <f t="shared" si="327"/>
        <v>0.10799999999999998</v>
      </c>
      <c r="I282" s="153">
        <v>8.0109096000000005E-2</v>
      </c>
      <c r="J282" s="192">
        <v>0</v>
      </c>
      <c r="K282" s="192">
        <v>0</v>
      </c>
      <c r="L282" s="192">
        <v>0</v>
      </c>
      <c r="M282" s="192">
        <v>8.0109096000000005E-2</v>
      </c>
      <c r="N282" s="192">
        <f t="shared" si="328"/>
        <v>1.7198909039999999</v>
      </c>
      <c r="O282" s="192">
        <f t="shared" si="329"/>
        <v>0.18</v>
      </c>
      <c r="P282" s="192">
        <f t="shared" si="330"/>
        <v>1.512</v>
      </c>
      <c r="Q282" s="192">
        <f t="shared" si="331"/>
        <v>0</v>
      </c>
      <c r="R282" s="192">
        <f t="shared" si="332"/>
        <v>2.789090399999998E-2</v>
      </c>
      <c r="S282" s="153">
        <f t="shared" si="333"/>
        <v>6.6757580000000011E-2</v>
      </c>
      <c r="T282" s="153"/>
      <c r="U282" s="153"/>
      <c r="V282" s="153"/>
      <c r="W282" s="153">
        <v>6.6757580000000011E-2</v>
      </c>
      <c r="X282" s="192"/>
      <c r="Y282" s="192"/>
      <c r="Z282" s="192"/>
      <c r="AA282" s="192"/>
      <c r="AB282" s="198"/>
      <c r="AC282" s="192"/>
      <c r="AD282" s="192"/>
      <c r="AE282" s="192"/>
      <c r="AF282" s="192"/>
      <c r="AG282" s="192"/>
      <c r="AH282" s="192"/>
      <c r="AI282" s="192"/>
      <c r="AJ282" s="153"/>
      <c r="AK282" s="192"/>
      <c r="AL282" s="27"/>
    </row>
    <row r="283" spans="1:38" ht="62.2" x14ac:dyDescent="0.35">
      <c r="A283" s="210">
        <v>233</v>
      </c>
      <c r="B283" s="152" t="s">
        <v>553</v>
      </c>
      <c r="C283" s="174" t="s">
        <v>554</v>
      </c>
      <c r="D283" s="153">
        <v>2.7791759999999996</v>
      </c>
      <c r="E283" s="192">
        <f t="shared" si="325"/>
        <v>0.27791759999999999</v>
      </c>
      <c r="F283" s="192">
        <f t="shared" si="326"/>
        <v>2.3345078399999997</v>
      </c>
      <c r="G283" s="192"/>
      <c r="H283" s="192">
        <f t="shared" si="327"/>
        <v>0.16675055999999996</v>
      </c>
      <c r="I283" s="153">
        <v>0.99757715200000008</v>
      </c>
      <c r="J283" s="192">
        <v>0.17567584999999999</v>
      </c>
      <c r="K283" s="192">
        <v>0.69821393000000009</v>
      </c>
      <c r="L283" s="192">
        <v>0</v>
      </c>
      <c r="M283" s="192">
        <v>0.12368737199999999</v>
      </c>
      <c r="N283" s="192">
        <f t="shared" si="328"/>
        <v>1.7815988479999996</v>
      </c>
      <c r="O283" s="192">
        <f t="shared" si="329"/>
        <v>0.10224174999999999</v>
      </c>
      <c r="P283" s="192">
        <f t="shared" si="330"/>
        <v>1.6362939099999996</v>
      </c>
      <c r="Q283" s="192">
        <f t="shared" si="331"/>
        <v>0</v>
      </c>
      <c r="R283" s="192">
        <f t="shared" si="332"/>
        <v>4.3063187999999974E-2</v>
      </c>
      <c r="S283" s="153">
        <f t="shared" si="333"/>
        <v>0.83131429000000001</v>
      </c>
      <c r="T283" s="153">
        <v>0.72824148</v>
      </c>
      <c r="U283" s="153"/>
      <c r="V283" s="153"/>
      <c r="W283" s="153">
        <v>0.10307281</v>
      </c>
      <c r="X283" s="192"/>
      <c r="Y283" s="192"/>
      <c r="Z283" s="192"/>
      <c r="AA283" s="192"/>
      <c r="AB283" s="198"/>
      <c r="AC283" s="192"/>
      <c r="AD283" s="192"/>
      <c r="AE283" s="192"/>
      <c r="AF283" s="192"/>
      <c r="AG283" s="192"/>
      <c r="AH283" s="192"/>
      <c r="AI283" s="192"/>
      <c r="AJ283" s="153"/>
      <c r="AK283" s="192"/>
      <c r="AL283" s="27"/>
    </row>
    <row r="284" spans="1:38" ht="46.65" x14ac:dyDescent="0.35">
      <c r="A284" s="210">
        <v>234</v>
      </c>
      <c r="B284" s="152" t="s">
        <v>1662</v>
      </c>
      <c r="C284" s="174" t="s">
        <v>555</v>
      </c>
      <c r="D284" s="153">
        <v>2.1755999999999998</v>
      </c>
      <c r="E284" s="192">
        <f t="shared" si="325"/>
        <v>0.21755999999999998</v>
      </c>
      <c r="F284" s="192">
        <f t="shared" si="326"/>
        <v>1.8275039999999998</v>
      </c>
      <c r="G284" s="192"/>
      <c r="H284" s="192">
        <f t="shared" si="327"/>
        <v>0.13053599999999999</v>
      </c>
      <c r="I284" s="153">
        <v>9.6825168000000003E-2</v>
      </c>
      <c r="J284" s="192">
        <v>0</v>
      </c>
      <c r="K284" s="192">
        <v>0</v>
      </c>
      <c r="L284" s="192">
        <v>0</v>
      </c>
      <c r="M284" s="192">
        <v>9.6825168000000003E-2</v>
      </c>
      <c r="N284" s="192">
        <f t="shared" si="328"/>
        <v>2.0787748319999997</v>
      </c>
      <c r="O284" s="192">
        <f t="shared" si="329"/>
        <v>0.21755999999999998</v>
      </c>
      <c r="P284" s="192">
        <f t="shared" si="330"/>
        <v>1.8275039999999998</v>
      </c>
      <c r="Q284" s="192">
        <f t="shared" si="331"/>
        <v>0</v>
      </c>
      <c r="R284" s="192">
        <f t="shared" si="332"/>
        <v>3.3710831999999982E-2</v>
      </c>
      <c r="S284" s="153">
        <f t="shared" si="333"/>
        <v>8.0687640000000005E-2</v>
      </c>
      <c r="T284" s="153"/>
      <c r="U284" s="153"/>
      <c r="V284" s="153"/>
      <c r="W284" s="153">
        <v>8.0687640000000005E-2</v>
      </c>
      <c r="X284" s="192"/>
      <c r="Y284" s="192"/>
      <c r="Z284" s="192"/>
      <c r="AA284" s="192"/>
      <c r="AB284" s="198"/>
      <c r="AC284" s="192"/>
      <c r="AD284" s="192"/>
      <c r="AE284" s="192"/>
      <c r="AF284" s="192"/>
      <c r="AG284" s="192"/>
      <c r="AH284" s="192"/>
      <c r="AI284" s="192"/>
      <c r="AJ284" s="153"/>
      <c r="AK284" s="192"/>
      <c r="AL284" s="27"/>
    </row>
    <row r="285" spans="1:38" ht="62.2" x14ac:dyDescent="0.35">
      <c r="A285" s="210">
        <v>235</v>
      </c>
      <c r="B285" s="152" t="s">
        <v>1663</v>
      </c>
      <c r="C285" s="174" t="s">
        <v>556</v>
      </c>
      <c r="D285" s="153">
        <v>0.263652</v>
      </c>
      <c r="E285" s="192">
        <f t="shared" si="325"/>
        <v>2.6365200000000002E-2</v>
      </c>
      <c r="F285" s="192">
        <f t="shared" si="326"/>
        <v>0.22146768</v>
      </c>
      <c r="G285" s="192"/>
      <c r="H285" s="192">
        <f t="shared" si="327"/>
        <v>1.5819119999999999E-2</v>
      </c>
      <c r="I285" s="153">
        <v>6.9632520000000005E-3</v>
      </c>
      <c r="J285" s="192">
        <v>0</v>
      </c>
      <c r="K285" s="192">
        <v>0</v>
      </c>
      <c r="L285" s="192">
        <v>0</v>
      </c>
      <c r="M285" s="192">
        <v>6.9632520000000005E-3</v>
      </c>
      <c r="N285" s="192">
        <f t="shared" si="328"/>
        <v>0.25668874800000002</v>
      </c>
      <c r="O285" s="192">
        <f t="shared" si="329"/>
        <v>2.6365200000000002E-2</v>
      </c>
      <c r="P285" s="192">
        <f t="shared" si="330"/>
        <v>0.22146768</v>
      </c>
      <c r="Q285" s="192">
        <f t="shared" si="331"/>
        <v>0</v>
      </c>
      <c r="R285" s="192">
        <f t="shared" si="332"/>
        <v>8.8558679999999994E-3</v>
      </c>
      <c r="S285" s="153">
        <f t="shared" si="333"/>
        <v>5.8027100000000009E-3</v>
      </c>
      <c r="T285" s="153"/>
      <c r="U285" s="153"/>
      <c r="V285" s="153"/>
      <c r="W285" s="153">
        <v>5.8027100000000009E-3</v>
      </c>
      <c r="X285" s="192"/>
      <c r="Y285" s="192"/>
      <c r="Z285" s="192"/>
      <c r="AA285" s="192"/>
      <c r="AB285" s="198"/>
      <c r="AC285" s="192"/>
      <c r="AD285" s="192"/>
      <c r="AE285" s="192">
        <v>0.4</v>
      </c>
      <c r="AF285" s="192"/>
      <c r="AG285" s="192"/>
      <c r="AH285" s="192"/>
      <c r="AI285" s="192"/>
      <c r="AJ285" s="153"/>
      <c r="AK285" s="192"/>
      <c r="AL285" s="27"/>
    </row>
    <row r="286" spans="1:38" ht="46.65" x14ac:dyDescent="0.35">
      <c r="A286" s="210">
        <v>236</v>
      </c>
      <c r="B286" s="152" t="s">
        <v>1664</v>
      </c>
      <c r="C286" s="174" t="s">
        <v>557</v>
      </c>
      <c r="D286" s="153">
        <v>0.25756800000000002</v>
      </c>
      <c r="E286" s="192">
        <f t="shared" si="325"/>
        <v>2.5756800000000003E-2</v>
      </c>
      <c r="F286" s="192">
        <f t="shared" si="326"/>
        <v>0.21635712000000001</v>
      </c>
      <c r="G286" s="192"/>
      <c r="H286" s="192">
        <f t="shared" si="327"/>
        <v>1.545408E-2</v>
      </c>
      <c r="I286" s="153">
        <v>0</v>
      </c>
      <c r="J286" s="192">
        <v>0</v>
      </c>
      <c r="K286" s="192">
        <v>0</v>
      </c>
      <c r="L286" s="192">
        <v>0</v>
      </c>
      <c r="M286" s="192">
        <v>0</v>
      </c>
      <c r="N286" s="192">
        <f t="shared" si="328"/>
        <v>0.25756800000000002</v>
      </c>
      <c r="O286" s="192">
        <f t="shared" si="329"/>
        <v>2.5756800000000003E-2</v>
      </c>
      <c r="P286" s="192">
        <f t="shared" si="330"/>
        <v>0.21635712000000001</v>
      </c>
      <c r="Q286" s="192">
        <f t="shared" si="331"/>
        <v>0</v>
      </c>
      <c r="R286" s="192">
        <f t="shared" si="332"/>
        <v>1.545408E-2</v>
      </c>
      <c r="S286" s="153">
        <f t="shared" si="333"/>
        <v>0</v>
      </c>
      <c r="T286" s="153"/>
      <c r="U286" s="153"/>
      <c r="V286" s="153"/>
      <c r="W286" s="153">
        <v>0</v>
      </c>
      <c r="X286" s="192"/>
      <c r="Y286" s="192"/>
      <c r="Z286" s="192"/>
      <c r="AA286" s="192"/>
      <c r="AB286" s="198"/>
      <c r="AC286" s="192"/>
      <c r="AD286" s="192"/>
      <c r="AE286" s="192">
        <v>0.4</v>
      </c>
      <c r="AF286" s="192"/>
      <c r="AG286" s="192"/>
      <c r="AH286" s="192"/>
      <c r="AI286" s="192"/>
      <c r="AJ286" s="153"/>
      <c r="AK286" s="192"/>
      <c r="AL286" s="27"/>
    </row>
    <row r="287" spans="1:38" ht="77.7" x14ac:dyDescent="0.35">
      <c r="A287" s="210">
        <v>237</v>
      </c>
      <c r="B287" s="152" t="s">
        <v>1665</v>
      </c>
      <c r="C287" s="174" t="s">
        <v>558</v>
      </c>
      <c r="D287" s="153">
        <v>1.0944720000000001</v>
      </c>
      <c r="E287" s="192">
        <f t="shared" si="325"/>
        <v>0.10944720000000002</v>
      </c>
      <c r="F287" s="192">
        <f t="shared" si="326"/>
        <v>0.91935648000000014</v>
      </c>
      <c r="G287" s="192"/>
      <c r="H287" s="192">
        <f t="shared" si="327"/>
        <v>6.5668320000000002E-2</v>
      </c>
      <c r="I287" s="153">
        <v>4.8709572E-2</v>
      </c>
      <c r="J287" s="192">
        <v>0</v>
      </c>
      <c r="K287" s="192">
        <v>0</v>
      </c>
      <c r="L287" s="192">
        <v>0</v>
      </c>
      <c r="M287" s="192">
        <v>4.8709572E-2</v>
      </c>
      <c r="N287" s="192">
        <f t="shared" si="328"/>
        <v>1.0457624280000002</v>
      </c>
      <c r="O287" s="192">
        <f t="shared" si="329"/>
        <v>0.10944720000000002</v>
      </c>
      <c r="P287" s="192">
        <f t="shared" si="330"/>
        <v>0.91935648000000014</v>
      </c>
      <c r="Q287" s="192">
        <f t="shared" si="331"/>
        <v>0</v>
      </c>
      <c r="R287" s="192">
        <f t="shared" si="332"/>
        <v>1.6958748000000003E-2</v>
      </c>
      <c r="S287" s="153">
        <f t="shared" si="333"/>
        <v>4.0591309999999999E-2</v>
      </c>
      <c r="T287" s="153"/>
      <c r="U287" s="153"/>
      <c r="V287" s="153"/>
      <c r="W287" s="153">
        <v>4.0591309999999999E-2</v>
      </c>
      <c r="X287" s="192"/>
      <c r="Y287" s="192"/>
      <c r="Z287" s="192"/>
      <c r="AA287" s="192"/>
      <c r="AB287" s="198"/>
      <c r="AC287" s="192"/>
      <c r="AD287" s="192"/>
      <c r="AE287" s="192"/>
      <c r="AF287" s="192"/>
      <c r="AG287" s="192"/>
      <c r="AH287" s="192"/>
      <c r="AI287" s="192"/>
      <c r="AJ287" s="153"/>
      <c r="AK287" s="192"/>
      <c r="AL287" s="27"/>
    </row>
    <row r="288" spans="1:38" ht="62.2" x14ac:dyDescent="0.35">
      <c r="A288" s="210">
        <v>238</v>
      </c>
      <c r="B288" s="152" t="s">
        <v>1666</v>
      </c>
      <c r="C288" s="174" t="s">
        <v>559</v>
      </c>
      <c r="D288" s="153">
        <v>1.528176</v>
      </c>
      <c r="E288" s="192">
        <f t="shared" si="325"/>
        <v>0.1528176</v>
      </c>
      <c r="F288" s="192">
        <f t="shared" si="326"/>
        <v>1.2836678400000001</v>
      </c>
      <c r="G288" s="192"/>
      <c r="H288" s="192">
        <f t="shared" si="327"/>
        <v>9.169055999999999E-2</v>
      </c>
      <c r="I288" s="153">
        <v>6.8011547999999991E-2</v>
      </c>
      <c r="J288" s="192">
        <v>0</v>
      </c>
      <c r="K288" s="192">
        <v>0</v>
      </c>
      <c r="L288" s="192">
        <v>0</v>
      </c>
      <c r="M288" s="192">
        <v>6.8011547999999991E-2</v>
      </c>
      <c r="N288" s="192">
        <f t="shared" si="328"/>
        <v>1.4601644519999999</v>
      </c>
      <c r="O288" s="192">
        <f t="shared" si="329"/>
        <v>0.1528176</v>
      </c>
      <c r="P288" s="192">
        <f t="shared" si="330"/>
        <v>1.2836678400000001</v>
      </c>
      <c r="Q288" s="192">
        <f t="shared" si="331"/>
        <v>0</v>
      </c>
      <c r="R288" s="192">
        <f t="shared" si="332"/>
        <v>2.3679011999999999E-2</v>
      </c>
      <c r="S288" s="153">
        <f t="shared" si="333"/>
        <v>5.6676289999999997E-2</v>
      </c>
      <c r="T288" s="153"/>
      <c r="U288" s="153"/>
      <c r="V288" s="153"/>
      <c r="W288" s="153">
        <v>5.6676289999999997E-2</v>
      </c>
      <c r="X288" s="192"/>
      <c r="Y288" s="192"/>
      <c r="Z288" s="192"/>
      <c r="AA288" s="192"/>
      <c r="AB288" s="198"/>
      <c r="AC288" s="192"/>
      <c r="AD288" s="192"/>
      <c r="AE288" s="192"/>
      <c r="AF288" s="192"/>
      <c r="AG288" s="192"/>
      <c r="AH288" s="192"/>
      <c r="AI288" s="192"/>
      <c r="AJ288" s="153"/>
      <c r="AK288" s="192"/>
      <c r="AL288" s="27"/>
    </row>
    <row r="289" spans="1:38" ht="62.2" x14ac:dyDescent="0.35">
      <c r="A289" s="210">
        <v>239</v>
      </c>
      <c r="B289" s="152" t="s">
        <v>1667</v>
      </c>
      <c r="C289" s="174" t="s">
        <v>560</v>
      </c>
      <c r="D289" s="153">
        <v>0.55358399999999996</v>
      </c>
      <c r="E289" s="192">
        <f t="shared" si="325"/>
        <v>5.5358400000000002E-2</v>
      </c>
      <c r="F289" s="192">
        <f t="shared" si="326"/>
        <v>0.46501055999999996</v>
      </c>
      <c r="G289" s="192"/>
      <c r="H289" s="192">
        <f t="shared" si="327"/>
        <v>3.3215039999999994E-2</v>
      </c>
      <c r="I289" s="153">
        <v>0</v>
      </c>
      <c r="J289" s="192">
        <v>0</v>
      </c>
      <c r="K289" s="192">
        <v>0</v>
      </c>
      <c r="L289" s="192">
        <v>0</v>
      </c>
      <c r="M289" s="192">
        <v>0</v>
      </c>
      <c r="N289" s="192">
        <f t="shared" si="328"/>
        <v>0.55358399999999996</v>
      </c>
      <c r="O289" s="192">
        <f t="shared" si="329"/>
        <v>5.5358400000000002E-2</v>
      </c>
      <c r="P289" s="192">
        <f t="shared" si="330"/>
        <v>0.46501055999999996</v>
      </c>
      <c r="Q289" s="192">
        <f t="shared" si="331"/>
        <v>0</v>
      </c>
      <c r="R289" s="192">
        <f t="shared" si="332"/>
        <v>3.3215039999999994E-2</v>
      </c>
      <c r="S289" s="153">
        <f t="shared" si="333"/>
        <v>0</v>
      </c>
      <c r="T289" s="153"/>
      <c r="U289" s="153"/>
      <c r="V289" s="153"/>
      <c r="W289" s="153">
        <v>0</v>
      </c>
      <c r="X289" s="192"/>
      <c r="Y289" s="192"/>
      <c r="Z289" s="192"/>
      <c r="AA289" s="192"/>
      <c r="AB289" s="198"/>
      <c r="AC289" s="192"/>
      <c r="AD289" s="192"/>
      <c r="AE289" s="192">
        <v>0.4</v>
      </c>
      <c r="AF289" s="192"/>
      <c r="AG289" s="192"/>
      <c r="AH289" s="192"/>
      <c r="AI289" s="192"/>
      <c r="AJ289" s="153"/>
      <c r="AK289" s="192"/>
      <c r="AL289" s="27"/>
    </row>
    <row r="290" spans="1:38" ht="46.65" x14ac:dyDescent="0.35">
      <c r="A290" s="210">
        <v>240</v>
      </c>
      <c r="B290" s="152" t="s">
        <v>1668</v>
      </c>
      <c r="C290" s="176" t="s">
        <v>561</v>
      </c>
      <c r="D290" s="153">
        <v>1.6498199999999998</v>
      </c>
      <c r="E290" s="192">
        <f t="shared" si="325"/>
        <v>0.16498199999999999</v>
      </c>
      <c r="F290" s="192">
        <f t="shared" si="326"/>
        <v>1.3858488</v>
      </c>
      <c r="G290" s="192"/>
      <c r="H290" s="192">
        <f t="shared" si="327"/>
        <v>9.8989199999999986E-2</v>
      </c>
      <c r="I290" s="153">
        <v>1.1066253599999998</v>
      </c>
      <c r="J290" s="192">
        <v>0</v>
      </c>
      <c r="K290" s="192">
        <v>0</v>
      </c>
      <c r="L290" s="192">
        <v>1.0331999999999999</v>
      </c>
      <c r="M290" s="192">
        <v>7.3425359999999995E-2</v>
      </c>
      <c r="N290" s="192">
        <f t="shared" si="328"/>
        <v>0.54319464000000006</v>
      </c>
      <c r="O290" s="192">
        <f t="shared" si="329"/>
        <v>0.16498199999999999</v>
      </c>
      <c r="P290" s="192">
        <f t="shared" si="330"/>
        <v>1.3858488</v>
      </c>
      <c r="Q290" s="192">
        <f t="shared" si="331"/>
        <v>-1.0331999999999999</v>
      </c>
      <c r="R290" s="192">
        <f t="shared" si="332"/>
        <v>2.556383999999999E-2</v>
      </c>
      <c r="S290" s="153">
        <f t="shared" si="333"/>
        <v>1.1063099299999999</v>
      </c>
      <c r="T290" s="153"/>
      <c r="U290" s="153">
        <v>1.04512213</v>
      </c>
      <c r="V290" s="153"/>
      <c r="W290" s="153">
        <v>6.1187799999999994E-2</v>
      </c>
      <c r="X290" s="192"/>
      <c r="Y290" s="192"/>
      <c r="Z290" s="192"/>
      <c r="AA290" s="192"/>
      <c r="AB290" s="198"/>
      <c r="AC290" s="192"/>
      <c r="AD290" s="192"/>
      <c r="AE290" s="192"/>
      <c r="AF290" s="192"/>
      <c r="AG290" s="192"/>
      <c r="AH290" s="192"/>
      <c r="AI290" s="192"/>
      <c r="AJ290" s="153"/>
      <c r="AK290" s="192"/>
      <c r="AL290" s="27"/>
    </row>
    <row r="291" spans="1:38" ht="62.2" x14ac:dyDescent="0.35">
      <c r="A291" s="210">
        <v>241</v>
      </c>
      <c r="B291" s="152" t="s">
        <v>1669</v>
      </c>
      <c r="C291" s="174" t="s">
        <v>1670</v>
      </c>
      <c r="D291" s="153">
        <v>3.2102879999999994</v>
      </c>
      <c r="E291" s="192">
        <f t="shared" si="325"/>
        <v>0.32102879999999995</v>
      </c>
      <c r="F291" s="192">
        <f t="shared" si="326"/>
        <v>2.6966419199999994</v>
      </c>
      <c r="G291" s="192"/>
      <c r="H291" s="192">
        <f t="shared" si="327"/>
        <v>0.19261727999999995</v>
      </c>
      <c r="I291" s="153">
        <v>2.2070794340000002</v>
      </c>
      <c r="J291" s="192">
        <v>0</v>
      </c>
      <c r="K291" s="192">
        <v>2.1515135300000003</v>
      </c>
      <c r="L291" s="192">
        <v>0</v>
      </c>
      <c r="M291" s="192">
        <v>5.5565903999999999E-2</v>
      </c>
      <c r="N291" s="192">
        <f t="shared" si="328"/>
        <v>1.0032085659999992</v>
      </c>
      <c r="O291" s="192">
        <f t="shared" si="329"/>
        <v>0.32102879999999995</v>
      </c>
      <c r="P291" s="192">
        <f t="shared" si="330"/>
        <v>0.54512838999999902</v>
      </c>
      <c r="Q291" s="192">
        <f t="shared" si="331"/>
        <v>0</v>
      </c>
      <c r="R291" s="192">
        <f t="shared" si="332"/>
        <v>0.13705137599999995</v>
      </c>
      <c r="S291" s="153">
        <f t="shared" si="333"/>
        <v>1.8392328599999999</v>
      </c>
      <c r="T291" s="153"/>
      <c r="U291" s="153">
        <v>1.7929279399999998</v>
      </c>
      <c r="V291" s="153"/>
      <c r="W291" s="153">
        <v>4.6304919999999999E-2</v>
      </c>
      <c r="X291" s="192"/>
      <c r="Y291" s="192"/>
      <c r="Z291" s="192"/>
      <c r="AA291" s="192"/>
      <c r="AB291" s="198"/>
      <c r="AC291" s="192"/>
      <c r="AD291" s="192"/>
      <c r="AE291" s="192">
        <v>2</v>
      </c>
      <c r="AF291" s="192"/>
      <c r="AG291" s="192"/>
      <c r="AH291" s="192"/>
      <c r="AI291" s="192"/>
      <c r="AJ291" s="153"/>
      <c r="AK291" s="192"/>
      <c r="AL291" s="27"/>
    </row>
    <row r="292" spans="1:38" ht="77.7" x14ac:dyDescent="0.35">
      <c r="A292" s="210">
        <v>242</v>
      </c>
      <c r="B292" s="152" t="s">
        <v>562</v>
      </c>
      <c r="C292" s="174" t="s">
        <v>1671</v>
      </c>
      <c r="D292" s="153">
        <v>0.70467599999999986</v>
      </c>
      <c r="E292" s="192">
        <f t="shared" si="325"/>
        <v>7.0467599999999991E-2</v>
      </c>
      <c r="F292" s="192">
        <f t="shared" si="326"/>
        <v>0.59192783999999987</v>
      </c>
      <c r="G292" s="192"/>
      <c r="H292" s="192">
        <f t="shared" si="327"/>
        <v>4.2280559999999988E-2</v>
      </c>
      <c r="I292" s="153">
        <v>3.1361640000000003E-2</v>
      </c>
      <c r="J292" s="192">
        <v>0</v>
      </c>
      <c r="K292" s="192">
        <v>0</v>
      </c>
      <c r="L292" s="192">
        <v>0</v>
      </c>
      <c r="M292" s="192">
        <v>3.1361640000000003E-2</v>
      </c>
      <c r="N292" s="192">
        <f t="shared" si="328"/>
        <v>0.67331435999999989</v>
      </c>
      <c r="O292" s="192">
        <f t="shared" si="329"/>
        <v>7.0467599999999991E-2</v>
      </c>
      <c r="P292" s="192">
        <f t="shared" si="330"/>
        <v>0.59192783999999987</v>
      </c>
      <c r="Q292" s="192">
        <f t="shared" si="331"/>
        <v>0</v>
      </c>
      <c r="R292" s="192">
        <f t="shared" si="332"/>
        <v>1.0918919999999985E-2</v>
      </c>
      <c r="S292" s="153">
        <f t="shared" si="333"/>
        <v>0.48787939000000002</v>
      </c>
      <c r="T292" s="153"/>
      <c r="U292" s="153">
        <v>0.46174469000000001</v>
      </c>
      <c r="V292" s="153"/>
      <c r="W292" s="153">
        <v>2.6134700000000004E-2</v>
      </c>
      <c r="X292" s="192"/>
      <c r="Y292" s="192"/>
      <c r="Z292" s="192"/>
      <c r="AA292" s="192"/>
      <c r="AB292" s="198"/>
      <c r="AC292" s="192"/>
      <c r="AD292" s="192"/>
      <c r="AE292" s="192"/>
      <c r="AF292" s="192"/>
      <c r="AG292" s="192"/>
      <c r="AH292" s="192"/>
      <c r="AI292" s="192"/>
      <c r="AJ292" s="153"/>
      <c r="AK292" s="192"/>
      <c r="AL292" s="27"/>
    </row>
    <row r="293" spans="1:38" ht="62.2" x14ac:dyDescent="0.35">
      <c r="A293" s="210">
        <v>243</v>
      </c>
      <c r="B293" s="152" t="s">
        <v>1672</v>
      </c>
      <c r="C293" s="174" t="s">
        <v>563</v>
      </c>
      <c r="D293" s="153">
        <v>1.2E-2</v>
      </c>
      <c r="E293" s="192">
        <f t="shared" si="325"/>
        <v>1.2000000000000001E-3</v>
      </c>
      <c r="F293" s="192">
        <f t="shared" si="326"/>
        <v>1.008E-2</v>
      </c>
      <c r="G293" s="192"/>
      <c r="H293" s="192">
        <f t="shared" si="327"/>
        <v>7.1999999999999994E-4</v>
      </c>
      <c r="I293" s="153">
        <v>3.4611383999999995E-2</v>
      </c>
      <c r="J293" s="192">
        <v>3.4077335999999993E-2</v>
      </c>
      <c r="K293" s="192">
        <v>0</v>
      </c>
      <c r="L293" s="192">
        <v>0</v>
      </c>
      <c r="M293" s="192">
        <v>5.3404799999999997E-4</v>
      </c>
      <c r="N293" s="192">
        <f t="shared" si="328"/>
        <v>-2.2611383999999995E-2</v>
      </c>
      <c r="O293" s="192">
        <f t="shared" si="329"/>
        <v>-3.2877335999999993E-2</v>
      </c>
      <c r="P293" s="192">
        <f t="shared" si="330"/>
        <v>1.008E-2</v>
      </c>
      <c r="Q293" s="192">
        <f t="shared" si="331"/>
        <v>0</v>
      </c>
      <c r="R293" s="192">
        <f t="shared" si="332"/>
        <v>1.8595199999999997E-4</v>
      </c>
      <c r="S293" s="153">
        <f t="shared" si="333"/>
        <v>0.26063818</v>
      </c>
      <c r="T293" s="153">
        <v>2.8397780000000001E-2</v>
      </c>
      <c r="U293" s="153">
        <v>0.23179536000000001</v>
      </c>
      <c r="V293" s="153"/>
      <c r="W293" s="153">
        <v>4.4504000000000001E-4</v>
      </c>
      <c r="X293" s="192"/>
      <c r="Y293" s="192"/>
      <c r="Z293" s="192"/>
      <c r="AA293" s="192"/>
      <c r="AB293" s="198"/>
      <c r="AC293" s="192"/>
      <c r="AD293" s="192"/>
      <c r="AE293" s="192"/>
      <c r="AF293" s="192"/>
      <c r="AG293" s="192"/>
      <c r="AH293" s="192"/>
      <c r="AI293" s="192"/>
      <c r="AJ293" s="153"/>
      <c r="AK293" s="192"/>
      <c r="AL293" s="27"/>
    </row>
    <row r="294" spans="1:38" ht="62.2" x14ac:dyDescent="0.35">
      <c r="A294" s="210">
        <v>244</v>
      </c>
      <c r="B294" s="152" t="s">
        <v>564</v>
      </c>
      <c r="C294" s="174" t="s">
        <v>1673</v>
      </c>
      <c r="D294" s="153">
        <v>0.46832399999999996</v>
      </c>
      <c r="E294" s="192">
        <f t="shared" si="325"/>
        <v>4.6832399999999996E-2</v>
      </c>
      <c r="F294" s="192">
        <f t="shared" si="326"/>
        <v>0.39339215999999999</v>
      </c>
      <c r="G294" s="192"/>
      <c r="H294" s="192">
        <f t="shared" si="327"/>
        <v>2.8099439999999996E-2</v>
      </c>
      <c r="I294" s="153">
        <v>0</v>
      </c>
      <c r="J294" s="192">
        <v>0</v>
      </c>
      <c r="K294" s="192">
        <v>0</v>
      </c>
      <c r="L294" s="192">
        <v>0</v>
      </c>
      <c r="M294" s="192">
        <v>0</v>
      </c>
      <c r="N294" s="192">
        <f t="shared" si="328"/>
        <v>0.46832399999999996</v>
      </c>
      <c r="O294" s="192">
        <f t="shared" si="329"/>
        <v>4.6832399999999996E-2</v>
      </c>
      <c r="P294" s="192">
        <f t="shared" si="330"/>
        <v>0.39339215999999999</v>
      </c>
      <c r="Q294" s="192">
        <f t="shared" si="331"/>
        <v>0</v>
      </c>
      <c r="R294" s="192">
        <f t="shared" si="332"/>
        <v>2.8099439999999996E-2</v>
      </c>
      <c r="S294" s="153">
        <f t="shared" si="333"/>
        <v>0</v>
      </c>
      <c r="T294" s="153"/>
      <c r="U294" s="153"/>
      <c r="V294" s="153"/>
      <c r="W294" s="153">
        <v>0</v>
      </c>
      <c r="X294" s="192"/>
      <c r="Y294" s="192"/>
      <c r="Z294" s="192"/>
      <c r="AA294" s="192"/>
      <c r="AB294" s="198"/>
      <c r="AC294" s="192"/>
      <c r="AD294" s="192"/>
      <c r="AE294" s="192"/>
      <c r="AF294" s="192"/>
      <c r="AG294" s="192"/>
      <c r="AH294" s="192"/>
      <c r="AI294" s="192"/>
      <c r="AJ294" s="153"/>
      <c r="AK294" s="192"/>
      <c r="AL294" s="27"/>
    </row>
    <row r="295" spans="1:38" ht="46.65" x14ac:dyDescent="0.35">
      <c r="A295" s="210">
        <v>245</v>
      </c>
      <c r="B295" s="152" t="s">
        <v>565</v>
      </c>
      <c r="C295" s="174" t="s">
        <v>566</v>
      </c>
      <c r="D295" s="153">
        <v>52.02203999999999</v>
      </c>
      <c r="E295" s="192">
        <f t="shared" si="325"/>
        <v>5.2022039999999992</v>
      </c>
      <c r="F295" s="192">
        <f t="shared" si="326"/>
        <v>43.698513599999991</v>
      </c>
      <c r="G295" s="192"/>
      <c r="H295" s="192">
        <f t="shared" si="327"/>
        <v>3.1213223999999995</v>
      </c>
      <c r="I295" s="153">
        <v>2.3152435800000002</v>
      </c>
      <c r="J295" s="192">
        <v>0</v>
      </c>
      <c r="K295" s="192">
        <v>0</v>
      </c>
      <c r="L295" s="192">
        <v>0</v>
      </c>
      <c r="M295" s="192">
        <v>2.3152435800000002</v>
      </c>
      <c r="N295" s="192">
        <f t="shared" si="328"/>
        <v>49.706796419999989</v>
      </c>
      <c r="O295" s="192">
        <f t="shared" si="329"/>
        <v>5.2022039999999992</v>
      </c>
      <c r="P295" s="192">
        <f t="shared" si="330"/>
        <v>43.698513599999991</v>
      </c>
      <c r="Q295" s="192">
        <f t="shared" si="331"/>
        <v>0</v>
      </c>
      <c r="R295" s="192">
        <f t="shared" si="332"/>
        <v>0.80607881999999931</v>
      </c>
      <c r="S295" s="153">
        <f t="shared" si="333"/>
        <v>1.9293696500000002</v>
      </c>
      <c r="T295" s="153"/>
      <c r="U295" s="153"/>
      <c r="V295" s="153"/>
      <c r="W295" s="153">
        <v>1.9293696500000002</v>
      </c>
      <c r="X295" s="192"/>
      <c r="Y295" s="192"/>
      <c r="Z295" s="192"/>
      <c r="AA295" s="192"/>
      <c r="AB295" s="198"/>
      <c r="AC295" s="192"/>
      <c r="AD295" s="192"/>
      <c r="AE295" s="192"/>
      <c r="AF295" s="192"/>
      <c r="AG295" s="192"/>
      <c r="AH295" s="192"/>
      <c r="AI295" s="192"/>
      <c r="AJ295" s="153"/>
      <c r="AK295" s="192"/>
      <c r="AL295" s="27"/>
    </row>
    <row r="296" spans="1:38" ht="77.7" x14ac:dyDescent="0.35">
      <c r="A296" s="210">
        <v>246</v>
      </c>
      <c r="B296" s="152" t="s">
        <v>567</v>
      </c>
      <c r="C296" s="174" t="s">
        <v>568</v>
      </c>
      <c r="D296" s="153">
        <v>0.57247199999999998</v>
      </c>
      <c r="E296" s="192">
        <f t="shared" si="325"/>
        <v>5.7247199999999998E-2</v>
      </c>
      <c r="F296" s="192">
        <f t="shared" si="326"/>
        <v>0.48087647999999994</v>
      </c>
      <c r="G296" s="192"/>
      <c r="H296" s="192">
        <f t="shared" si="327"/>
        <v>3.4348319999999995E-2</v>
      </c>
      <c r="I296" s="153">
        <v>0.39552829199999995</v>
      </c>
      <c r="J296" s="192">
        <v>0</v>
      </c>
      <c r="K296" s="192">
        <v>0</v>
      </c>
      <c r="L296" s="192">
        <v>0.37531199999999998</v>
      </c>
      <c r="M296" s="192">
        <v>2.0216291999999993E-2</v>
      </c>
      <c r="N296" s="192">
        <f t="shared" si="328"/>
        <v>0.17694370800000003</v>
      </c>
      <c r="O296" s="192">
        <f t="shared" si="329"/>
        <v>5.7247199999999998E-2</v>
      </c>
      <c r="P296" s="192">
        <f t="shared" si="330"/>
        <v>0.48087647999999994</v>
      </c>
      <c r="Q296" s="192">
        <f t="shared" si="331"/>
        <v>-0.37531199999999998</v>
      </c>
      <c r="R296" s="192">
        <f t="shared" si="332"/>
        <v>1.4132028000000001E-2</v>
      </c>
      <c r="S296" s="153">
        <f t="shared" si="333"/>
        <v>0.37091694000000003</v>
      </c>
      <c r="T296" s="153"/>
      <c r="U296" s="153">
        <v>0.35407003000000004</v>
      </c>
      <c r="V296" s="153"/>
      <c r="W296" s="153">
        <v>1.6846909999999996E-2</v>
      </c>
      <c r="X296" s="192"/>
      <c r="Y296" s="192"/>
      <c r="Z296" s="192"/>
      <c r="AA296" s="192"/>
      <c r="AB296" s="198"/>
      <c r="AC296" s="192"/>
      <c r="AD296" s="192"/>
      <c r="AE296" s="192">
        <v>0.4</v>
      </c>
      <c r="AF296" s="192"/>
      <c r="AG296" s="192"/>
      <c r="AH296" s="192"/>
      <c r="AI296" s="192"/>
      <c r="AJ296" s="153"/>
      <c r="AK296" s="192"/>
      <c r="AL296" s="27"/>
    </row>
    <row r="297" spans="1:38" ht="77.7" x14ac:dyDescent="0.35">
      <c r="A297" s="210">
        <v>247</v>
      </c>
      <c r="B297" s="152" t="s">
        <v>569</v>
      </c>
      <c r="C297" s="174" t="s">
        <v>1674</v>
      </c>
      <c r="D297" s="153">
        <v>2.7140759999999999</v>
      </c>
      <c r="E297" s="192">
        <f t="shared" si="325"/>
        <v>0.27140760000000003</v>
      </c>
      <c r="F297" s="192">
        <f t="shared" si="326"/>
        <v>2.2798238400000002</v>
      </c>
      <c r="G297" s="192"/>
      <c r="H297" s="192">
        <f t="shared" si="327"/>
        <v>0.16284456</v>
      </c>
      <c r="I297" s="153">
        <v>0.20110366000000002</v>
      </c>
      <c r="J297" s="192">
        <v>8.0313579999999996E-2</v>
      </c>
      <c r="K297" s="192">
        <v>0</v>
      </c>
      <c r="L297" s="192">
        <v>0</v>
      </c>
      <c r="M297" s="192">
        <v>0.12079008000000001</v>
      </c>
      <c r="N297" s="192">
        <f t="shared" si="328"/>
        <v>2.5129723400000001</v>
      </c>
      <c r="O297" s="192">
        <f t="shared" si="329"/>
        <v>0.19109402000000003</v>
      </c>
      <c r="P297" s="192">
        <f t="shared" si="330"/>
        <v>2.2798238400000002</v>
      </c>
      <c r="Q297" s="192">
        <f t="shared" si="331"/>
        <v>0</v>
      </c>
      <c r="R297" s="192">
        <f t="shared" si="332"/>
        <v>4.2054479999999991E-2</v>
      </c>
      <c r="S297" s="153">
        <f t="shared" si="333"/>
        <v>0.16758637999999998</v>
      </c>
      <c r="T297" s="153">
        <v>6.692797999999997E-2</v>
      </c>
      <c r="U297" s="153"/>
      <c r="V297" s="153"/>
      <c r="W297" s="153">
        <v>0.10065840000000001</v>
      </c>
      <c r="X297" s="192"/>
      <c r="Y297" s="192"/>
      <c r="Z297" s="192"/>
      <c r="AA297" s="192"/>
      <c r="AB297" s="198"/>
      <c r="AC297" s="192"/>
      <c r="AD297" s="192"/>
      <c r="AE297" s="192"/>
      <c r="AF297" s="192"/>
      <c r="AG297" s="192"/>
      <c r="AH297" s="192"/>
      <c r="AI297" s="192"/>
      <c r="AJ297" s="153"/>
      <c r="AK297" s="192"/>
      <c r="AL297" s="27"/>
    </row>
    <row r="298" spans="1:38" ht="77.7" x14ac:dyDescent="0.35">
      <c r="A298" s="210">
        <v>248</v>
      </c>
      <c r="B298" s="152" t="s">
        <v>570</v>
      </c>
      <c r="C298" s="174" t="s">
        <v>1675</v>
      </c>
      <c r="D298" s="153">
        <v>1.4573880000000001</v>
      </c>
      <c r="E298" s="192">
        <f t="shared" si="325"/>
        <v>0.14573880000000003</v>
      </c>
      <c r="F298" s="192">
        <f t="shared" si="326"/>
        <v>1.2242059200000002</v>
      </c>
      <c r="G298" s="192"/>
      <c r="H298" s="192">
        <f t="shared" si="327"/>
        <v>8.7443279999999998E-2</v>
      </c>
      <c r="I298" s="153">
        <v>0.66495713999999995</v>
      </c>
      <c r="J298" s="192">
        <v>0</v>
      </c>
      <c r="K298" s="192">
        <v>0</v>
      </c>
      <c r="L298" s="192">
        <v>0.60009599999999996</v>
      </c>
      <c r="M298" s="192">
        <v>6.4861139999999998E-2</v>
      </c>
      <c r="N298" s="192">
        <f t="shared" si="328"/>
        <v>0.79243086000000018</v>
      </c>
      <c r="O298" s="192">
        <f t="shared" si="329"/>
        <v>0.14573880000000003</v>
      </c>
      <c r="P298" s="192">
        <f t="shared" si="330"/>
        <v>1.2242059200000002</v>
      </c>
      <c r="Q298" s="192">
        <f t="shared" si="331"/>
        <v>-0.60009599999999996</v>
      </c>
      <c r="R298" s="192">
        <f t="shared" si="332"/>
        <v>2.2582140000000001E-2</v>
      </c>
      <c r="S298" s="153">
        <f t="shared" si="333"/>
        <v>5.405095E-2</v>
      </c>
      <c r="T298" s="153"/>
      <c r="U298" s="153"/>
      <c r="V298" s="153"/>
      <c r="W298" s="153">
        <v>5.405095E-2</v>
      </c>
      <c r="X298" s="192"/>
      <c r="Y298" s="192"/>
      <c r="Z298" s="192"/>
      <c r="AA298" s="192"/>
      <c r="AB298" s="198"/>
      <c r="AC298" s="192"/>
      <c r="AD298" s="192"/>
      <c r="AE298" s="192"/>
      <c r="AF298" s="192"/>
      <c r="AG298" s="192"/>
      <c r="AH298" s="192"/>
      <c r="AI298" s="192"/>
      <c r="AJ298" s="153"/>
      <c r="AK298" s="192"/>
      <c r="AL298" s="27"/>
    </row>
    <row r="299" spans="1:38" ht="62.2" x14ac:dyDescent="0.35">
      <c r="A299" s="210">
        <v>249</v>
      </c>
      <c r="B299" s="152" t="s">
        <v>1676</v>
      </c>
      <c r="C299" s="174" t="s">
        <v>1677</v>
      </c>
      <c r="D299" s="153">
        <v>3.1613159999999998</v>
      </c>
      <c r="E299" s="192">
        <f t="shared" si="325"/>
        <v>0.31613160000000001</v>
      </c>
      <c r="F299" s="192">
        <f t="shared" si="326"/>
        <v>2.6555054399999998</v>
      </c>
      <c r="G299" s="192"/>
      <c r="H299" s="192">
        <f t="shared" si="327"/>
        <v>0.18967895999999998</v>
      </c>
      <c r="I299" s="153">
        <v>3.0443790479999997</v>
      </c>
      <c r="J299" s="192">
        <v>6.3625370000000001E-2</v>
      </c>
      <c r="K299" s="192">
        <v>2.8777395099999996</v>
      </c>
      <c r="L299" s="192">
        <v>0</v>
      </c>
      <c r="M299" s="192">
        <v>0.10301416800000002</v>
      </c>
      <c r="N299" s="192">
        <f t="shared" si="328"/>
        <v>0.11693695200000009</v>
      </c>
      <c r="O299" s="192">
        <f t="shared" si="329"/>
        <v>0.25250623</v>
      </c>
      <c r="P299" s="192">
        <f t="shared" si="330"/>
        <v>-0.22223406999999984</v>
      </c>
      <c r="Q299" s="192">
        <f t="shared" si="331"/>
        <v>0</v>
      </c>
      <c r="R299" s="192">
        <f t="shared" si="332"/>
        <v>8.6664791999999963E-2</v>
      </c>
      <c r="S299" s="153">
        <f t="shared" si="333"/>
        <v>2.5369825399999999</v>
      </c>
      <c r="T299" s="153">
        <v>5.30211399999998E-2</v>
      </c>
      <c r="U299" s="153">
        <v>2.3981162600000001</v>
      </c>
      <c r="V299" s="153"/>
      <c r="W299" s="153">
        <v>8.5845140000000014E-2</v>
      </c>
      <c r="X299" s="192"/>
      <c r="Y299" s="192"/>
      <c r="Z299" s="192"/>
      <c r="AA299" s="192"/>
      <c r="AB299" s="198"/>
      <c r="AC299" s="192"/>
      <c r="AD299" s="192"/>
      <c r="AE299" s="192"/>
      <c r="AF299" s="192"/>
      <c r="AG299" s="192"/>
      <c r="AH299" s="192"/>
      <c r="AI299" s="192"/>
      <c r="AJ299" s="153"/>
      <c r="AK299" s="192"/>
      <c r="AL299" s="27"/>
    </row>
    <row r="300" spans="1:38" ht="108.8" x14ac:dyDescent="0.35">
      <c r="A300" s="210">
        <v>250</v>
      </c>
      <c r="B300" s="152" t="s">
        <v>571</v>
      </c>
      <c r="C300" s="174" t="s">
        <v>1678</v>
      </c>
      <c r="D300" s="153">
        <v>0.24906</v>
      </c>
      <c r="E300" s="192">
        <f t="shared" si="325"/>
        <v>2.4906000000000001E-2</v>
      </c>
      <c r="F300" s="192">
        <f t="shared" si="326"/>
        <v>0.20921039999999999</v>
      </c>
      <c r="G300" s="192"/>
      <c r="H300" s="192">
        <f t="shared" si="327"/>
        <v>1.49436E-2</v>
      </c>
      <c r="I300" s="153">
        <v>0.103670436</v>
      </c>
      <c r="J300" s="192">
        <v>9.2586000000000002E-2</v>
      </c>
      <c r="K300" s="192">
        <v>0</v>
      </c>
      <c r="L300" s="192">
        <v>0</v>
      </c>
      <c r="M300" s="192">
        <v>1.1084436E-2</v>
      </c>
      <c r="N300" s="192">
        <f t="shared" si="328"/>
        <v>0.145389564</v>
      </c>
      <c r="O300" s="192">
        <f t="shared" si="329"/>
        <v>-6.7680000000000004E-2</v>
      </c>
      <c r="P300" s="192">
        <f t="shared" si="330"/>
        <v>0.20921039999999999</v>
      </c>
      <c r="Q300" s="192">
        <f t="shared" si="331"/>
        <v>0</v>
      </c>
      <c r="R300" s="192">
        <f t="shared" si="332"/>
        <v>3.859164E-3</v>
      </c>
      <c r="S300" s="153">
        <f t="shared" si="333"/>
        <v>1.361513E-2</v>
      </c>
      <c r="T300" s="153">
        <v>4.3781000000000002E-3</v>
      </c>
      <c r="U300" s="153"/>
      <c r="V300" s="153"/>
      <c r="W300" s="153">
        <v>9.2370300000000002E-3</v>
      </c>
      <c r="X300" s="192"/>
      <c r="Y300" s="192"/>
      <c r="Z300" s="192"/>
      <c r="AA300" s="192"/>
      <c r="AB300" s="198"/>
      <c r="AC300" s="192"/>
      <c r="AD300" s="192"/>
      <c r="AE300" s="192"/>
      <c r="AF300" s="192"/>
      <c r="AG300" s="192"/>
      <c r="AH300" s="192"/>
      <c r="AI300" s="192"/>
      <c r="AJ300" s="153"/>
      <c r="AK300" s="192"/>
      <c r="AL300" s="27"/>
    </row>
    <row r="301" spans="1:38" ht="108.8" x14ac:dyDescent="0.35">
      <c r="A301" s="210">
        <v>251</v>
      </c>
      <c r="B301" s="152" t="s">
        <v>572</v>
      </c>
      <c r="C301" s="174" t="s">
        <v>573</v>
      </c>
      <c r="D301" s="153">
        <v>0</v>
      </c>
      <c r="E301" s="192">
        <f t="shared" si="325"/>
        <v>0</v>
      </c>
      <c r="F301" s="192">
        <f t="shared" si="326"/>
        <v>0</v>
      </c>
      <c r="G301" s="192"/>
      <c r="H301" s="192">
        <f t="shared" si="327"/>
        <v>0</v>
      </c>
      <c r="I301" s="153">
        <v>0.15886992000000003</v>
      </c>
      <c r="J301" s="192">
        <v>0.15886992000000003</v>
      </c>
      <c r="K301" s="192">
        <v>0</v>
      </c>
      <c r="L301" s="192">
        <v>0</v>
      </c>
      <c r="M301" s="192">
        <v>0</v>
      </c>
      <c r="N301" s="192">
        <f t="shared" si="328"/>
        <v>-0.15886992000000003</v>
      </c>
      <c r="O301" s="192">
        <f t="shared" si="329"/>
        <v>-0.15886992000000003</v>
      </c>
      <c r="P301" s="192">
        <f t="shared" si="330"/>
        <v>0</v>
      </c>
      <c r="Q301" s="192">
        <f t="shared" si="331"/>
        <v>0</v>
      </c>
      <c r="R301" s="192">
        <f t="shared" si="332"/>
        <v>0</v>
      </c>
      <c r="S301" s="153">
        <f t="shared" si="333"/>
        <v>0.1323916</v>
      </c>
      <c r="T301" s="153">
        <v>0.1323916</v>
      </c>
      <c r="U301" s="153"/>
      <c r="V301" s="153"/>
      <c r="W301" s="153">
        <v>0</v>
      </c>
      <c r="X301" s="192"/>
      <c r="Y301" s="192"/>
      <c r="Z301" s="192"/>
      <c r="AA301" s="192"/>
      <c r="AB301" s="198"/>
      <c r="AC301" s="192"/>
      <c r="AD301" s="192"/>
      <c r="AE301" s="192"/>
      <c r="AF301" s="192"/>
      <c r="AG301" s="192"/>
      <c r="AH301" s="192"/>
      <c r="AI301" s="192"/>
      <c r="AJ301" s="153"/>
      <c r="AK301" s="192"/>
      <c r="AL301" s="27"/>
    </row>
    <row r="302" spans="1:38" ht="62.2" x14ac:dyDescent="0.35">
      <c r="A302" s="210">
        <v>252</v>
      </c>
      <c r="B302" s="152" t="s">
        <v>574</v>
      </c>
      <c r="C302" s="174" t="s">
        <v>575</v>
      </c>
      <c r="D302" s="153">
        <v>0</v>
      </c>
      <c r="E302" s="192">
        <f t="shared" si="325"/>
        <v>0</v>
      </c>
      <c r="F302" s="192">
        <f t="shared" si="326"/>
        <v>0</v>
      </c>
      <c r="G302" s="192"/>
      <c r="H302" s="192">
        <f t="shared" si="327"/>
        <v>0</v>
      </c>
      <c r="I302" s="153">
        <v>5.1089159999999998E-3</v>
      </c>
      <c r="J302" s="192">
        <v>5.1089159999999998E-3</v>
      </c>
      <c r="K302" s="192">
        <v>0</v>
      </c>
      <c r="L302" s="192">
        <v>0</v>
      </c>
      <c r="M302" s="192">
        <v>0</v>
      </c>
      <c r="N302" s="192">
        <f t="shared" si="328"/>
        <v>-5.1089159999999998E-3</v>
      </c>
      <c r="O302" s="192">
        <f t="shared" si="329"/>
        <v>-5.1089159999999998E-3</v>
      </c>
      <c r="P302" s="192">
        <f t="shared" si="330"/>
        <v>0</v>
      </c>
      <c r="Q302" s="192">
        <f t="shared" si="331"/>
        <v>0</v>
      </c>
      <c r="R302" s="192">
        <f t="shared" si="332"/>
        <v>0</v>
      </c>
      <c r="S302" s="153">
        <f t="shared" si="333"/>
        <v>0</v>
      </c>
      <c r="T302" s="153"/>
      <c r="U302" s="153"/>
      <c r="V302" s="153"/>
      <c r="W302" s="153">
        <v>0</v>
      </c>
      <c r="X302" s="192"/>
      <c r="Y302" s="192"/>
      <c r="Z302" s="192"/>
      <c r="AA302" s="192"/>
      <c r="AB302" s="198"/>
      <c r="AC302" s="192"/>
      <c r="AD302" s="192"/>
      <c r="AE302" s="192"/>
      <c r="AF302" s="192"/>
      <c r="AG302" s="192"/>
      <c r="AH302" s="192"/>
      <c r="AI302" s="192"/>
      <c r="AJ302" s="153"/>
      <c r="AK302" s="192"/>
      <c r="AL302" s="27"/>
    </row>
    <row r="303" spans="1:38" ht="62.2" x14ac:dyDescent="0.35">
      <c r="A303" s="210">
        <v>253</v>
      </c>
      <c r="B303" s="152" t="s">
        <v>576</v>
      </c>
      <c r="C303" s="174" t="s">
        <v>577</v>
      </c>
      <c r="D303" s="153">
        <v>0</v>
      </c>
      <c r="E303" s="192">
        <f t="shared" si="325"/>
        <v>0</v>
      </c>
      <c r="F303" s="192">
        <f t="shared" si="326"/>
        <v>0</v>
      </c>
      <c r="G303" s="192"/>
      <c r="H303" s="192">
        <f t="shared" si="327"/>
        <v>0</v>
      </c>
      <c r="I303" s="153">
        <v>5.1094319999999997E-3</v>
      </c>
      <c r="J303" s="192">
        <v>5.1094319999999997E-3</v>
      </c>
      <c r="K303" s="192">
        <v>0</v>
      </c>
      <c r="L303" s="192">
        <v>0</v>
      </c>
      <c r="M303" s="192">
        <v>0</v>
      </c>
      <c r="N303" s="192">
        <f t="shared" si="328"/>
        <v>-5.1094319999999997E-3</v>
      </c>
      <c r="O303" s="192">
        <f t="shared" si="329"/>
        <v>-5.1094319999999997E-3</v>
      </c>
      <c r="P303" s="192">
        <f t="shared" si="330"/>
        <v>0</v>
      </c>
      <c r="Q303" s="192">
        <f t="shared" si="331"/>
        <v>0</v>
      </c>
      <c r="R303" s="192">
        <f t="shared" si="332"/>
        <v>0</v>
      </c>
      <c r="S303" s="153">
        <f t="shared" si="333"/>
        <v>0</v>
      </c>
      <c r="T303" s="153"/>
      <c r="U303" s="153"/>
      <c r="V303" s="153"/>
      <c r="W303" s="153">
        <v>0</v>
      </c>
      <c r="X303" s="192"/>
      <c r="Y303" s="192"/>
      <c r="Z303" s="192"/>
      <c r="AA303" s="192"/>
      <c r="AB303" s="198"/>
      <c r="AC303" s="192"/>
      <c r="AD303" s="192"/>
      <c r="AE303" s="192"/>
      <c r="AF303" s="192"/>
      <c r="AG303" s="192"/>
      <c r="AH303" s="192"/>
      <c r="AI303" s="192"/>
      <c r="AJ303" s="153"/>
      <c r="AK303" s="192"/>
      <c r="AL303" s="27"/>
    </row>
    <row r="304" spans="1:38" ht="46.65" x14ac:dyDescent="0.35">
      <c r="A304" s="210">
        <v>254</v>
      </c>
      <c r="B304" s="152" t="s">
        <v>578</v>
      </c>
      <c r="C304" s="174" t="s">
        <v>579</v>
      </c>
      <c r="D304" s="153">
        <v>0</v>
      </c>
      <c r="E304" s="192">
        <f t="shared" si="325"/>
        <v>0</v>
      </c>
      <c r="F304" s="192">
        <f t="shared" si="326"/>
        <v>0</v>
      </c>
      <c r="G304" s="192"/>
      <c r="H304" s="192">
        <f t="shared" si="327"/>
        <v>0</v>
      </c>
      <c r="I304" s="153">
        <v>3.14070903</v>
      </c>
      <c r="J304" s="192">
        <v>7.9185050000000007E-2</v>
      </c>
      <c r="K304" s="192">
        <v>3.06152398</v>
      </c>
      <c r="L304" s="192">
        <v>0</v>
      </c>
      <c r="M304" s="192">
        <v>0</v>
      </c>
      <c r="N304" s="192">
        <f t="shared" si="328"/>
        <v>-3.14070903</v>
      </c>
      <c r="O304" s="192">
        <f t="shared" si="329"/>
        <v>-7.9185050000000007E-2</v>
      </c>
      <c r="P304" s="192">
        <f t="shared" si="330"/>
        <v>-3.06152398</v>
      </c>
      <c r="Q304" s="192">
        <f t="shared" si="331"/>
        <v>0</v>
      </c>
      <c r="R304" s="192">
        <f t="shared" si="332"/>
        <v>0</v>
      </c>
      <c r="S304" s="153">
        <f t="shared" si="333"/>
        <v>3.25507502</v>
      </c>
      <c r="T304" s="153">
        <v>6.5987540000000067E-2</v>
      </c>
      <c r="U304" s="153">
        <v>3.18908748</v>
      </c>
      <c r="V304" s="153"/>
      <c r="W304" s="153">
        <v>0</v>
      </c>
      <c r="X304" s="192"/>
      <c r="Y304" s="192"/>
      <c r="Z304" s="192"/>
      <c r="AA304" s="192"/>
      <c r="AB304" s="198"/>
      <c r="AC304" s="192"/>
      <c r="AD304" s="192"/>
      <c r="AE304" s="192"/>
      <c r="AF304" s="192"/>
      <c r="AG304" s="192"/>
      <c r="AH304" s="192"/>
      <c r="AI304" s="192"/>
      <c r="AJ304" s="153"/>
      <c r="AK304" s="192"/>
      <c r="AL304" s="27"/>
    </row>
    <row r="305" spans="1:38" ht="93.25" x14ac:dyDescent="0.35">
      <c r="A305" s="210">
        <v>255</v>
      </c>
      <c r="B305" s="152" t="s">
        <v>580</v>
      </c>
      <c r="C305" s="174" t="s">
        <v>581</v>
      </c>
      <c r="D305" s="153">
        <v>0</v>
      </c>
      <c r="E305" s="192">
        <f t="shared" si="325"/>
        <v>0</v>
      </c>
      <c r="F305" s="192">
        <f t="shared" si="326"/>
        <v>0</v>
      </c>
      <c r="G305" s="192"/>
      <c r="H305" s="192">
        <f t="shared" si="327"/>
        <v>0</v>
      </c>
      <c r="I305" s="153">
        <v>0.160785228</v>
      </c>
      <c r="J305" s="192">
        <v>0.160785228</v>
      </c>
      <c r="K305" s="192">
        <v>0</v>
      </c>
      <c r="L305" s="192">
        <v>0</v>
      </c>
      <c r="M305" s="192">
        <v>0</v>
      </c>
      <c r="N305" s="192">
        <f t="shared" si="328"/>
        <v>-0.160785228</v>
      </c>
      <c r="O305" s="192">
        <f t="shared" si="329"/>
        <v>-0.160785228</v>
      </c>
      <c r="P305" s="192">
        <f t="shared" si="330"/>
        <v>0</v>
      </c>
      <c r="Q305" s="192">
        <f t="shared" si="331"/>
        <v>0</v>
      </c>
      <c r="R305" s="192">
        <f t="shared" si="332"/>
        <v>0</v>
      </c>
      <c r="S305" s="153">
        <f t="shared" si="333"/>
        <v>0.13398769000000002</v>
      </c>
      <c r="T305" s="153">
        <v>0.13398769000000002</v>
      </c>
      <c r="U305" s="153"/>
      <c r="V305" s="153"/>
      <c r="W305" s="153">
        <v>0</v>
      </c>
      <c r="X305" s="192"/>
      <c r="Y305" s="192"/>
      <c r="Z305" s="192"/>
      <c r="AA305" s="192"/>
      <c r="AB305" s="198"/>
      <c r="AC305" s="192"/>
      <c r="AD305" s="192"/>
      <c r="AE305" s="192"/>
      <c r="AF305" s="192"/>
      <c r="AG305" s="192"/>
      <c r="AH305" s="192"/>
      <c r="AI305" s="192"/>
      <c r="AJ305" s="153"/>
      <c r="AK305" s="192"/>
      <c r="AL305" s="27"/>
    </row>
    <row r="306" spans="1:38" ht="77.7" x14ac:dyDescent="0.35">
      <c r="A306" s="210">
        <v>256</v>
      </c>
      <c r="B306" s="152" t="s">
        <v>582</v>
      </c>
      <c r="C306" s="174" t="s">
        <v>583</v>
      </c>
      <c r="D306" s="153">
        <v>0</v>
      </c>
      <c r="E306" s="192">
        <f t="shared" si="325"/>
        <v>0</v>
      </c>
      <c r="F306" s="192">
        <f t="shared" si="326"/>
        <v>0</v>
      </c>
      <c r="G306" s="192"/>
      <c r="H306" s="192">
        <f t="shared" si="327"/>
        <v>0</v>
      </c>
      <c r="I306" s="153">
        <v>0.11204905199999998</v>
      </c>
      <c r="J306" s="192">
        <v>0.11204905199999998</v>
      </c>
      <c r="K306" s="192">
        <v>0</v>
      </c>
      <c r="L306" s="192">
        <v>0</v>
      </c>
      <c r="M306" s="192">
        <v>0</v>
      </c>
      <c r="N306" s="192">
        <f t="shared" si="328"/>
        <v>-0.11204905199999998</v>
      </c>
      <c r="O306" s="192">
        <f t="shared" si="329"/>
        <v>-0.11204905199999998</v>
      </c>
      <c r="P306" s="192">
        <f t="shared" si="330"/>
        <v>0</v>
      </c>
      <c r="Q306" s="192">
        <f t="shared" si="331"/>
        <v>0</v>
      </c>
      <c r="R306" s="192">
        <f t="shared" si="332"/>
        <v>0</v>
      </c>
      <c r="S306" s="153">
        <f t="shared" si="333"/>
        <v>9.3374209999999999E-2</v>
      </c>
      <c r="T306" s="153">
        <v>9.3374209999999999E-2</v>
      </c>
      <c r="U306" s="153"/>
      <c r="V306" s="153"/>
      <c r="W306" s="153">
        <v>0</v>
      </c>
      <c r="X306" s="192"/>
      <c r="Y306" s="192"/>
      <c r="Z306" s="192"/>
      <c r="AA306" s="192"/>
      <c r="AB306" s="198"/>
      <c r="AC306" s="192"/>
      <c r="AD306" s="192"/>
      <c r="AE306" s="192"/>
      <c r="AF306" s="192"/>
      <c r="AG306" s="192"/>
      <c r="AH306" s="192"/>
      <c r="AI306" s="192"/>
      <c r="AJ306" s="153"/>
      <c r="AK306" s="192"/>
      <c r="AL306" s="27"/>
    </row>
    <row r="307" spans="1:38" ht="32.25" customHeight="1" x14ac:dyDescent="0.35">
      <c r="A307" s="210">
        <v>257</v>
      </c>
      <c r="B307" s="152" t="s">
        <v>584</v>
      </c>
      <c r="C307" s="174" t="s">
        <v>585</v>
      </c>
      <c r="D307" s="153">
        <v>0</v>
      </c>
      <c r="E307" s="192">
        <f t="shared" si="325"/>
        <v>0</v>
      </c>
      <c r="F307" s="192">
        <f t="shared" si="326"/>
        <v>0</v>
      </c>
      <c r="G307" s="192"/>
      <c r="H307" s="192">
        <f t="shared" si="327"/>
        <v>0</v>
      </c>
      <c r="I307" s="153">
        <v>0.521976</v>
      </c>
      <c r="J307" s="192">
        <v>0</v>
      </c>
      <c r="K307" s="192">
        <v>0</v>
      </c>
      <c r="L307" s="192">
        <v>0.521976</v>
      </c>
      <c r="M307" s="192">
        <v>0</v>
      </c>
      <c r="N307" s="192">
        <f t="shared" si="328"/>
        <v>-0.521976</v>
      </c>
      <c r="O307" s="192">
        <f t="shared" si="329"/>
        <v>0</v>
      </c>
      <c r="P307" s="192">
        <f t="shared" si="330"/>
        <v>0</v>
      </c>
      <c r="Q307" s="192">
        <f t="shared" si="331"/>
        <v>-0.521976</v>
      </c>
      <c r="R307" s="192">
        <f t="shared" si="332"/>
        <v>0</v>
      </c>
      <c r="S307" s="153">
        <f t="shared" si="333"/>
        <v>0.45403982000000004</v>
      </c>
      <c r="T307" s="153"/>
      <c r="U307" s="153">
        <v>0.45403982000000004</v>
      </c>
      <c r="V307" s="153"/>
      <c r="W307" s="153">
        <v>0</v>
      </c>
      <c r="X307" s="192"/>
      <c r="Y307" s="192"/>
      <c r="Z307" s="192"/>
      <c r="AA307" s="192"/>
      <c r="AB307" s="198"/>
      <c r="AC307" s="192"/>
      <c r="AD307" s="192"/>
      <c r="AE307" s="192">
        <v>0.63</v>
      </c>
      <c r="AF307" s="192"/>
      <c r="AG307" s="192"/>
      <c r="AH307" s="192"/>
      <c r="AI307" s="192"/>
      <c r="AJ307" s="153"/>
      <c r="AK307" s="192"/>
      <c r="AL307" s="27"/>
    </row>
    <row r="308" spans="1:38" ht="46.65" x14ac:dyDescent="0.35">
      <c r="A308" s="210">
        <v>258</v>
      </c>
      <c r="B308" s="152" t="s">
        <v>1679</v>
      </c>
      <c r="C308" s="174" t="s">
        <v>1680</v>
      </c>
      <c r="D308" s="153">
        <v>0</v>
      </c>
      <c r="E308" s="192">
        <f t="shared" si="325"/>
        <v>0</v>
      </c>
      <c r="F308" s="192">
        <f t="shared" si="326"/>
        <v>0</v>
      </c>
      <c r="G308" s="192"/>
      <c r="H308" s="192">
        <f t="shared" si="327"/>
        <v>0</v>
      </c>
      <c r="I308" s="153">
        <v>0.30004799999999998</v>
      </c>
      <c r="J308" s="192">
        <v>0</v>
      </c>
      <c r="K308" s="192">
        <v>0</v>
      </c>
      <c r="L308" s="192">
        <v>0.30004799999999998</v>
      </c>
      <c r="M308" s="192">
        <v>0</v>
      </c>
      <c r="N308" s="192">
        <f t="shared" si="328"/>
        <v>-0.30004799999999998</v>
      </c>
      <c r="O308" s="192">
        <f t="shared" si="329"/>
        <v>0</v>
      </c>
      <c r="P308" s="192">
        <f t="shared" si="330"/>
        <v>0</v>
      </c>
      <c r="Q308" s="192">
        <f t="shared" si="331"/>
        <v>-0.30004799999999998</v>
      </c>
      <c r="R308" s="192">
        <f t="shared" si="332"/>
        <v>0</v>
      </c>
      <c r="S308" s="153">
        <f t="shared" si="333"/>
        <v>0</v>
      </c>
      <c r="T308" s="153"/>
      <c r="U308" s="153"/>
      <c r="V308" s="153"/>
      <c r="W308" s="153">
        <v>0</v>
      </c>
      <c r="X308" s="192"/>
      <c r="Y308" s="192"/>
      <c r="Z308" s="192"/>
      <c r="AA308" s="192"/>
      <c r="AB308" s="198"/>
      <c r="AC308" s="192"/>
      <c r="AD308" s="192"/>
      <c r="AE308" s="192"/>
      <c r="AF308" s="192"/>
      <c r="AG308" s="192"/>
      <c r="AH308" s="192"/>
      <c r="AI308" s="192"/>
      <c r="AJ308" s="153"/>
      <c r="AK308" s="192"/>
      <c r="AL308" s="27"/>
    </row>
    <row r="309" spans="1:38" ht="46.65" x14ac:dyDescent="0.35">
      <c r="A309" s="210">
        <v>259</v>
      </c>
      <c r="B309" s="152" t="s">
        <v>1681</v>
      </c>
      <c r="C309" s="174" t="s">
        <v>1682</v>
      </c>
      <c r="D309" s="153">
        <v>0</v>
      </c>
      <c r="E309" s="192">
        <f t="shared" si="325"/>
        <v>0</v>
      </c>
      <c r="F309" s="192">
        <f t="shared" si="326"/>
        <v>0</v>
      </c>
      <c r="G309" s="192"/>
      <c r="H309" s="192">
        <f t="shared" si="327"/>
        <v>0</v>
      </c>
      <c r="I309" s="153">
        <v>0</v>
      </c>
      <c r="J309" s="192">
        <v>0</v>
      </c>
      <c r="K309" s="192">
        <v>0</v>
      </c>
      <c r="L309" s="192">
        <v>0</v>
      </c>
      <c r="M309" s="192">
        <v>0</v>
      </c>
      <c r="N309" s="192">
        <f t="shared" si="328"/>
        <v>0</v>
      </c>
      <c r="O309" s="192">
        <f t="shared" si="329"/>
        <v>0</v>
      </c>
      <c r="P309" s="192">
        <f t="shared" si="330"/>
        <v>0</v>
      </c>
      <c r="Q309" s="192">
        <f t="shared" si="331"/>
        <v>0</v>
      </c>
      <c r="R309" s="192">
        <f t="shared" si="332"/>
        <v>0</v>
      </c>
      <c r="S309" s="153">
        <f t="shared" si="333"/>
        <v>1.02033942</v>
      </c>
      <c r="T309" s="153">
        <v>5.0747039999999966E-2</v>
      </c>
      <c r="U309" s="153">
        <v>0.96959238000000003</v>
      </c>
      <c r="V309" s="153"/>
      <c r="W309" s="153">
        <v>0</v>
      </c>
      <c r="X309" s="192"/>
      <c r="Y309" s="192"/>
      <c r="Z309" s="192"/>
      <c r="AA309" s="192"/>
      <c r="AB309" s="198"/>
      <c r="AC309" s="192"/>
      <c r="AD309" s="192"/>
      <c r="AE309" s="192"/>
      <c r="AF309" s="192"/>
      <c r="AG309" s="192"/>
      <c r="AH309" s="192"/>
      <c r="AI309" s="192"/>
      <c r="AJ309" s="153"/>
      <c r="AK309" s="192"/>
      <c r="AL309" s="27"/>
    </row>
    <row r="310" spans="1:38" ht="30.05" x14ac:dyDescent="0.35">
      <c r="A310" s="172"/>
      <c r="B310" s="156" t="s">
        <v>586</v>
      </c>
      <c r="C310" s="173"/>
      <c r="D310" s="237">
        <f t="shared" ref="D310:AK310" si="334">SUM(D311:D315)</f>
        <v>9.1368599999999986</v>
      </c>
      <c r="E310" s="237">
        <f t="shared" si="334"/>
        <v>0.913686</v>
      </c>
      <c r="F310" s="237">
        <f t="shared" si="334"/>
        <v>7.6749623999999983</v>
      </c>
      <c r="G310" s="237">
        <f t="shared" si="334"/>
        <v>0</v>
      </c>
      <c r="H310" s="237">
        <f t="shared" si="334"/>
        <v>0.54821159999999991</v>
      </c>
      <c r="I310" s="237">
        <f t="shared" si="334"/>
        <v>6.2754703239999996</v>
      </c>
      <c r="J310" s="237">
        <f t="shared" si="334"/>
        <v>0</v>
      </c>
      <c r="K310" s="237">
        <f t="shared" si="334"/>
        <v>5.8798585599999997</v>
      </c>
      <c r="L310" s="237">
        <f t="shared" si="334"/>
        <v>0</v>
      </c>
      <c r="M310" s="237">
        <f t="shared" si="334"/>
        <v>0.39561176400000003</v>
      </c>
      <c r="N310" s="237">
        <f t="shared" si="334"/>
        <v>2.861389675999999</v>
      </c>
      <c r="O310" s="237">
        <f t="shared" si="334"/>
        <v>0.913686</v>
      </c>
      <c r="P310" s="237">
        <f t="shared" si="334"/>
        <v>1.7951038399999981</v>
      </c>
      <c r="Q310" s="237">
        <f t="shared" si="334"/>
        <v>0</v>
      </c>
      <c r="R310" s="237">
        <f t="shared" si="334"/>
        <v>0.15259983599999988</v>
      </c>
      <c r="S310" s="237">
        <f t="shared" si="334"/>
        <v>2.5957387499999998</v>
      </c>
      <c r="T310" s="237">
        <f t="shared" si="334"/>
        <v>0</v>
      </c>
      <c r="U310" s="237">
        <f t="shared" si="334"/>
        <v>2.2660622799999999</v>
      </c>
      <c r="V310" s="237">
        <f t="shared" si="334"/>
        <v>0</v>
      </c>
      <c r="W310" s="237">
        <f t="shared" si="334"/>
        <v>0.32967647</v>
      </c>
      <c r="X310" s="237">
        <f t="shared" si="334"/>
        <v>0</v>
      </c>
      <c r="Y310" s="237">
        <f t="shared" si="334"/>
        <v>0</v>
      </c>
      <c r="Z310" s="237">
        <f t="shared" si="334"/>
        <v>0</v>
      </c>
      <c r="AA310" s="237">
        <f t="shared" si="334"/>
        <v>0</v>
      </c>
      <c r="AB310" s="237">
        <f t="shared" si="334"/>
        <v>0</v>
      </c>
      <c r="AC310" s="237">
        <f t="shared" si="334"/>
        <v>0</v>
      </c>
      <c r="AD310" s="237">
        <f t="shared" si="334"/>
        <v>0</v>
      </c>
      <c r="AE310" s="237">
        <f t="shared" si="334"/>
        <v>2</v>
      </c>
      <c r="AF310" s="237">
        <f t="shared" si="334"/>
        <v>2020</v>
      </c>
      <c r="AG310" s="237">
        <f t="shared" si="334"/>
        <v>0</v>
      </c>
      <c r="AH310" s="237">
        <f t="shared" si="334"/>
        <v>0</v>
      </c>
      <c r="AI310" s="237">
        <f t="shared" si="334"/>
        <v>0</v>
      </c>
      <c r="AJ310" s="237">
        <f t="shared" si="334"/>
        <v>0.67</v>
      </c>
      <c r="AK310" s="237">
        <f t="shared" si="334"/>
        <v>0</v>
      </c>
      <c r="AL310" s="27"/>
    </row>
    <row r="311" spans="1:38" ht="62.2" x14ac:dyDescent="0.35">
      <c r="A311" s="210">
        <v>260</v>
      </c>
      <c r="B311" s="152" t="s">
        <v>587</v>
      </c>
      <c r="C311" s="174" t="s">
        <v>588</v>
      </c>
      <c r="D311" s="153">
        <v>0.15608399999999992</v>
      </c>
      <c r="E311" s="192">
        <f t="shared" ref="E311:E315" si="335">D311*10%</f>
        <v>1.5608399999999993E-2</v>
      </c>
      <c r="F311" s="192">
        <f t="shared" ref="F311:F315" si="336">D311-E311-H311</f>
        <v>0.13111055999999993</v>
      </c>
      <c r="G311" s="192"/>
      <c r="H311" s="192">
        <f t="shared" ref="H311:H315" si="337">D311*6%</f>
        <v>9.3650399999999946E-3</v>
      </c>
      <c r="I311" s="153">
        <v>6.9464879999999998E-3</v>
      </c>
      <c r="J311" s="192">
        <v>0</v>
      </c>
      <c r="K311" s="192">
        <v>0</v>
      </c>
      <c r="L311" s="192">
        <v>0</v>
      </c>
      <c r="M311" s="192">
        <v>6.9464879999999998E-3</v>
      </c>
      <c r="N311" s="192">
        <f t="shared" ref="N311:N315" si="338">D311-I311</f>
        <v>0.14913751199999992</v>
      </c>
      <c r="O311" s="192">
        <f t="shared" ref="O311:O315" si="339">E311-J311</f>
        <v>1.5608399999999993E-2</v>
      </c>
      <c r="P311" s="192">
        <f t="shared" ref="P311:P315" si="340">F311-K311</f>
        <v>0.13111055999999993</v>
      </c>
      <c r="Q311" s="192">
        <f t="shared" ref="Q311:Q315" si="341">G311-L311</f>
        <v>0</v>
      </c>
      <c r="R311" s="192">
        <f t="shared" ref="R311:R315" si="342">H311-M311</f>
        <v>2.4185519999999948E-3</v>
      </c>
      <c r="S311" s="153">
        <f t="shared" ref="S311:S315" si="343">T311+U311+V311+W311</f>
        <v>0.18911555999999999</v>
      </c>
      <c r="T311" s="153"/>
      <c r="U311" s="153">
        <v>0.18332682</v>
      </c>
      <c r="V311" s="153"/>
      <c r="W311" s="153">
        <v>5.7887399999999997E-3</v>
      </c>
      <c r="X311" s="192"/>
      <c r="Y311" s="192"/>
      <c r="Z311" s="192"/>
      <c r="AA311" s="192"/>
      <c r="AB311" s="198"/>
      <c r="AC311" s="192"/>
      <c r="AD311" s="192"/>
      <c r="AE311" s="192"/>
      <c r="AF311" s="192"/>
      <c r="AG311" s="192"/>
      <c r="AH311" s="192"/>
      <c r="AI311" s="192"/>
      <c r="AJ311" s="153"/>
      <c r="AK311" s="192"/>
      <c r="AL311" s="27"/>
    </row>
    <row r="312" spans="1:38" ht="46.65" x14ac:dyDescent="0.35">
      <c r="A312" s="210">
        <v>261</v>
      </c>
      <c r="B312" s="152" t="s">
        <v>589</v>
      </c>
      <c r="C312" s="174" t="s">
        <v>590</v>
      </c>
      <c r="D312" s="153">
        <v>1.2326519999999999</v>
      </c>
      <c r="E312" s="192">
        <f t="shared" si="335"/>
        <v>0.12326519999999999</v>
      </c>
      <c r="F312" s="192">
        <f t="shared" si="336"/>
        <v>1.0354276799999997</v>
      </c>
      <c r="G312" s="192"/>
      <c r="H312" s="192">
        <f t="shared" si="337"/>
        <v>7.3959119999999989E-2</v>
      </c>
      <c r="I312" s="153">
        <v>3.5343061859999998</v>
      </c>
      <c r="J312" s="192">
        <v>0</v>
      </c>
      <c r="K312" s="192">
        <v>3.38057601</v>
      </c>
      <c r="L312" s="192">
        <v>0</v>
      </c>
      <c r="M312" s="192">
        <v>0.15373017600000002</v>
      </c>
      <c r="N312" s="192">
        <f t="shared" si="338"/>
        <v>-2.3016541859999999</v>
      </c>
      <c r="O312" s="192">
        <f t="shared" si="339"/>
        <v>0.12326519999999999</v>
      </c>
      <c r="P312" s="192">
        <f t="shared" si="340"/>
        <v>-2.3451483300000002</v>
      </c>
      <c r="Q312" s="192">
        <f t="shared" si="341"/>
        <v>0</v>
      </c>
      <c r="R312" s="192">
        <f t="shared" si="342"/>
        <v>-7.9771056000000035E-2</v>
      </c>
      <c r="S312" s="153">
        <f t="shared" si="343"/>
        <v>0.12810848000000002</v>
      </c>
      <c r="T312" s="153"/>
      <c r="U312" s="153"/>
      <c r="V312" s="153"/>
      <c r="W312" s="153">
        <v>0.12810848000000002</v>
      </c>
      <c r="X312" s="192"/>
      <c r="Y312" s="192"/>
      <c r="Z312" s="192"/>
      <c r="AA312" s="192"/>
      <c r="AB312" s="198"/>
      <c r="AC312" s="192"/>
      <c r="AD312" s="192"/>
      <c r="AE312" s="192"/>
      <c r="AF312" s="198">
        <v>2020</v>
      </c>
      <c r="AG312" s="192" t="s">
        <v>1527</v>
      </c>
      <c r="AH312" s="192" t="s">
        <v>1528</v>
      </c>
      <c r="AI312" s="192" t="s">
        <v>1529</v>
      </c>
      <c r="AJ312" s="153">
        <v>0.67</v>
      </c>
      <c r="AK312" s="192"/>
      <c r="AL312" s="27"/>
    </row>
    <row r="313" spans="1:38" ht="62.2" x14ac:dyDescent="0.35">
      <c r="A313" s="210">
        <v>262</v>
      </c>
      <c r="B313" s="152" t="s">
        <v>591</v>
      </c>
      <c r="C313" s="174" t="s">
        <v>592</v>
      </c>
      <c r="D313" s="153">
        <v>2.6452919999999995</v>
      </c>
      <c r="E313" s="192">
        <f t="shared" si="335"/>
        <v>0.26452919999999996</v>
      </c>
      <c r="F313" s="192">
        <f t="shared" si="336"/>
        <v>2.2220452799999992</v>
      </c>
      <c r="G313" s="192"/>
      <c r="H313" s="192">
        <f t="shared" si="337"/>
        <v>0.15871751999999997</v>
      </c>
      <c r="I313" s="153">
        <v>0.11772883200000001</v>
      </c>
      <c r="J313" s="192">
        <v>0</v>
      </c>
      <c r="K313" s="192">
        <v>0</v>
      </c>
      <c r="L313" s="192">
        <v>0</v>
      </c>
      <c r="M313" s="192">
        <v>0.11772883200000001</v>
      </c>
      <c r="N313" s="192">
        <f t="shared" si="338"/>
        <v>2.5275631679999995</v>
      </c>
      <c r="O313" s="192">
        <f t="shared" si="339"/>
        <v>0.26452919999999996</v>
      </c>
      <c r="P313" s="192">
        <f t="shared" si="340"/>
        <v>2.2220452799999992</v>
      </c>
      <c r="Q313" s="192">
        <f t="shared" si="341"/>
        <v>0</v>
      </c>
      <c r="R313" s="192">
        <f t="shared" si="342"/>
        <v>4.0988687999999968E-2</v>
      </c>
      <c r="S313" s="153">
        <f t="shared" si="343"/>
        <v>9.8107360000000005E-2</v>
      </c>
      <c r="T313" s="153"/>
      <c r="U313" s="153"/>
      <c r="V313" s="153"/>
      <c r="W313" s="153">
        <v>9.8107360000000005E-2</v>
      </c>
      <c r="X313" s="192"/>
      <c r="Y313" s="192"/>
      <c r="Z313" s="192"/>
      <c r="AA313" s="192"/>
      <c r="AB313" s="198"/>
      <c r="AC313" s="192"/>
      <c r="AD313" s="192"/>
      <c r="AE313" s="192"/>
      <c r="AF313" s="192"/>
      <c r="AG313" s="192"/>
      <c r="AH313" s="192"/>
      <c r="AI313" s="192"/>
      <c r="AJ313" s="153"/>
      <c r="AK313" s="192"/>
      <c r="AL313" s="27"/>
    </row>
    <row r="314" spans="1:38" ht="24.75" customHeight="1" x14ac:dyDescent="0.35">
      <c r="A314" s="210">
        <v>263</v>
      </c>
      <c r="B314" s="152" t="s">
        <v>593</v>
      </c>
      <c r="C314" s="174" t="s">
        <v>1683</v>
      </c>
      <c r="D314" s="153">
        <v>3.2102879999999994</v>
      </c>
      <c r="E314" s="192">
        <f t="shared" si="335"/>
        <v>0.32102879999999995</v>
      </c>
      <c r="F314" s="192">
        <f t="shared" si="336"/>
        <v>2.6966419199999994</v>
      </c>
      <c r="G314" s="192"/>
      <c r="H314" s="192">
        <f t="shared" si="337"/>
        <v>0.19261727999999995</v>
      </c>
      <c r="I314" s="153">
        <v>2.6164888179999997</v>
      </c>
      <c r="J314" s="192">
        <v>0</v>
      </c>
      <c r="K314" s="192">
        <v>2.4992825499999998</v>
      </c>
      <c r="L314" s="192">
        <v>0</v>
      </c>
      <c r="M314" s="192">
        <v>0.11720626799999999</v>
      </c>
      <c r="N314" s="192">
        <f t="shared" si="338"/>
        <v>0.5937991819999997</v>
      </c>
      <c r="O314" s="192">
        <f t="shared" si="339"/>
        <v>0.32102879999999995</v>
      </c>
      <c r="P314" s="192">
        <f t="shared" si="340"/>
        <v>0.19735936999999959</v>
      </c>
      <c r="Q314" s="192">
        <f t="shared" si="341"/>
        <v>0</v>
      </c>
      <c r="R314" s="192">
        <f t="shared" si="342"/>
        <v>7.5411011999999958E-2</v>
      </c>
      <c r="S314" s="153">
        <f t="shared" si="343"/>
        <v>2.1804073499999999</v>
      </c>
      <c r="T314" s="153"/>
      <c r="U314" s="153">
        <v>2.0827354599999999</v>
      </c>
      <c r="V314" s="153"/>
      <c r="W314" s="153">
        <v>9.7671889999999997E-2</v>
      </c>
      <c r="X314" s="192"/>
      <c r="Y314" s="192"/>
      <c r="Z314" s="192"/>
      <c r="AA314" s="192"/>
      <c r="AB314" s="198"/>
      <c r="AC314" s="192"/>
      <c r="AD314" s="192"/>
      <c r="AE314" s="192">
        <v>2</v>
      </c>
      <c r="AF314" s="192"/>
      <c r="AG314" s="192"/>
      <c r="AH314" s="192"/>
      <c r="AI314" s="192"/>
      <c r="AJ314" s="153"/>
      <c r="AK314" s="192"/>
      <c r="AL314" s="27"/>
    </row>
    <row r="315" spans="1:38" ht="93.25" x14ac:dyDescent="0.35">
      <c r="A315" s="210">
        <v>264</v>
      </c>
      <c r="B315" s="152" t="s">
        <v>594</v>
      </c>
      <c r="C315" s="174" t="s">
        <v>1684</v>
      </c>
      <c r="D315" s="153">
        <v>1.8925439999999998</v>
      </c>
      <c r="E315" s="192">
        <f t="shared" si="335"/>
        <v>0.18925439999999999</v>
      </c>
      <c r="F315" s="192">
        <f t="shared" si="336"/>
        <v>1.5897369599999998</v>
      </c>
      <c r="G315" s="192"/>
      <c r="H315" s="192">
        <f t="shared" si="337"/>
        <v>0.11355263999999998</v>
      </c>
      <c r="I315" s="153">
        <v>0</v>
      </c>
      <c r="J315" s="192">
        <v>0</v>
      </c>
      <c r="K315" s="192">
        <v>0</v>
      </c>
      <c r="L315" s="192">
        <v>0</v>
      </c>
      <c r="M315" s="192">
        <v>0</v>
      </c>
      <c r="N315" s="192">
        <f t="shared" si="338"/>
        <v>1.8925439999999998</v>
      </c>
      <c r="O315" s="192">
        <f t="shared" si="339"/>
        <v>0.18925439999999999</v>
      </c>
      <c r="P315" s="192">
        <f t="shared" si="340"/>
        <v>1.5897369599999998</v>
      </c>
      <c r="Q315" s="192">
        <f t="shared" si="341"/>
        <v>0</v>
      </c>
      <c r="R315" s="192">
        <f t="shared" si="342"/>
        <v>0.11355263999999998</v>
      </c>
      <c r="S315" s="153">
        <f t="shared" si="343"/>
        <v>0</v>
      </c>
      <c r="T315" s="153"/>
      <c r="U315" s="153"/>
      <c r="V315" s="153"/>
      <c r="W315" s="153">
        <v>0</v>
      </c>
      <c r="X315" s="192"/>
      <c r="Y315" s="192"/>
      <c r="Z315" s="192"/>
      <c r="AA315" s="192"/>
      <c r="AB315" s="198"/>
      <c r="AC315" s="192"/>
      <c r="AD315" s="192"/>
      <c r="AE315" s="192"/>
      <c r="AF315" s="192"/>
      <c r="AG315" s="192"/>
      <c r="AH315" s="192"/>
      <c r="AI315" s="192"/>
      <c r="AJ315" s="153"/>
      <c r="AK315" s="192"/>
      <c r="AL315" s="27"/>
    </row>
    <row r="316" spans="1:38" ht="15.55" x14ac:dyDescent="0.35">
      <c r="A316" s="172"/>
      <c r="B316" s="154" t="s">
        <v>595</v>
      </c>
      <c r="C316" s="173"/>
      <c r="D316" s="237">
        <f t="shared" ref="D316:AK316" si="344">SUM(D317:D325)</f>
        <v>5.4620879999999996</v>
      </c>
      <c r="E316" s="237">
        <f t="shared" si="344"/>
        <v>0.54620880000000005</v>
      </c>
      <c r="F316" s="237">
        <f t="shared" si="344"/>
        <v>4.5881539199999999</v>
      </c>
      <c r="G316" s="237">
        <f t="shared" si="344"/>
        <v>0</v>
      </c>
      <c r="H316" s="237">
        <f t="shared" si="344"/>
        <v>0.32772528000000001</v>
      </c>
      <c r="I316" s="237">
        <f t="shared" si="344"/>
        <v>2.7498268320000001</v>
      </c>
      <c r="J316" s="237">
        <f t="shared" si="344"/>
        <v>0.48190303999999995</v>
      </c>
      <c r="K316" s="237">
        <f t="shared" si="344"/>
        <v>0.19400242000000001</v>
      </c>
      <c r="L316" s="237">
        <f t="shared" si="344"/>
        <v>1.9145334000000001</v>
      </c>
      <c r="M316" s="237">
        <f t="shared" si="344"/>
        <v>0.15938797199999999</v>
      </c>
      <c r="N316" s="237">
        <f t="shared" si="344"/>
        <v>2.7122611680000004</v>
      </c>
      <c r="O316" s="237">
        <f t="shared" si="344"/>
        <v>6.4305760000000073E-2</v>
      </c>
      <c r="P316" s="237">
        <f t="shared" si="344"/>
        <v>4.3941514999999995</v>
      </c>
      <c r="Q316" s="237">
        <f t="shared" si="344"/>
        <v>-1.9145334000000001</v>
      </c>
      <c r="R316" s="237">
        <f t="shared" si="344"/>
        <v>0.16833730799999999</v>
      </c>
      <c r="S316" s="237">
        <f t="shared" si="344"/>
        <v>2.4681790700000001</v>
      </c>
      <c r="T316" s="237">
        <f t="shared" si="344"/>
        <v>0.102327</v>
      </c>
      <c r="U316" s="237">
        <f t="shared" si="344"/>
        <v>2.2330287600000007</v>
      </c>
      <c r="V316" s="237">
        <f t="shared" si="344"/>
        <v>0</v>
      </c>
      <c r="W316" s="237">
        <f t="shared" si="344"/>
        <v>0.13282331</v>
      </c>
      <c r="X316" s="237">
        <f t="shared" si="344"/>
        <v>0</v>
      </c>
      <c r="Y316" s="237">
        <f t="shared" si="344"/>
        <v>0</v>
      </c>
      <c r="Z316" s="237">
        <f t="shared" si="344"/>
        <v>0</v>
      </c>
      <c r="AA316" s="237">
        <f t="shared" si="344"/>
        <v>0</v>
      </c>
      <c r="AB316" s="237">
        <f t="shared" si="344"/>
        <v>0</v>
      </c>
      <c r="AC316" s="237">
        <f t="shared" si="344"/>
        <v>0</v>
      </c>
      <c r="AD316" s="237">
        <f t="shared" si="344"/>
        <v>0</v>
      </c>
      <c r="AE316" s="237">
        <f t="shared" si="344"/>
        <v>2.8800000000000003</v>
      </c>
      <c r="AF316" s="237">
        <f t="shared" si="344"/>
        <v>2020</v>
      </c>
      <c r="AG316" s="237">
        <f t="shared" si="344"/>
        <v>0</v>
      </c>
      <c r="AH316" s="237">
        <f t="shared" si="344"/>
        <v>0</v>
      </c>
      <c r="AI316" s="237">
        <f t="shared" si="344"/>
        <v>0</v>
      </c>
      <c r="AJ316" s="237">
        <f t="shared" si="344"/>
        <v>0.03</v>
      </c>
      <c r="AK316" s="237">
        <f t="shared" si="344"/>
        <v>0</v>
      </c>
      <c r="AL316" s="27"/>
    </row>
    <row r="317" spans="1:38" ht="46.65" x14ac:dyDescent="0.35">
      <c r="A317" s="210">
        <v>265</v>
      </c>
      <c r="B317" s="152" t="s">
        <v>596</v>
      </c>
      <c r="C317" s="174" t="s">
        <v>597</v>
      </c>
      <c r="D317" s="153">
        <v>0.446604</v>
      </c>
      <c r="E317" s="192">
        <f t="shared" ref="E317:E325" si="345">D317*10%</f>
        <v>4.4660400000000003E-2</v>
      </c>
      <c r="F317" s="192">
        <f t="shared" ref="F317:F325" si="346">D317-E317-H317</f>
        <v>0.37514736000000004</v>
      </c>
      <c r="G317" s="192"/>
      <c r="H317" s="192">
        <f t="shared" ref="H317:H325" si="347">D317*6%</f>
        <v>2.6796239999999999E-2</v>
      </c>
      <c r="I317" s="153">
        <v>5.9808327999999994E-2</v>
      </c>
      <c r="J317" s="192">
        <v>3.9932199999999994E-2</v>
      </c>
      <c r="K317" s="192">
        <v>0</v>
      </c>
      <c r="L317" s="192">
        <v>0</v>
      </c>
      <c r="M317" s="192">
        <v>1.9876127999999996E-2</v>
      </c>
      <c r="N317" s="192">
        <f t="shared" ref="N317:N325" si="348">D317-I317</f>
        <v>0.38679567199999998</v>
      </c>
      <c r="O317" s="192">
        <f t="shared" ref="O317:O325" si="349">E317-J317</f>
        <v>4.7282000000000088E-3</v>
      </c>
      <c r="P317" s="192">
        <f t="shared" ref="P317:P325" si="350">F317-K317</f>
        <v>0.37514736000000004</v>
      </c>
      <c r="Q317" s="192">
        <f t="shared" ref="Q317:Q325" si="351">G317-L317</f>
        <v>0</v>
      </c>
      <c r="R317" s="192">
        <f t="shared" ref="R317:R325" si="352">H317-M317</f>
        <v>6.9201120000000026E-3</v>
      </c>
      <c r="S317" s="153">
        <f t="shared" ref="S317:S325" si="353">T317+U317+V317+W317</f>
        <v>1.6563439999999999E-2</v>
      </c>
      <c r="T317" s="153"/>
      <c r="U317" s="153"/>
      <c r="V317" s="153"/>
      <c r="W317" s="153">
        <v>1.6563439999999999E-2</v>
      </c>
      <c r="X317" s="192"/>
      <c r="Y317" s="192"/>
      <c r="Z317" s="192"/>
      <c r="AA317" s="192"/>
      <c r="AB317" s="198"/>
      <c r="AC317" s="192"/>
      <c r="AD317" s="192"/>
      <c r="AE317" s="192"/>
      <c r="AF317" s="192"/>
      <c r="AG317" s="192"/>
      <c r="AH317" s="192"/>
      <c r="AI317" s="192"/>
      <c r="AJ317" s="153"/>
      <c r="AK317" s="192"/>
      <c r="AL317" s="27"/>
    </row>
    <row r="318" spans="1:38" ht="46.65" x14ac:dyDescent="0.35">
      <c r="A318" s="210">
        <v>266</v>
      </c>
      <c r="B318" s="152" t="s">
        <v>598</v>
      </c>
      <c r="C318" s="174" t="s">
        <v>599</v>
      </c>
      <c r="D318" s="153">
        <v>0.21890400000000002</v>
      </c>
      <c r="E318" s="192">
        <f t="shared" si="345"/>
        <v>2.1890400000000004E-2</v>
      </c>
      <c r="F318" s="192">
        <f t="shared" si="346"/>
        <v>0.18387936000000002</v>
      </c>
      <c r="G318" s="192"/>
      <c r="H318" s="192">
        <f t="shared" si="347"/>
        <v>1.313424E-2</v>
      </c>
      <c r="I318" s="153">
        <v>0.21014983600000001</v>
      </c>
      <c r="J318" s="192">
        <v>0</v>
      </c>
      <c r="K318" s="192">
        <v>0.19400242000000001</v>
      </c>
      <c r="L318" s="192">
        <v>0</v>
      </c>
      <c r="M318" s="192">
        <v>1.6147415999999998E-2</v>
      </c>
      <c r="N318" s="192">
        <f t="shared" si="348"/>
        <v>8.7541640000000087E-3</v>
      </c>
      <c r="O318" s="192">
        <f t="shared" si="349"/>
        <v>2.1890400000000004E-2</v>
      </c>
      <c r="P318" s="192">
        <f t="shared" si="350"/>
        <v>-1.0123059999999989E-2</v>
      </c>
      <c r="Q318" s="192">
        <f t="shared" si="351"/>
        <v>0</v>
      </c>
      <c r="R318" s="192">
        <f t="shared" si="352"/>
        <v>-3.0131759999999976E-3</v>
      </c>
      <c r="S318" s="153">
        <f t="shared" si="353"/>
        <v>1.345618E-2</v>
      </c>
      <c r="T318" s="153"/>
      <c r="U318" s="153"/>
      <c r="V318" s="153"/>
      <c r="W318" s="153">
        <v>1.345618E-2</v>
      </c>
      <c r="X318" s="192"/>
      <c r="Y318" s="192"/>
      <c r="Z318" s="192"/>
      <c r="AA318" s="192"/>
      <c r="AB318" s="198"/>
      <c r="AC318" s="192"/>
      <c r="AD318" s="192"/>
      <c r="AE318" s="192">
        <v>0.4</v>
      </c>
      <c r="AF318" s="198">
        <v>2020</v>
      </c>
      <c r="AG318" s="192" t="s">
        <v>1527</v>
      </c>
      <c r="AH318" s="192" t="s">
        <v>1528</v>
      </c>
      <c r="AI318" s="192" t="s">
        <v>1529</v>
      </c>
      <c r="AJ318" s="153">
        <v>0.03</v>
      </c>
      <c r="AK318" s="192"/>
      <c r="AL318" s="27"/>
    </row>
    <row r="319" spans="1:38" ht="46.65" x14ac:dyDescent="0.35">
      <c r="A319" s="210">
        <v>267</v>
      </c>
      <c r="B319" s="152" t="s">
        <v>600</v>
      </c>
      <c r="C319" s="174" t="s">
        <v>601</v>
      </c>
      <c r="D319" s="153">
        <v>1.2</v>
      </c>
      <c r="E319" s="192">
        <f t="shared" si="345"/>
        <v>0.12</v>
      </c>
      <c r="F319" s="192">
        <f t="shared" si="346"/>
        <v>1.008</v>
      </c>
      <c r="G319" s="192"/>
      <c r="H319" s="192">
        <f t="shared" si="347"/>
        <v>7.1999999999999995E-2</v>
      </c>
      <c r="I319" s="153">
        <v>0.23999985999999998</v>
      </c>
      <c r="J319" s="192">
        <v>0.18659379999999998</v>
      </c>
      <c r="K319" s="192">
        <v>0</v>
      </c>
      <c r="L319" s="192">
        <v>0</v>
      </c>
      <c r="M319" s="192">
        <v>5.3406060000000005E-2</v>
      </c>
      <c r="N319" s="192">
        <f t="shared" si="348"/>
        <v>0.96000014</v>
      </c>
      <c r="O319" s="192">
        <f t="shared" si="349"/>
        <v>-6.6593799999999981E-2</v>
      </c>
      <c r="P319" s="192">
        <f t="shared" si="350"/>
        <v>1.008</v>
      </c>
      <c r="Q319" s="192">
        <f t="shared" si="351"/>
        <v>0</v>
      </c>
      <c r="R319" s="192">
        <f t="shared" si="352"/>
        <v>1.8593939999999989E-2</v>
      </c>
      <c r="S319" s="153">
        <f t="shared" si="353"/>
        <v>4.4505050000000004E-2</v>
      </c>
      <c r="T319" s="153"/>
      <c r="U319" s="153"/>
      <c r="V319" s="153"/>
      <c r="W319" s="153">
        <v>4.4505050000000004E-2</v>
      </c>
      <c r="X319" s="192"/>
      <c r="Y319" s="192"/>
      <c r="Z319" s="192"/>
      <c r="AA319" s="192"/>
      <c r="AB319" s="198"/>
      <c r="AC319" s="192"/>
      <c r="AD319" s="192"/>
      <c r="AE319" s="192"/>
      <c r="AF319" s="192"/>
      <c r="AG319" s="192"/>
      <c r="AH319" s="192"/>
      <c r="AI319" s="192"/>
      <c r="AJ319" s="153"/>
      <c r="AK319" s="192"/>
      <c r="AL319" s="27"/>
    </row>
    <row r="320" spans="1:38" ht="77.7" x14ac:dyDescent="0.35">
      <c r="A320" s="210">
        <v>268</v>
      </c>
      <c r="B320" s="152" t="s">
        <v>602</v>
      </c>
      <c r="C320" s="174" t="s">
        <v>1685</v>
      </c>
      <c r="D320" s="153">
        <v>0.76949999999999996</v>
      </c>
      <c r="E320" s="192">
        <f t="shared" si="345"/>
        <v>7.6950000000000005E-2</v>
      </c>
      <c r="F320" s="192">
        <f t="shared" si="346"/>
        <v>0.64637999999999995</v>
      </c>
      <c r="G320" s="192"/>
      <c r="H320" s="192">
        <f t="shared" si="347"/>
        <v>4.6169999999999996E-2</v>
      </c>
      <c r="I320" s="153">
        <v>0.43054547999999998</v>
      </c>
      <c r="J320" s="192">
        <v>8.3336399999999991E-2</v>
      </c>
      <c r="K320" s="192">
        <v>0</v>
      </c>
      <c r="L320" s="192">
        <v>0.33213300000000001</v>
      </c>
      <c r="M320" s="192">
        <v>1.507608E-2</v>
      </c>
      <c r="N320" s="192">
        <f t="shared" si="348"/>
        <v>0.33895451999999998</v>
      </c>
      <c r="O320" s="192">
        <f t="shared" si="349"/>
        <v>-6.3863999999999865E-3</v>
      </c>
      <c r="P320" s="192">
        <f t="shared" si="350"/>
        <v>0.64637999999999995</v>
      </c>
      <c r="Q320" s="192">
        <f t="shared" si="351"/>
        <v>-0.33213300000000001</v>
      </c>
      <c r="R320" s="192">
        <f t="shared" si="352"/>
        <v>3.1093919999999997E-2</v>
      </c>
      <c r="S320" s="153">
        <f t="shared" si="353"/>
        <v>0.38211797999999997</v>
      </c>
      <c r="T320" s="153">
        <v>6.9446999999999995E-2</v>
      </c>
      <c r="U320" s="153">
        <v>0.30010757999999998</v>
      </c>
      <c r="V320" s="153"/>
      <c r="W320" s="153">
        <v>1.2563400000000001E-2</v>
      </c>
      <c r="X320" s="192"/>
      <c r="Y320" s="192"/>
      <c r="Z320" s="192"/>
      <c r="AA320" s="192"/>
      <c r="AB320" s="198"/>
      <c r="AC320" s="192"/>
      <c r="AD320" s="192"/>
      <c r="AE320" s="192">
        <v>0.63</v>
      </c>
      <c r="AF320" s="192"/>
      <c r="AG320" s="192"/>
      <c r="AH320" s="192"/>
      <c r="AI320" s="192"/>
      <c r="AJ320" s="153"/>
      <c r="AK320" s="192"/>
      <c r="AL320" s="27"/>
    </row>
    <row r="321" spans="1:38" ht="77.7" x14ac:dyDescent="0.35">
      <c r="A321" s="210">
        <v>269</v>
      </c>
      <c r="B321" s="152" t="s">
        <v>603</v>
      </c>
      <c r="C321" s="174" t="s">
        <v>604</v>
      </c>
      <c r="D321" s="153">
        <v>0.279864</v>
      </c>
      <c r="E321" s="192">
        <f t="shared" si="345"/>
        <v>2.7986400000000002E-2</v>
      </c>
      <c r="F321" s="192">
        <f t="shared" si="346"/>
        <v>0.23508575999999998</v>
      </c>
      <c r="G321" s="192"/>
      <c r="H321" s="192">
        <f t="shared" si="347"/>
        <v>1.6791839999999999E-2</v>
      </c>
      <c r="I321" s="153">
        <v>0</v>
      </c>
      <c r="J321" s="192">
        <v>0</v>
      </c>
      <c r="K321" s="192">
        <v>0</v>
      </c>
      <c r="L321" s="192">
        <v>0</v>
      </c>
      <c r="M321" s="192">
        <v>0</v>
      </c>
      <c r="N321" s="192">
        <f t="shared" si="348"/>
        <v>0.279864</v>
      </c>
      <c r="O321" s="192">
        <f t="shared" si="349"/>
        <v>2.7986400000000002E-2</v>
      </c>
      <c r="P321" s="192">
        <f t="shared" si="350"/>
        <v>0.23508575999999998</v>
      </c>
      <c r="Q321" s="192">
        <f t="shared" si="351"/>
        <v>0</v>
      </c>
      <c r="R321" s="192">
        <f t="shared" si="352"/>
        <v>1.6791839999999999E-2</v>
      </c>
      <c r="S321" s="153">
        <f t="shared" si="353"/>
        <v>0</v>
      </c>
      <c r="T321" s="153"/>
      <c r="U321" s="153"/>
      <c r="V321" s="153"/>
      <c r="W321" s="153">
        <v>0</v>
      </c>
      <c r="X321" s="192"/>
      <c r="Y321" s="192"/>
      <c r="Z321" s="192"/>
      <c r="AA321" s="192"/>
      <c r="AB321" s="198"/>
      <c r="AC321" s="192"/>
      <c r="AD321" s="192"/>
      <c r="AE321" s="192"/>
      <c r="AF321" s="192"/>
      <c r="AG321" s="192"/>
      <c r="AH321" s="192"/>
      <c r="AI321" s="192"/>
      <c r="AJ321" s="153"/>
      <c r="AK321" s="192"/>
      <c r="AL321" s="27"/>
    </row>
    <row r="322" spans="1:38" ht="77.7" x14ac:dyDescent="0.35">
      <c r="A322" s="210">
        <v>270</v>
      </c>
      <c r="B322" s="152" t="s">
        <v>1686</v>
      </c>
      <c r="C322" s="174" t="s">
        <v>605</v>
      </c>
      <c r="D322" s="153">
        <v>0.94430399999999992</v>
      </c>
      <c r="E322" s="192">
        <f t="shared" si="345"/>
        <v>9.4430399999999998E-2</v>
      </c>
      <c r="F322" s="192">
        <f t="shared" si="346"/>
        <v>0.79321535999999992</v>
      </c>
      <c r="G322" s="192"/>
      <c r="H322" s="192">
        <f t="shared" si="347"/>
        <v>5.6658239999999992E-2</v>
      </c>
      <c r="I322" s="153">
        <v>0.387860172</v>
      </c>
      <c r="J322" s="192">
        <v>0</v>
      </c>
      <c r="K322" s="192">
        <v>0</v>
      </c>
      <c r="L322" s="192">
        <v>0.37531199999999998</v>
      </c>
      <c r="M322" s="192">
        <v>1.2548172E-2</v>
      </c>
      <c r="N322" s="192">
        <f t="shared" si="348"/>
        <v>0.55644382799999992</v>
      </c>
      <c r="O322" s="192">
        <f t="shared" si="349"/>
        <v>9.4430399999999998E-2</v>
      </c>
      <c r="P322" s="192">
        <f t="shared" si="350"/>
        <v>0.79321535999999992</v>
      </c>
      <c r="Q322" s="192">
        <f t="shared" si="351"/>
        <v>-0.37531199999999998</v>
      </c>
      <c r="R322" s="192">
        <f t="shared" si="352"/>
        <v>4.4110067999999988E-2</v>
      </c>
      <c r="S322" s="153">
        <f t="shared" si="353"/>
        <v>0.42719705000000002</v>
      </c>
      <c r="T322" s="153"/>
      <c r="U322" s="153">
        <v>0.41674024000000004</v>
      </c>
      <c r="V322" s="153"/>
      <c r="W322" s="153">
        <v>1.045681E-2</v>
      </c>
      <c r="X322" s="192"/>
      <c r="Y322" s="192"/>
      <c r="Z322" s="192"/>
      <c r="AA322" s="192"/>
      <c r="AB322" s="198"/>
      <c r="AC322" s="192"/>
      <c r="AD322" s="192"/>
      <c r="AE322" s="192">
        <v>0.4</v>
      </c>
      <c r="AF322" s="192"/>
      <c r="AG322" s="192"/>
      <c r="AH322" s="192"/>
      <c r="AI322" s="192"/>
      <c r="AJ322" s="153"/>
      <c r="AK322" s="192"/>
      <c r="AL322" s="27"/>
    </row>
    <row r="323" spans="1:38" ht="62.2" x14ac:dyDescent="0.35">
      <c r="A323" s="210">
        <v>271</v>
      </c>
      <c r="B323" s="152" t="s">
        <v>1687</v>
      </c>
      <c r="C323" s="174" t="s">
        <v>1688</v>
      </c>
      <c r="D323" s="153">
        <v>1.6029120000000001</v>
      </c>
      <c r="E323" s="192">
        <f t="shared" si="345"/>
        <v>0.16029120000000002</v>
      </c>
      <c r="F323" s="192">
        <f t="shared" si="346"/>
        <v>1.34644608</v>
      </c>
      <c r="G323" s="192"/>
      <c r="H323" s="192">
        <f t="shared" si="347"/>
        <v>9.6174720000000005E-2</v>
      </c>
      <c r="I323" s="153">
        <v>0.90765195599999993</v>
      </c>
      <c r="J323" s="192">
        <v>0.11469383999999999</v>
      </c>
      <c r="K323" s="192">
        <v>0</v>
      </c>
      <c r="L323" s="192">
        <v>0.75062399999999996</v>
      </c>
      <c r="M323" s="192">
        <v>4.2334115999999998E-2</v>
      </c>
      <c r="N323" s="192">
        <f t="shared" si="348"/>
        <v>0.69526004400000019</v>
      </c>
      <c r="O323" s="192">
        <f t="shared" si="349"/>
        <v>4.5597360000000031E-2</v>
      </c>
      <c r="P323" s="192">
        <f t="shared" si="350"/>
        <v>1.34644608</v>
      </c>
      <c r="Q323" s="192">
        <f t="shared" si="351"/>
        <v>-0.75062399999999996</v>
      </c>
      <c r="R323" s="192">
        <f t="shared" si="352"/>
        <v>5.3840604000000007E-2</v>
      </c>
      <c r="S323" s="153">
        <f t="shared" si="353"/>
        <v>1.0656762800000001</v>
      </c>
      <c r="T323" s="153"/>
      <c r="U323" s="153">
        <v>1.0303978500000002</v>
      </c>
      <c r="V323" s="153"/>
      <c r="W323" s="153">
        <v>3.527843E-2</v>
      </c>
      <c r="X323" s="192"/>
      <c r="Y323" s="192"/>
      <c r="Z323" s="192"/>
      <c r="AA323" s="192"/>
      <c r="AB323" s="198"/>
      <c r="AC323" s="192"/>
      <c r="AD323" s="192"/>
      <c r="AE323" s="192">
        <v>0.8</v>
      </c>
      <c r="AF323" s="192"/>
      <c r="AG323" s="192"/>
      <c r="AH323" s="192"/>
      <c r="AI323" s="192"/>
      <c r="AJ323" s="153"/>
      <c r="AK323" s="192"/>
      <c r="AL323" s="27"/>
    </row>
    <row r="324" spans="1:38" ht="46.65" x14ac:dyDescent="0.35">
      <c r="A324" s="210">
        <v>272</v>
      </c>
      <c r="B324" s="152" t="s">
        <v>606</v>
      </c>
      <c r="C324" s="174" t="s">
        <v>607</v>
      </c>
      <c r="D324" s="153">
        <v>0</v>
      </c>
      <c r="E324" s="192">
        <f t="shared" si="345"/>
        <v>0</v>
      </c>
      <c r="F324" s="192">
        <f t="shared" si="346"/>
        <v>0</v>
      </c>
      <c r="G324" s="192"/>
      <c r="H324" s="192">
        <f t="shared" si="347"/>
        <v>0</v>
      </c>
      <c r="I324" s="153">
        <v>0.31016939999999998</v>
      </c>
      <c r="J324" s="192">
        <v>5.7346799999999996E-2</v>
      </c>
      <c r="K324" s="192">
        <v>0</v>
      </c>
      <c r="L324" s="192">
        <v>0.25282260000000001</v>
      </c>
      <c r="M324" s="192">
        <v>0</v>
      </c>
      <c r="N324" s="192">
        <f t="shared" si="348"/>
        <v>-0.31016939999999998</v>
      </c>
      <c r="O324" s="192">
        <f t="shared" si="349"/>
        <v>-5.7346799999999996E-2</v>
      </c>
      <c r="P324" s="192">
        <f t="shared" si="350"/>
        <v>0</v>
      </c>
      <c r="Q324" s="192">
        <f t="shared" si="351"/>
        <v>-0.25282260000000001</v>
      </c>
      <c r="R324" s="192">
        <f t="shared" si="352"/>
        <v>0</v>
      </c>
      <c r="S324" s="153">
        <f t="shared" si="353"/>
        <v>0.29528427000000002</v>
      </c>
      <c r="T324" s="153"/>
      <c r="U324" s="153">
        <v>0.29528427000000002</v>
      </c>
      <c r="V324" s="153"/>
      <c r="W324" s="153">
        <v>0</v>
      </c>
      <c r="X324" s="192"/>
      <c r="Y324" s="192"/>
      <c r="Z324" s="192"/>
      <c r="AA324" s="192"/>
      <c r="AB324" s="198"/>
      <c r="AC324" s="192"/>
      <c r="AD324" s="192"/>
      <c r="AE324" s="192">
        <v>0.4</v>
      </c>
      <c r="AF324" s="192"/>
      <c r="AG324" s="192"/>
      <c r="AH324" s="192"/>
      <c r="AI324" s="192"/>
      <c r="AJ324" s="153"/>
      <c r="AK324" s="192"/>
      <c r="AL324" s="27"/>
    </row>
    <row r="325" spans="1:38" ht="77.7" x14ac:dyDescent="0.35">
      <c r="A325" s="210">
        <v>273</v>
      </c>
      <c r="B325" s="152" t="s">
        <v>1689</v>
      </c>
      <c r="C325" s="174" t="s">
        <v>1690</v>
      </c>
      <c r="D325" s="153">
        <v>0</v>
      </c>
      <c r="E325" s="192">
        <f t="shared" si="345"/>
        <v>0</v>
      </c>
      <c r="F325" s="192">
        <f t="shared" si="346"/>
        <v>0</v>
      </c>
      <c r="G325" s="192"/>
      <c r="H325" s="192">
        <f t="shared" si="347"/>
        <v>0</v>
      </c>
      <c r="I325" s="153">
        <v>0.20364179999999998</v>
      </c>
      <c r="J325" s="192">
        <v>0</v>
      </c>
      <c r="K325" s="192">
        <v>0</v>
      </c>
      <c r="L325" s="192">
        <v>0.20364179999999998</v>
      </c>
      <c r="M325" s="192">
        <v>0</v>
      </c>
      <c r="N325" s="192">
        <f t="shared" si="348"/>
        <v>-0.20364179999999998</v>
      </c>
      <c r="O325" s="192">
        <f t="shared" si="349"/>
        <v>0</v>
      </c>
      <c r="P325" s="192">
        <f t="shared" si="350"/>
        <v>0</v>
      </c>
      <c r="Q325" s="192">
        <f t="shared" si="351"/>
        <v>-0.20364179999999998</v>
      </c>
      <c r="R325" s="192">
        <f t="shared" si="352"/>
        <v>0</v>
      </c>
      <c r="S325" s="153">
        <f t="shared" si="353"/>
        <v>0.22337882000000001</v>
      </c>
      <c r="T325" s="153">
        <v>3.288E-2</v>
      </c>
      <c r="U325" s="153">
        <v>0.19049882000000001</v>
      </c>
      <c r="V325" s="153"/>
      <c r="W325" s="153">
        <v>0</v>
      </c>
      <c r="X325" s="192"/>
      <c r="Y325" s="192"/>
      <c r="Z325" s="192"/>
      <c r="AA325" s="192"/>
      <c r="AB325" s="198"/>
      <c r="AC325" s="192"/>
      <c r="AD325" s="192"/>
      <c r="AE325" s="192">
        <v>0.25</v>
      </c>
      <c r="AF325" s="192"/>
      <c r="AG325" s="192"/>
      <c r="AH325" s="192"/>
      <c r="AI325" s="192"/>
      <c r="AJ325" s="153"/>
      <c r="AK325" s="192"/>
      <c r="AL325" s="27"/>
    </row>
    <row r="326" spans="1:38" ht="15.55" x14ac:dyDescent="0.35">
      <c r="A326" s="172"/>
      <c r="B326" s="156" t="s">
        <v>608</v>
      </c>
      <c r="C326" s="173"/>
      <c r="D326" s="237">
        <f t="shared" ref="D326:AK326" si="354">SUM(D327:D328)</f>
        <v>2.281272</v>
      </c>
      <c r="E326" s="237">
        <f t="shared" si="354"/>
        <v>0.2281272</v>
      </c>
      <c r="F326" s="237">
        <f t="shared" si="354"/>
        <v>1.9162684799999998</v>
      </c>
      <c r="G326" s="237">
        <f t="shared" si="354"/>
        <v>0</v>
      </c>
      <c r="H326" s="237">
        <f t="shared" si="354"/>
        <v>0.13687632</v>
      </c>
      <c r="I326" s="237">
        <f t="shared" si="354"/>
        <v>2.401711374</v>
      </c>
      <c r="J326" s="237">
        <f t="shared" si="354"/>
        <v>0</v>
      </c>
      <c r="K326" s="237">
        <f t="shared" si="354"/>
        <v>1.68523383</v>
      </c>
      <c r="L326" s="237">
        <f t="shared" si="354"/>
        <v>0.37531199999999998</v>
      </c>
      <c r="M326" s="237">
        <f t="shared" si="354"/>
        <v>0.34116554399999988</v>
      </c>
      <c r="N326" s="237">
        <f t="shared" si="354"/>
        <v>-0.12043937400000021</v>
      </c>
      <c r="O326" s="237">
        <f t="shared" si="354"/>
        <v>0.2281272</v>
      </c>
      <c r="P326" s="237">
        <f t="shared" si="354"/>
        <v>0.23103464999999984</v>
      </c>
      <c r="Q326" s="237">
        <f t="shared" si="354"/>
        <v>-0.37531199999999998</v>
      </c>
      <c r="R326" s="237">
        <f t="shared" si="354"/>
        <v>-0.20428922399999991</v>
      </c>
      <c r="S326" s="237">
        <f t="shared" si="354"/>
        <v>0.65891944999999996</v>
      </c>
      <c r="T326" s="237">
        <f t="shared" si="354"/>
        <v>4.1029999999999997E-2</v>
      </c>
      <c r="U326" s="237">
        <f t="shared" si="354"/>
        <v>0.33358482999999994</v>
      </c>
      <c r="V326" s="237">
        <f t="shared" si="354"/>
        <v>0</v>
      </c>
      <c r="W326" s="237">
        <f t="shared" si="354"/>
        <v>0.28430461999999995</v>
      </c>
      <c r="X326" s="237">
        <f t="shared" si="354"/>
        <v>0</v>
      </c>
      <c r="Y326" s="237">
        <f t="shared" si="354"/>
        <v>0</v>
      </c>
      <c r="Z326" s="237">
        <f t="shared" si="354"/>
        <v>0</v>
      </c>
      <c r="AA326" s="237">
        <f t="shared" si="354"/>
        <v>0</v>
      </c>
      <c r="AB326" s="237">
        <f t="shared" si="354"/>
        <v>0</v>
      </c>
      <c r="AC326" s="237">
        <f t="shared" si="354"/>
        <v>0</v>
      </c>
      <c r="AD326" s="237">
        <f t="shared" si="354"/>
        <v>0</v>
      </c>
      <c r="AE326" s="237">
        <f t="shared" si="354"/>
        <v>0</v>
      </c>
      <c r="AF326" s="237">
        <f t="shared" si="354"/>
        <v>2020</v>
      </c>
      <c r="AG326" s="237">
        <f t="shared" si="354"/>
        <v>0</v>
      </c>
      <c r="AH326" s="237">
        <f t="shared" si="354"/>
        <v>0</v>
      </c>
      <c r="AI326" s="237">
        <f t="shared" si="354"/>
        <v>0</v>
      </c>
      <c r="AJ326" s="237">
        <f t="shared" si="354"/>
        <v>3.2610000000000001</v>
      </c>
      <c r="AK326" s="237">
        <f t="shared" si="354"/>
        <v>0</v>
      </c>
      <c r="AL326" s="27"/>
    </row>
    <row r="327" spans="1:38" ht="31.1" x14ac:dyDescent="0.35">
      <c r="A327" s="210">
        <v>274</v>
      </c>
      <c r="B327" s="152" t="s">
        <v>609</v>
      </c>
      <c r="C327" s="174" t="s">
        <v>610</v>
      </c>
      <c r="D327" s="153">
        <v>1.6967999999999999</v>
      </c>
      <c r="E327" s="192">
        <f t="shared" ref="E327:E328" si="355">D327*10%</f>
        <v>0.16968</v>
      </c>
      <c r="F327" s="192">
        <f t="shared" ref="F327:F328" si="356">D327-E327-H327</f>
        <v>1.4253119999999999</v>
      </c>
      <c r="G327" s="192"/>
      <c r="H327" s="192">
        <f t="shared" ref="H327:H328" si="357">D327*6%</f>
        <v>0.10180799999999998</v>
      </c>
      <c r="I327" s="153">
        <v>2.0003873940000001</v>
      </c>
      <c r="J327" s="192">
        <v>0</v>
      </c>
      <c r="K327" s="192">
        <v>1.68523383</v>
      </c>
      <c r="L327" s="192">
        <v>0</v>
      </c>
      <c r="M327" s="192">
        <v>0.31515356399999989</v>
      </c>
      <c r="N327" s="192">
        <f t="shared" ref="N327:N328" si="358">D327-I327</f>
        <v>-0.30358739400000023</v>
      </c>
      <c r="O327" s="192">
        <f t="shared" ref="O327:O328" si="359">E327-J327</f>
        <v>0.16968</v>
      </c>
      <c r="P327" s="192">
        <f t="shared" ref="P327:P328" si="360">F327-K327</f>
        <v>-0.25992183000000013</v>
      </c>
      <c r="Q327" s="192">
        <f t="shared" ref="Q327:Q328" si="361">G327-L327</f>
        <v>0</v>
      </c>
      <c r="R327" s="192">
        <f t="shared" ref="R327:R328" si="362">H327-M327</f>
        <v>-0.2133455639999999</v>
      </c>
      <c r="S327" s="153">
        <f t="shared" ref="S327:S328" si="363">T327+U327+V327+W327</f>
        <v>0.26262796999999993</v>
      </c>
      <c r="T327" s="153"/>
      <c r="U327" s="153"/>
      <c r="V327" s="153"/>
      <c r="W327" s="153">
        <v>0.26262796999999993</v>
      </c>
      <c r="X327" s="192"/>
      <c r="Y327" s="192"/>
      <c r="Z327" s="192"/>
      <c r="AA327" s="192"/>
      <c r="AB327" s="198"/>
      <c r="AC327" s="192"/>
      <c r="AD327" s="192"/>
      <c r="AE327" s="192"/>
      <c r="AF327" s="198">
        <v>2020</v>
      </c>
      <c r="AG327" s="192" t="s">
        <v>1527</v>
      </c>
      <c r="AH327" s="192" t="s">
        <v>1528</v>
      </c>
      <c r="AI327" s="192" t="s">
        <v>1529</v>
      </c>
      <c r="AJ327" s="153">
        <v>3.2610000000000001</v>
      </c>
      <c r="AK327" s="192"/>
      <c r="AL327" s="27"/>
    </row>
    <row r="328" spans="1:38" ht="62.2" x14ac:dyDescent="0.35">
      <c r="A328" s="210">
        <v>275</v>
      </c>
      <c r="B328" s="152" t="s">
        <v>611</v>
      </c>
      <c r="C328" s="174" t="s">
        <v>1691</v>
      </c>
      <c r="D328" s="153">
        <v>0.58447199999999999</v>
      </c>
      <c r="E328" s="192">
        <f t="shared" si="355"/>
        <v>5.8447200000000005E-2</v>
      </c>
      <c r="F328" s="192">
        <f t="shared" si="356"/>
        <v>0.49095647999999997</v>
      </c>
      <c r="G328" s="192"/>
      <c r="H328" s="192">
        <f t="shared" si="357"/>
        <v>3.506832E-2</v>
      </c>
      <c r="I328" s="153">
        <v>0.40132397999999997</v>
      </c>
      <c r="J328" s="192">
        <v>0</v>
      </c>
      <c r="K328" s="192">
        <v>0</v>
      </c>
      <c r="L328" s="192">
        <v>0.37531199999999998</v>
      </c>
      <c r="M328" s="192">
        <v>2.6011979999999997E-2</v>
      </c>
      <c r="N328" s="192">
        <f t="shared" si="358"/>
        <v>0.18314802000000002</v>
      </c>
      <c r="O328" s="192">
        <f t="shared" si="359"/>
        <v>5.8447200000000005E-2</v>
      </c>
      <c r="P328" s="192">
        <f t="shared" si="360"/>
        <v>0.49095647999999997</v>
      </c>
      <c r="Q328" s="192">
        <f t="shared" si="361"/>
        <v>-0.37531199999999998</v>
      </c>
      <c r="R328" s="192">
        <f t="shared" si="362"/>
        <v>9.056340000000003E-3</v>
      </c>
      <c r="S328" s="153">
        <f t="shared" si="363"/>
        <v>0.39629147999999997</v>
      </c>
      <c r="T328" s="153">
        <v>4.1029999999999997E-2</v>
      </c>
      <c r="U328" s="153">
        <v>0.33358482999999994</v>
      </c>
      <c r="V328" s="153"/>
      <c r="W328" s="153">
        <v>2.1676649999999999E-2</v>
      </c>
      <c r="X328" s="192"/>
      <c r="Y328" s="192"/>
      <c r="Z328" s="192"/>
      <c r="AA328" s="192"/>
      <c r="AB328" s="198"/>
      <c r="AC328" s="192"/>
      <c r="AD328" s="192"/>
      <c r="AE328" s="192"/>
      <c r="AF328" s="192"/>
      <c r="AG328" s="192"/>
      <c r="AH328" s="192"/>
      <c r="AI328" s="192"/>
      <c r="AJ328" s="153"/>
      <c r="AK328" s="192"/>
      <c r="AL328" s="27"/>
    </row>
    <row r="329" spans="1:38" ht="15.55" x14ac:dyDescent="0.35">
      <c r="A329" s="172"/>
      <c r="B329" s="156" t="s">
        <v>612</v>
      </c>
      <c r="C329" s="173"/>
      <c r="D329" s="237">
        <f t="shared" ref="D329:AK329" si="364">SUM(D330:D333)</f>
        <v>4.0722984000000002</v>
      </c>
      <c r="E329" s="237">
        <f t="shared" si="364"/>
        <v>0.40722984000000001</v>
      </c>
      <c r="F329" s="237">
        <f t="shared" si="364"/>
        <v>3.4207306559999999</v>
      </c>
      <c r="G329" s="237">
        <f t="shared" si="364"/>
        <v>0</v>
      </c>
      <c r="H329" s="237">
        <f t="shared" si="364"/>
        <v>0.24433790399999999</v>
      </c>
      <c r="I329" s="237">
        <f t="shared" si="364"/>
        <v>2.0729870799999999</v>
      </c>
      <c r="J329" s="237">
        <f t="shared" si="364"/>
        <v>0.26935523</v>
      </c>
      <c r="K329" s="237">
        <f t="shared" si="364"/>
        <v>1.62239399</v>
      </c>
      <c r="L329" s="237">
        <f t="shared" si="364"/>
        <v>0</v>
      </c>
      <c r="M329" s="237">
        <f t="shared" si="364"/>
        <v>0.18123785999999997</v>
      </c>
      <c r="N329" s="237">
        <f t="shared" si="364"/>
        <v>1.9993113199999999</v>
      </c>
      <c r="O329" s="237">
        <f t="shared" si="364"/>
        <v>0.13787461000000001</v>
      </c>
      <c r="P329" s="237">
        <f t="shared" si="364"/>
        <v>1.798336666</v>
      </c>
      <c r="Q329" s="237">
        <f t="shared" si="364"/>
        <v>0</v>
      </c>
      <c r="R329" s="237">
        <f t="shared" si="364"/>
        <v>6.3100044000000022E-2</v>
      </c>
      <c r="S329" s="237">
        <f t="shared" si="364"/>
        <v>10.09603998</v>
      </c>
      <c r="T329" s="237">
        <f t="shared" si="364"/>
        <v>0.33799625999999949</v>
      </c>
      <c r="U329" s="237">
        <f t="shared" si="364"/>
        <v>9.6070121700000009</v>
      </c>
      <c r="V329" s="237">
        <f t="shared" si="364"/>
        <v>0</v>
      </c>
      <c r="W329" s="237">
        <f t="shared" si="364"/>
        <v>0.15103154999999999</v>
      </c>
      <c r="X329" s="237">
        <f t="shared" si="364"/>
        <v>0</v>
      </c>
      <c r="Y329" s="237">
        <f t="shared" si="364"/>
        <v>0</v>
      </c>
      <c r="Z329" s="237">
        <f t="shared" si="364"/>
        <v>0</v>
      </c>
      <c r="AA329" s="237">
        <f t="shared" si="364"/>
        <v>0</v>
      </c>
      <c r="AB329" s="237">
        <f t="shared" si="364"/>
        <v>0</v>
      </c>
      <c r="AC329" s="237">
        <f t="shared" si="364"/>
        <v>0</v>
      </c>
      <c r="AD329" s="237">
        <f t="shared" si="364"/>
        <v>0</v>
      </c>
      <c r="AE329" s="237">
        <f t="shared" si="364"/>
        <v>0</v>
      </c>
      <c r="AF329" s="237">
        <f t="shared" si="364"/>
        <v>0</v>
      </c>
      <c r="AG329" s="237">
        <f t="shared" si="364"/>
        <v>0</v>
      </c>
      <c r="AH329" s="237">
        <f t="shared" si="364"/>
        <v>0</v>
      </c>
      <c r="AI329" s="237">
        <f t="shared" si="364"/>
        <v>0</v>
      </c>
      <c r="AJ329" s="237">
        <f t="shared" si="364"/>
        <v>0</v>
      </c>
      <c r="AK329" s="237">
        <f t="shared" si="364"/>
        <v>0</v>
      </c>
      <c r="AL329" s="27"/>
    </row>
    <row r="330" spans="1:38" ht="46.65" x14ac:dyDescent="0.35">
      <c r="A330" s="210">
        <v>276</v>
      </c>
      <c r="B330" s="152" t="s">
        <v>613</v>
      </c>
      <c r="C330" s="174" t="s">
        <v>614</v>
      </c>
      <c r="D330" s="153">
        <v>1.8685824</v>
      </c>
      <c r="E330" s="192">
        <f t="shared" ref="E330:E333" si="365">D330*10%</f>
        <v>0.18685824000000001</v>
      </c>
      <c r="F330" s="192">
        <f t="shared" ref="F330:F333" si="366">D330-E330-H330</f>
        <v>1.5696092159999999</v>
      </c>
      <c r="G330" s="192"/>
      <c r="H330" s="192">
        <f t="shared" ref="H330:H333" si="367">D330*6%</f>
        <v>0.11211494399999999</v>
      </c>
      <c r="I330" s="153">
        <v>1.974910564</v>
      </c>
      <c r="J330" s="192">
        <v>0.26935523</v>
      </c>
      <c r="K330" s="192">
        <v>1.62239399</v>
      </c>
      <c r="L330" s="192">
        <v>0</v>
      </c>
      <c r="M330" s="192">
        <v>8.3161343999999984E-2</v>
      </c>
      <c r="N330" s="192">
        <f t="shared" ref="N330:N333" si="368">D330-I330</f>
        <v>-0.106328164</v>
      </c>
      <c r="O330" s="192">
        <f t="shared" ref="O330:O333" si="369">E330-J330</f>
        <v>-8.2496989999999992E-2</v>
      </c>
      <c r="P330" s="192">
        <f t="shared" ref="P330:P333" si="370">F330-K330</f>
        <v>-5.2784774000000034E-2</v>
      </c>
      <c r="Q330" s="192">
        <f t="shared" ref="Q330:Q333" si="371">G330-L330</f>
        <v>0</v>
      </c>
      <c r="R330" s="192">
        <f t="shared" ref="R330:R333" si="372">H330-M330</f>
        <v>2.895360000000001E-2</v>
      </c>
      <c r="S330" s="153">
        <f t="shared" ref="S330:S333" si="373">T330+U330+V330+W330</f>
        <v>2.0972911099999996</v>
      </c>
      <c r="T330" s="153">
        <v>0.33799625999999949</v>
      </c>
      <c r="U330" s="153">
        <v>1.6899937300000001</v>
      </c>
      <c r="V330" s="153"/>
      <c r="W330" s="153">
        <v>6.9301119999999994E-2</v>
      </c>
      <c r="X330" s="192"/>
      <c r="Y330" s="192"/>
      <c r="Z330" s="192"/>
      <c r="AA330" s="192"/>
      <c r="AB330" s="198"/>
      <c r="AC330" s="192"/>
      <c r="AD330" s="192"/>
      <c r="AE330" s="192"/>
      <c r="AF330" s="192"/>
      <c r="AG330" s="192"/>
      <c r="AH330" s="192"/>
      <c r="AI330" s="192"/>
      <c r="AJ330" s="153"/>
      <c r="AK330" s="192"/>
      <c r="AL330" s="27"/>
    </row>
    <row r="331" spans="1:38" ht="46.65" x14ac:dyDescent="0.35">
      <c r="A331" s="210">
        <v>277</v>
      </c>
      <c r="B331" s="152" t="s">
        <v>615</v>
      </c>
      <c r="C331" s="174" t="s">
        <v>616</v>
      </c>
      <c r="D331" s="153">
        <v>0.62847600000000003</v>
      </c>
      <c r="E331" s="192">
        <f t="shared" si="365"/>
        <v>6.2847600000000003E-2</v>
      </c>
      <c r="F331" s="192">
        <f t="shared" si="366"/>
        <v>0.52791984000000003</v>
      </c>
      <c r="G331" s="192"/>
      <c r="H331" s="192">
        <f t="shared" si="367"/>
        <v>3.7708560000000002E-2</v>
      </c>
      <c r="I331" s="153">
        <v>2.7970391999999997E-2</v>
      </c>
      <c r="J331" s="192">
        <v>0</v>
      </c>
      <c r="K331" s="192">
        <v>0</v>
      </c>
      <c r="L331" s="192">
        <v>0</v>
      </c>
      <c r="M331" s="192">
        <v>2.7970391999999997E-2</v>
      </c>
      <c r="N331" s="192">
        <f t="shared" si="368"/>
        <v>0.60050560800000008</v>
      </c>
      <c r="O331" s="192">
        <f t="shared" si="369"/>
        <v>6.2847600000000003E-2</v>
      </c>
      <c r="P331" s="192">
        <f t="shared" si="370"/>
        <v>0.52791984000000003</v>
      </c>
      <c r="Q331" s="192">
        <f t="shared" si="371"/>
        <v>0</v>
      </c>
      <c r="R331" s="192">
        <f t="shared" si="372"/>
        <v>9.7381680000000054E-3</v>
      </c>
      <c r="S331" s="153">
        <f t="shared" si="373"/>
        <v>2.3308659999999998E-2</v>
      </c>
      <c r="T331" s="153"/>
      <c r="U331" s="153"/>
      <c r="V331" s="153"/>
      <c r="W331" s="153">
        <v>2.3308659999999998E-2</v>
      </c>
      <c r="X331" s="192"/>
      <c r="Y331" s="192"/>
      <c r="Z331" s="192"/>
      <c r="AA331" s="192"/>
      <c r="AB331" s="198"/>
      <c r="AC331" s="192"/>
      <c r="AD331" s="192"/>
      <c r="AE331" s="192"/>
      <c r="AF331" s="192"/>
      <c r="AG331" s="192"/>
      <c r="AH331" s="192"/>
      <c r="AI331" s="192"/>
      <c r="AJ331" s="153"/>
      <c r="AK331" s="192"/>
      <c r="AL331" s="27"/>
    </row>
    <row r="332" spans="1:38" ht="46.65" x14ac:dyDescent="0.35">
      <c r="A332" s="210">
        <v>278</v>
      </c>
      <c r="B332" s="152" t="s">
        <v>1692</v>
      </c>
      <c r="C332" s="174" t="s">
        <v>617</v>
      </c>
      <c r="D332" s="153">
        <v>1.57524</v>
      </c>
      <c r="E332" s="192">
        <f t="shared" si="365"/>
        <v>0.157524</v>
      </c>
      <c r="F332" s="192">
        <f t="shared" si="366"/>
        <v>1.3232016</v>
      </c>
      <c r="G332" s="192"/>
      <c r="H332" s="192">
        <f t="shared" si="367"/>
        <v>9.4514399999999998E-2</v>
      </c>
      <c r="I332" s="153">
        <v>7.0106123999999992E-2</v>
      </c>
      <c r="J332" s="192">
        <v>0</v>
      </c>
      <c r="K332" s="192">
        <v>0</v>
      </c>
      <c r="L332" s="192">
        <v>0</v>
      </c>
      <c r="M332" s="192">
        <v>7.0106123999999992E-2</v>
      </c>
      <c r="N332" s="192">
        <f t="shared" si="368"/>
        <v>1.5051338759999999</v>
      </c>
      <c r="O332" s="192">
        <f t="shared" si="369"/>
        <v>0.157524</v>
      </c>
      <c r="P332" s="192">
        <f t="shared" si="370"/>
        <v>1.3232016</v>
      </c>
      <c r="Q332" s="192">
        <f t="shared" si="371"/>
        <v>0</v>
      </c>
      <c r="R332" s="192">
        <f t="shared" si="372"/>
        <v>2.4408276000000007E-2</v>
      </c>
      <c r="S332" s="153">
        <f t="shared" si="373"/>
        <v>7.9298322900000002</v>
      </c>
      <c r="T332" s="153"/>
      <c r="U332" s="153">
        <v>7.8714105200000004</v>
      </c>
      <c r="V332" s="153"/>
      <c r="W332" s="153">
        <v>5.8421769999999998E-2</v>
      </c>
      <c r="X332" s="192"/>
      <c r="Y332" s="192"/>
      <c r="Z332" s="192"/>
      <c r="AA332" s="192"/>
      <c r="AB332" s="198"/>
      <c r="AC332" s="192"/>
      <c r="AD332" s="192"/>
      <c r="AE332" s="192"/>
      <c r="AF332" s="192"/>
      <c r="AG332" s="192"/>
      <c r="AH332" s="192"/>
      <c r="AI332" s="192"/>
      <c r="AJ332" s="153"/>
      <c r="AK332" s="192"/>
      <c r="AL332" s="27"/>
    </row>
    <row r="333" spans="1:38" ht="46.65" x14ac:dyDescent="0.35">
      <c r="A333" s="210">
        <v>279</v>
      </c>
      <c r="B333" s="152" t="s">
        <v>1693</v>
      </c>
      <c r="C333" s="174" t="s">
        <v>1694</v>
      </c>
      <c r="D333" s="153">
        <v>0</v>
      </c>
      <c r="E333" s="192">
        <f t="shared" si="365"/>
        <v>0</v>
      </c>
      <c r="F333" s="192">
        <f t="shared" si="366"/>
        <v>0</v>
      </c>
      <c r="G333" s="192"/>
      <c r="H333" s="192">
        <f t="shared" si="367"/>
        <v>0</v>
      </c>
      <c r="I333" s="153">
        <v>0</v>
      </c>
      <c r="J333" s="192">
        <v>0</v>
      </c>
      <c r="K333" s="192">
        <v>0</v>
      </c>
      <c r="L333" s="192">
        <v>0</v>
      </c>
      <c r="M333" s="192">
        <v>0</v>
      </c>
      <c r="N333" s="192">
        <f t="shared" si="368"/>
        <v>0</v>
      </c>
      <c r="O333" s="192">
        <f t="shared" si="369"/>
        <v>0</v>
      </c>
      <c r="P333" s="192">
        <f t="shared" si="370"/>
        <v>0</v>
      </c>
      <c r="Q333" s="192">
        <f t="shared" si="371"/>
        <v>0</v>
      </c>
      <c r="R333" s="192">
        <f t="shared" si="372"/>
        <v>0</v>
      </c>
      <c r="S333" s="153">
        <f t="shared" si="373"/>
        <v>4.5607920000000003E-2</v>
      </c>
      <c r="T333" s="153"/>
      <c r="U333" s="153">
        <v>4.5607920000000003E-2</v>
      </c>
      <c r="V333" s="153"/>
      <c r="W333" s="153">
        <v>0</v>
      </c>
      <c r="X333" s="192"/>
      <c r="Y333" s="192"/>
      <c r="Z333" s="192"/>
      <c r="AA333" s="192"/>
      <c r="AB333" s="198"/>
      <c r="AC333" s="192"/>
      <c r="AD333" s="192"/>
      <c r="AE333" s="192"/>
      <c r="AF333" s="192"/>
      <c r="AG333" s="192"/>
      <c r="AH333" s="192"/>
      <c r="AI333" s="192"/>
      <c r="AJ333" s="153"/>
      <c r="AK333" s="192"/>
      <c r="AL333" s="27"/>
    </row>
    <row r="334" spans="1:38" ht="15.55" x14ac:dyDescent="0.35">
      <c r="A334" s="172"/>
      <c r="B334" s="156" t="s">
        <v>618</v>
      </c>
      <c r="C334" s="173"/>
      <c r="D334" s="237">
        <f t="shared" ref="D334:AK334" si="374">SUM(D335:D341)</f>
        <v>2.9681280000000001</v>
      </c>
      <c r="E334" s="237">
        <f t="shared" si="374"/>
        <v>0.29681279999999999</v>
      </c>
      <c r="F334" s="237">
        <f t="shared" si="374"/>
        <v>2.49322752</v>
      </c>
      <c r="G334" s="237">
        <f t="shared" si="374"/>
        <v>0</v>
      </c>
      <c r="H334" s="237">
        <f t="shared" si="374"/>
        <v>0.17808767999999997</v>
      </c>
      <c r="I334" s="237">
        <f t="shared" si="374"/>
        <v>1.8365807279999999</v>
      </c>
      <c r="J334" s="237">
        <f t="shared" si="374"/>
        <v>0</v>
      </c>
      <c r="K334" s="237">
        <f t="shared" si="374"/>
        <v>1.73634</v>
      </c>
      <c r="L334" s="237">
        <f t="shared" si="374"/>
        <v>0</v>
      </c>
      <c r="M334" s="237">
        <f t="shared" si="374"/>
        <v>0.10024072799999997</v>
      </c>
      <c r="N334" s="237">
        <f t="shared" si="374"/>
        <v>1.1315472719999997</v>
      </c>
      <c r="O334" s="237">
        <f t="shared" si="374"/>
        <v>0.29681279999999999</v>
      </c>
      <c r="P334" s="237">
        <f t="shared" si="374"/>
        <v>0.75688751999999981</v>
      </c>
      <c r="Q334" s="237">
        <f t="shared" si="374"/>
        <v>0</v>
      </c>
      <c r="R334" s="237">
        <f t="shared" si="374"/>
        <v>7.7846951999999997E-2</v>
      </c>
      <c r="S334" s="237">
        <f t="shared" si="374"/>
        <v>1.6149167999999998</v>
      </c>
      <c r="T334" s="237">
        <f t="shared" si="374"/>
        <v>0</v>
      </c>
      <c r="U334" s="237">
        <f t="shared" si="374"/>
        <v>1.5313828599999999</v>
      </c>
      <c r="V334" s="237">
        <f t="shared" si="374"/>
        <v>0</v>
      </c>
      <c r="W334" s="237">
        <f t="shared" si="374"/>
        <v>8.3533939999999987E-2</v>
      </c>
      <c r="X334" s="237">
        <f t="shared" si="374"/>
        <v>0</v>
      </c>
      <c r="Y334" s="237">
        <f t="shared" si="374"/>
        <v>0</v>
      </c>
      <c r="Z334" s="237">
        <f t="shared" si="374"/>
        <v>0</v>
      </c>
      <c r="AA334" s="237">
        <f t="shared" si="374"/>
        <v>0</v>
      </c>
      <c r="AB334" s="237">
        <f t="shared" si="374"/>
        <v>0</v>
      </c>
      <c r="AC334" s="237">
        <f t="shared" si="374"/>
        <v>0</v>
      </c>
      <c r="AD334" s="237">
        <f t="shared" si="374"/>
        <v>0</v>
      </c>
      <c r="AE334" s="237">
        <f t="shared" si="374"/>
        <v>1.3</v>
      </c>
      <c r="AF334" s="237">
        <f t="shared" si="374"/>
        <v>4040</v>
      </c>
      <c r="AG334" s="237">
        <f t="shared" si="374"/>
        <v>0</v>
      </c>
      <c r="AH334" s="237">
        <f t="shared" si="374"/>
        <v>0</v>
      </c>
      <c r="AI334" s="237">
        <f t="shared" si="374"/>
        <v>0</v>
      </c>
      <c r="AJ334" s="237">
        <f t="shared" si="374"/>
        <v>0.32800000000000001</v>
      </c>
      <c r="AK334" s="237">
        <f t="shared" si="374"/>
        <v>0</v>
      </c>
      <c r="AL334" s="27"/>
    </row>
    <row r="335" spans="1:38" ht="46.65" x14ac:dyDescent="0.35">
      <c r="A335" s="210">
        <v>280</v>
      </c>
      <c r="B335" s="152" t="s">
        <v>619</v>
      </c>
      <c r="C335" s="174" t="s">
        <v>620</v>
      </c>
      <c r="D335" s="153">
        <v>1.8334199999999998</v>
      </c>
      <c r="E335" s="192">
        <f t="shared" ref="E335:E341" si="375">D335*10%</f>
        <v>0.183342</v>
      </c>
      <c r="F335" s="192">
        <f t="shared" ref="F335:F341" si="376">D335-E335-H335</f>
        <v>1.5400727999999997</v>
      </c>
      <c r="G335" s="192"/>
      <c r="H335" s="192">
        <f t="shared" ref="H335:H341" si="377">D335*6%</f>
        <v>0.11000519999999998</v>
      </c>
      <c r="I335" s="153">
        <v>1.805592912</v>
      </c>
      <c r="J335" s="192">
        <v>0</v>
      </c>
      <c r="K335" s="192">
        <v>1.73634</v>
      </c>
      <c r="L335" s="192">
        <v>0</v>
      </c>
      <c r="M335" s="192">
        <v>6.9252911999999986E-2</v>
      </c>
      <c r="N335" s="192">
        <f t="shared" ref="N335:N341" si="378">D335-I335</f>
        <v>2.7827087999999778E-2</v>
      </c>
      <c r="O335" s="192">
        <f t="shared" ref="O335:O341" si="379">E335-J335</f>
        <v>0.183342</v>
      </c>
      <c r="P335" s="192">
        <f t="shared" ref="P335:P341" si="380">F335-K335</f>
        <v>-0.19626720000000031</v>
      </c>
      <c r="Q335" s="192">
        <f t="shared" ref="Q335:Q341" si="381">G335-L335</f>
        <v>0</v>
      </c>
      <c r="R335" s="192">
        <f t="shared" ref="R335:R341" si="382">H335-M335</f>
        <v>4.0752287999999998E-2</v>
      </c>
      <c r="S335" s="153">
        <f t="shared" ref="S335:S341" si="383">T335+U335+V335+W335</f>
        <v>1.5046607599999999</v>
      </c>
      <c r="T335" s="153"/>
      <c r="U335" s="153">
        <v>1.44695</v>
      </c>
      <c r="V335" s="153"/>
      <c r="W335" s="153">
        <v>5.7710759999999993E-2</v>
      </c>
      <c r="X335" s="192"/>
      <c r="Y335" s="192"/>
      <c r="Z335" s="192"/>
      <c r="AA335" s="192"/>
      <c r="AB335" s="198"/>
      <c r="AC335" s="192"/>
      <c r="AD335" s="192"/>
      <c r="AE335" s="192">
        <v>0.5</v>
      </c>
      <c r="AF335" s="192"/>
      <c r="AG335" s="192"/>
      <c r="AH335" s="192"/>
      <c r="AI335" s="192"/>
      <c r="AJ335" s="153"/>
      <c r="AK335" s="192"/>
      <c r="AL335" s="27"/>
    </row>
    <row r="336" spans="1:38" ht="46.65" x14ac:dyDescent="0.35">
      <c r="A336" s="210">
        <v>281</v>
      </c>
      <c r="B336" s="152" t="s">
        <v>621</v>
      </c>
      <c r="C336" s="174" t="s">
        <v>622</v>
      </c>
      <c r="D336" s="153">
        <v>0.69627600000000001</v>
      </c>
      <c r="E336" s="192">
        <f t="shared" si="375"/>
        <v>6.9627599999999998E-2</v>
      </c>
      <c r="F336" s="192">
        <f t="shared" si="376"/>
        <v>0.58487184000000003</v>
      </c>
      <c r="G336" s="192"/>
      <c r="H336" s="192">
        <f t="shared" si="377"/>
        <v>4.1776559999999997E-2</v>
      </c>
      <c r="I336" s="153">
        <v>3.0987815999999994E-2</v>
      </c>
      <c r="J336" s="192">
        <v>0</v>
      </c>
      <c r="K336" s="192">
        <v>0</v>
      </c>
      <c r="L336" s="192">
        <v>0</v>
      </c>
      <c r="M336" s="192">
        <v>3.0987815999999994E-2</v>
      </c>
      <c r="N336" s="192">
        <f t="shared" si="378"/>
        <v>0.665288184</v>
      </c>
      <c r="O336" s="192">
        <f t="shared" si="379"/>
        <v>6.9627599999999998E-2</v>
      </c>
      <c r="P336" s="192">
        <f t="shared" si="380"/>
        <v>0.58487184000000003</v>
      </c>
      <c r="Q336" s="192">
        <f t="shared" si="381"/>
        <v>0</v>
      </c>
      <c r="R336" s="192">
        <f t="shared" si="382"/>
        <v>1.0788744000000003E-2</v>
      </c>
      <c r="S336" s="153">
        <f t="shared" si="383"/>
        <v>2.5823179999999998E-2</v>
      </c>
      <c r="T336" s="153"/>
      <c r="U336" s="153"/>
      <c r="V336" s="153"/>
      <c r="W336" s="153">
        <v>2.5823179999999998E-2</v>
      </c>
      <c r="X336" s="192"/>
      <c r="Y336" s="192"/>
      <c r="Z336" s="192"/>
      <c r="AA336" s="192"/>
      <c r="AB336" s="198"/>
      <c r="AC336" s="192"/>
      <c r="AD336" s="192"/>
      <c r="AE336" s="192"/>
      <c r="AF336" s="192"/>
      <c r="AG336" s="192"/>
      <c r="AH336" s="192"/>
      <c r="AI336" s="192"/>
      <c r="AJ336" s="153"/>
      <c r="AK336" s="192"/>
      <c r="AL336" s="27"/>
    </row>
    <row r="337" spans="1:38" ht="46.65" x14ac:dyDescent="0.35">
      <c r="A337" s="210">
        <v>282</v>
      </c>
      <c r="B337" s="152" t="s">
        <v>1695</v>
      </c>
      <c r="C337" s="174" t="s">
        <v>623</v>
      </c>
      <c r="D337" s="153">
        <v>6.0143999999999996E-2</v>
      </c>
      <c r="E337" s="192">
        <f t="shared" si="375"/>
        <v>6.0143999999999996E-3</v>
      </c>
      <c r="F337" s="192">
        <f t="shared" si="376"/>
        <v>5.0520960000000004E-2</v>
      </c>
      <c r="G337" s="192"/>
      <c r="H337" s="192">
        <f t="shared" si="377"/>
        <v>3.6086399999999998E-3</v>
      </c>
      <c r="I337" s="153">
        <v>0</v>
      </c>
      <c r="J337" s="192">
        <v>0</v>
      </c>
      <c r="K337" s="192">
        <v>0</v>
      </c>
      <c r="L337" s="192">
        <v>0</v>
      </c>
      <c r="M337" s="192">
        <v>0</v>
      </c>
      <c r="N337" s="192">
        <f t="shared" si="378"/>
        <v>6.0143999999999996E-2</v>
      </c>
      <c r="O337" s="192">
        <f t="shared" si="379"/>
        <v>6.0143999999999996E-3</v>
      </c>
      <c r="P337" s="192">
        <f t="shared" si="380"/>
        <v>5.0520960000000004E-2</v>
      </c>
      <c r="Q337" s="192">
        <f t="shared" si="381"/>
        <v>0</v>
      </c>
      <c r="R337" s="192">
        <f t="shared" si="382"/>
        <v>3.6086399999999998E-3</v>
      </c>
      <c r="S337" s="153">
        <f t="shared" si="383"/>
        <v>0</v>
      </c>
      <c r="T337" s="153"/>
      <c r="U337" s="153"/>
      <c r="V337" s="153"/>
      <c r="W337" s="153">
        <v>0</v>
      </c>
      <c r="X337" s="192"/>
      <c r="Y337" s="192"/>
      <c r="Z337" s="192"/>
      <c r="AA337" s="192"/>
      <c r="AB337" s="198"/>
      <c r="AC337" s="192"/>
      <c r="AD337" s="192"/>
      <c r="AE337" s="192">
        <v>0.8</v>
      </c>
      <c r="AF337" s="192"/>
      <c r="AG337" s="192"/>
      <c r="AH337" s="192"/>
      <c r="AI337" s="192"/>
      <c r="AJ337" s="153"/>
      <c r="AK337" s="192"/>
      <c r="AL337" s="27"/>
    </row>
    <row r="338" spans="1:38" ht="62.2" x14ac:dyDescent="0.35">
      <c r="A338" s="210">
        <v>283</v>
      </c>
      <c r="B338" s="152" t="s">
        <v>1696</v>
      </c>
      <c r="C338" s="174" t="s">
        <v>1697</v>
      </c>
      <c r="D338" s="153">
        <v>0.11775599999999999</v>
      </c>
      <c r="E338" s="192">
        <f t="shared" si="375"/>
        <v>1.1775599999999999E-2</v>
      </c>
      <c r="F338" s="192">
        <f t="shared" si="376"/>
        <v>9.8915039999999996E-2</v>
      </c>
      <c r="G338" s="192"/>
      <c r="H338" s="192">
        <f t="shared" si="377"/>
        <v>7.0653599999999988E-3</v>
      </c>
      <c r="I338" s="153">
        <v>0</v>
      </c>
      <c r="J338" s="192">
        <v>0</v>
      </c>
      <c r="K338" s="192">
        <v>0</v>
      </c>
      <c r="L338" s="192">
        <v>0</v>
      </c>
      <c r="M338" s="192">
        <v>0</v>
      </c>
      <c r="N338" s="192">
        <f t="shared" si="378"/>
        <v>0.11775599999999999</v>
      </c>
      <c r="O338" s="192">
        <f t="shared" si="379"/>
        <v>1.1775599999999999E-2</v>
      </c>
      <c r="P338" s="192">
        <f t="shared" si="380"/>
        <v>9.8915039999999996E-2</v>
      </c>
      <c r="Q338" s="192">
        <f t="shared" si="381"/>
        <v>0</v>
      </c>
      <c r="R338" s="192">
        <f t="shared" si="382"/>
        <v>7.0653599999999988E-3</v>
      </c>
      <c r="S338" s="153">
        <f t="shared" si="383"/>
        <v>0</v>
      </c>
      <c r="T338" s="153"/>
      <c r="U338" s="153"/>
      <c r="V338" s="153"/>
      <c r="W338" s="153">
        <v>0</v>
      </c>
      <c r="X338" s="192"/>
      <c r="Y338" s="192"/>
      <c r="Z338" s="192"/>
      <c r="AA338" s="192"/>
      <c r="AB338" s="198"/>
      <c r="AC338" s="192"/>
      <c r="AD338" s="192"/>
      <c r="AE338" s="192"/>
      <c r="AF338" s="198">
        <v>2020</v>
      </c>
      <c r="AG338" s="192" t="s">
        <v>1527</v>
      </c>
      <c r="AH338" s="192" t="s">
        <v>1528</v>
      </c>
      <c r="AI338" s="192" t="s">
        <v>1529</v>
      </c>
      <c r="AJ338" s="153">
        <v>4.9000000000000002E-2</v>
      </c>
      <c r="AK338" s="192"/>
      <c r="AL338" s="27"/>
    </row>
    <row r="339" spans="1:38" ht="77.7" x14ac:dyDescent="0.35">
      <c r="A339" s="210">
        <v>284</v>
      </c>
      <c r="B339" s="152" t="s">
        <v>624</v>
      </c>
      <c r="C339" s="174" t="s">
        <v>1698</v>
      </c>
      <c r="D339" s="153">
        <v>0.26053200000000004</v>
      </c>
      <c r="E339" s="192">
        <f t="shared" si="375"/>
        <v>2.6053200000000006E-2</v>
      </c>
      <c r="F339" s="192">
        <f t="shared" si="376"/>
        <v>0.21884688000000005</v>
      </c>
      <c r="G339" s="192"/>
      <c r="H339" s="192">
        <f t="shared" si="377"/>
        <v>1.5631920000000001E-2</v>
      </c>
      <c r="I339" s="153">
        <v>0</v>
      </c>
      <c r="J339" s="192">
        <v>0</v>
      </c>
      <c r="K339" s="192">
        <v>0</v>
      </c>
      <c r="L339" s="192">
        <v>0</v>
      </c>
      <c r="M339" s="192">
        <v>0</v>
      </c>
      <c r="N339" s="192">
        <f t="shared" si="378"/>
        <v>0.26053200000000004</v>
      </c>
      <c r="O339" s="192">
        <f t="shared" si="379"/>
        <v>2.6053200000000006E-2</v>
      </c>
      <c r="P339" s="192">
        <f t="shared" si="380"/>
        <v>0.21884688000000005</v>
      </c>
      <c r="Q339" s="192">
        <f t="shared" si="381"/>
        <v>0</v>
      </c>
      <c r="R339" s="192">
        <f t="shared" si="382"/>
        <v>1.5631920000000001E-2</v>
      </c>
      <c r="S339" s="153">
        <f t="shared" si="383"/>
        <v>0</v>
      </c>
      <c r="T339" s="153"/>
      <c r="U339" s="153"/>
      <c r="V339" s="153"/>
      <c r="W339" s="153">
        <v>0</v>
      </c>
      <c r="X339" s="192"/>
      <c r="Y339" s="192"/>
      <c r="Z339" s="192"/>
      <c r="AA339" s="192"/>
      <c r="AB339" s="198"/>
      <c r="AC339" s="192"/>
      <c r="AD339" s="192"/>
      <c r="AE339" s="192"/>
      <c r="AF339" s="198">
        <v>2020</v>
      </c>
      <c r="AG339" s="192" t="s">
        <v>1527</v>
      </c>
      <c r="AH339" s="192" t="s">
        <v>1528</v>
      </c>
      <c r="AI339" s="192" t="s">
        <v>1529</v>
      </c>
      <c r="AJ339" s="153">
        <v>0.27900000000000003</v>
      </c>
      <c r="AK339" s="192"/>
      <c r="AL339" s="27"/>
    </row>
    <row r="340" spans="1:38" ht="77.7" x14ac:dyDescent="0.35">
      <c r="A340" s="210">
        <v>285</v>
      </c>
      <c r="B340" s="152" t="s">
        <v>1699</v>
      </c>
      <c r="C340" s="174" t="s">
        <v>1700</v>
      </c>
      <c r="D340" s="153">
        <v>0</v>
      </c>
      <c r="E340" s="192">
        <f t="shared" si="375"/>
        <v>0</v>
      </c>
      <c r="F340" s="192">
        <f t="shared" si="376"/>
        <v>0</v>
      </c>
      <c r="G340" s="192"/>
      <c r="H340" s="192">
        <f t="shared" si="377"/>
        <v>0</v>
      </c>
      <c r="I340" s="153">
        <v>0</v>
      </c>
      <c r="J340" s="192">
        <v>0</v>
      </c>
      <c r="K340" s="192">
        <v>0</v>
      </c>
      <c r="L340" s="192">
        <v>0</v>
      </c>
      <c r="M340" s="192">
        <v>0</v>
      </c>
      <c r="N340" s="192">
        <f t="shared" si="378"/>
        <v>0</v>
      </c>
      <c r="O340" s="192">
        <f t="shared" si="379"/>
        <v>0</v>
      </c>
      <c r="P340" s="192">
        <f t="shared" si="380"/>
        <v>0</v>
      </c>
      <c r="Q340" s="192">
        <f t="shared" si="381"/>
        <v>0</v>
      </c>
      <c r="R340" s="192">
        <f t="shared" si="382"/>
        <v>0</v>
      </c>
      <c r="S340" s="153">
        <f t="shared" si="383"/>
        <v>4.3416059999999992E-2</v>
      </c>
      <c r="T340" s="153"/>
      <c r="U340" s="153">
        <v>4.3416059999999992E-2</v>
      </c>
      <c r="V340" s="153"/>
      <c r="W340" s="153">
        <v>0</v>
      </c>
      <c r="X340" s="192"/>
      <c r="Y340" s="192"/>
      <c r="Z340" s="192"/>
      <c r="AA340" s="192"/>
      <c r="AB340" s="198"/>
      <c r="AC340" s="192"/>
      <c r="AD340" s="192"/>
      <c r="AE340" s="192"/>
      <c r="AF340" s="192"/>
      <c r="AG340" s="192"/>
      <c r="AH340" s="192"/>
      <c r="AI340" s="192"/>
      <c r="AJ340" s="153"/>
      <c r="AK340" s="192"/>
      <c r="AL340" s="27"/>
    </row>
    <row r="341" spans="1:38" ht="77.7" x14ac:dyDescent="0.35">
      <c r="A341" s="210">
        <v>286</v>
      </c>
      <c r="B341" s="152" t="s">
        <v>1701</v>
      </c>
      <c r="C341" s="174" t="s">
        <v>1702</v>
      </c>
      <c r="D341" s="153">
        <v>0</v>
      </c>
      <c r="E341" s="192">
        <f t="shared" si="375"/>
        <v>0</v>
      </c>
      <c r="F341" s="192">
        <f t="shared" si="376"/>
        <v>0</v>
      </c>
      <c r="G341" s="192"/>
      <c r="H341" s="192">
        <f t="shared" si="377"/>
        <v>0</v>
      </c>
      <c r="I341" s="153">
        <v>0</v>
      </c>
      <c r="J341" s="192">
        <v>0</v>
      </c>
      <c r="K341" s="192">
        <v>0</v>
      </c>
      <c r="L341" s="192">
        <v>0</v>
      </c>
      <c r="M341" s="192">
        <v>0</v>
      </c>
      <c r="N341" s="192">
        <f t="shared" si="378"/>
        <v>0</v>
      </c>
      <c r="O341" s="192">
        <f t="shared" si="379"/>
        <v>0</v>
      </c>
      <c r="P341" s="192">
        <f t="shared" si="380"/>
        <v>0</v>
      </c>
      <c r="Q341" s="192">
        <f t="shared" si="381"/>
        <v>0</v>
      </c>
      <c r="R341" s="192">
        <f t="shared" si="382"/>
        <v>0</v>
      </c>
      <c r="S341" s="153">
        <f t="shared" si="383"/>
        <v>4.1016800000000006E-2</v>
      </c>
      <c r="T341" s="153"/>
      <c r="U341" s="153">
        <v>4.1016800000000006E-2</v>
      </c>
      <c r="V341" s="153"/>
      <c r="W341" s="153">
        <v>0</v>
      </c>
      <c r="X341" s="192"/>
      <c r="Y341" s="192"/>
      <c r="Z341" s="192"/>
      <c r="AA341" s="192"/>
      <c r="AB341" s="198"/>
      <c r="AC341" s="192"/>
      <c r="AD341" s="192"/>
      <c r="AE341" s="192"/>
      <c r="AF341" s="192"/>
      <c r="AG341" s="192"/>
      <c r="AH341" s="192"/>
      <c r="AI341" s="192"/>
      <c r="AJ341" s="153"/>
      <c r="AK341" s="192"/>
      <c r="AL341" s="27"/>
    </row>
    <row r="342" spans="1:38" ht="15.55" x14ac:dyDescent="0.35">
      <c r="A342" s="172"/>
      <c r="B342" s="156" t="s">
        <v>625</v>
      </c>
      <c r="C342" s="173"/>
      <c r="D342" s="237">
        <f t="shared" ref="D342:AK342" si="384">SUM(D343:D358)</f>
        <v>29.477731199999997</v>
      </c>
      <c r="E342" s="237">
        <f t="shared" si="384"/>
        <v>2.9477731199999999</v>
      </c>
      <c r="F342" s="237">
        <f t="shared" si="384"/>
        <v>24.761294207999995</v>
      </c>
      <c r="G342" s="237">
        <f t="shared" si="384"/>
        <v>0</v>
      </c>
      <c r="H342" s="237">
        <f t="shared" si="384"/>
        <v>1.7686638719999999</v>
      </c>
      <c r="I342" s="237">
        <f t="shared" si="384"/>
        <v>2.8230612559999999</v>
      </c>
      <c r="J342" s="237">
        <f t="shared" si="384"/>
        <v>0.31802442999999997</v>
      </c>
      <c r="K342" s="237">
        <f t="shared" si="384"/>
        <v>1.50128113</v>
      </c>
      <c r="L342" s="237">
        <f t="shared" si="384"/>
        <v>0</v>
      </c>
      <c r="M342" s="237">
        <f t="shared" si="384"/>
        <v>1.003755696</v>
      </c>
      <c r="N342" s="237">
        <f t="shared" si="384"/>
        <v>26.654669943999995</v>
      </c>
      <c r="O342" s="237">
        <f t="shared" si="384"/>
        <v>2.62974869</v>
      </c>
      <c r="P342" s="237">
        <f t="shared" si="384"/>
        <v>23.260013078</v>
      </c>
      <c r="Q342" s="237">
        <f t="shared" si="384"/>
        <v>0</v>
      </c>
      <c r="R342" s="237">
        <f t="shared" si="384"/>
        <v>0.76490817600000016</v>
      </c>
      <c r="S342" s="237">
        <f t="shared" si="384"/>
        <v>5.8592038200000012</v>
      </c>
      <c r="T342" s="237">
        <f t="shared" si="384"/>
        <v>0.33261885000000002</v>
      </c>
      <c r="U342" s="237">
        <f t="shared" si="384"/>
        <v>4.6901218900000003</v>
      </c>
      <c r="V342" s="237">
        <f t="shared" si="384"/>
        <v>0</v>
      </c>
      <c r="W342" s="237">
        <f t="shared" si="384"/>
        <v>0.83646308000000003</v>
      </c>
      <c r="X342" s="237">
        <f t="shared" si="384"/>
        <v>0</v>
      </c>
      <c r="Y342" s="237">
        <f t="shared" si="384"/>
        <v>0</v>
      </c>
      <c r="Z342" s="237">
        <f t="shared" si="384"/>
        <v>0</v>
      </c>
      <c r="AA342" s="237">
        <f t="shared" si="384"/>
        <v>0</v>
      </c>
      <c r="AB342" s="237">
        <f t="shared" si="384"/>
        <v>0</v>
      </c>
      <c r="AC342" s="237">
        <f t="shared" si="384"/>
        <v>0</v>
      </c>
      <c r="AD342" s="237">
        <f t="shared" si="384"/>
        <v>0</v>
      </c>
      <c r="AE342" s="237">
        <f t="shared" si="384"/>
        <v>0.4</v>
      </c>
      <c r="AF342" s="237">
        <f t="shared" si="384"/>
        <v>6060</v>
      </c>
      <c r="AG342" s="237">
        <f t="shared" si="384"/>
        <v>0</v>
      </c>
      <c r="AH342" s="237">
        <f t="shared" si="384"/>
        <v>0</v>
      </c>
      <c r="AI342" s="237">
        <f t="shared" si="384"/>
        <v>0</v>
      </c>
      <c r="AJ342" s="237">
        <f t="shared" si="384"/>
        <v>0.99280000000000002</v>
      </c>
      <c r="AK342" s="237">
        <f t="shared" si="384"/>
        <v>0</v>
      </c>
      <c r="AL342" s="27"/>
    </row>
    <row r="343" spans="1:38" ht="46.65" x14ac:dyDescent="0.35">
      <c r="A343" s="210">
        <v>287</v>
      </c>
      <c r="B343" s="152" t="s">
        <v>626</v>
      </c>
      <c r="C343" s="174" t="s">
        <v>627</v>
      </c>
      <c r="D343" s="153">
        <v>7.7026320000000004</v>
      </c>
      <c r="E343" s="192">
        <f t="shared" ref="E343:E358" si="385">D343*10%</f>
        <v>0.77026320000000004</v>
      </c>
      <c r="F343" s="192">
        <f t="shared" ref="F343:F358" si="386">D343-E343-H343</f>
        <v>6.4702108800000007</v>
      </c>
      <c r="G343" s="192"/>
      <c r="H343" s="192">
        <f t="shared" ref="H343:H358" si="387">D343*6%</f>
        <v>0.46215792</v>
      </c>
      <c r="I343" s="153">
        <v>0.34280603999999998</v>
      </c>
      <c r="J343" s="192">
        <v>0</v>
      </c>
      <c r="K343" s="192">
        <v>0</v>
      </c>
      <c r="L343" s="192">
        <v>0</v>
      </c>
      <c r="M343" s="192">
        <v>0.34280603999999998</v>
      </c>
      <c r="N343" s="192">
        <f t="shared" ref="N343:N358" si="388">D343-I343</f>
        <v>7.3598259600000002</v>
      </c>
      <c r="O343" s="192">
        <f t="shared" ref="O343:O358" si="389">E343-J343</f>
        <v>0.77026320000000004</v>
      </c>
      <c r="P343" s="192">
        <f t="shared" ref="P343:P358" si="390">F343-K343</f>
        <v>6.4702108800000007</v>
      </c>
      <c r="Q343" s="192">
        <f t="shared" ref="Q343:Q358" si="391">G343-L343</f>
        <v>0</v>
      </c>
      <c r="R343" s="192">
        <f t="shared" ref="R343:R358" si="392">H343-M343</f>
        <v>0.11935188000000002</v>
      </c>
      <c r="S343" s="153">
        <f t="shared" ref="S343:S358" si="393">T343+U343+V343+W343</f>
        <v>0.28567169999999997</v>
      </c>
      <c r="T343" s="153"/>
      <c r="U343" s="153"/>
      <c r="V343" s="153"/>
      <c r="W343" s="153">
        <v>0.28567169999999997</v>
      </c>
      <c r="X343" s="192"/>
      <c r="Y343" s="192"/>
      <c r="Z343" s="192"/>
      <c r="AA343" s="192"/>
      <c r="AB343" s="198"/>
      <c r="AC343" s="192"/>
      <c r="AD343" s="192"/>
      <c r="AE343" s="192"/>
      <c r="AF343" s="192"/>
      <c r="AG343" s="192"/>
      <c r="AH343" s="192"/>
      <c r="AI343" s="192"/>
      <c r="AJ343" s="153"/>
      <c r="AK343" s="192"/>
      <c r="AL343" s="27"/>
    </row>
    <row r="344" spans="1:38" ht="77.7" x14ac:dyDescent="0.35">
      <c r="A344" s="210">
        <v>288</v>
      </c>
      <c r="B344" s="152" t="s">
        <v>1703</v>
      </c>
      <c r="C344" s="174" t="s">
        <v>628</v>
      </c>
      <c r="D344" s="153">
        <v>4.1439000000000004</v>
      </c>
      <c r="E344" s="192">
        <f t="shared" si="385"/>
        <v>0.41439000000000004</v>
      </c>
      <c r="F344" s="192">
        <f t="shared" si="386"/>
        <v>3.4808760000000003</v>
      </c>
      <c r="G344" s="192"/>
      <c r="H344" s="192">
        <f t="shared" si="387"/>
        <v>0.24863400000000002</v>
      </c>
      <c r="I344" s="153">
        <v>0</v>
      </c>
      <c r="J344" s="192">
        <v>0</v>
      </c>
      <c r="K344" s="192">
        <v>0</v>
      </c>
      <c r="L344" s="192">
        <v>0</v>
      </c>
      <c r="M344" s="192">
        <v>0</v>
      </c>
      <c r="N344" s="192">
        <f t="shared" si="388"/>
        <v>4.1439000000000004</v>
      </c>
      <c r="O344" s="192">
        <f t="shared" si="389"/>
        <v>0.41439000000000004</v>
      </c>
      <c r="P344" s="192">
        <f t="shared" si="390"/>
        <v>3.4808760000000003</v>
      </c>
      <c r="Q344" s="192">
        <f t="shared" si="391"/>
        <v>0</v>
      </c>
      <c r="R344" s="192">
        <f t="shared" si="392"/>
        <v>0.24863400000000002</v>
      </c>
      <c r="S344" s="153">
        <f t="shared" si="393"/>
        <v>0</v>
      </c>
      <c r="T344" s="153"/>
      <c r="U344" s="153"/>
      <c r="V344" s="153"/>
      <c r="W344" s="153">
        <v>0</v>
      </c>
      <c r="X344" s="192"/>
      <c r="Y344" s="192"/>
      <c r="Z344" s="192"/>
      <c r="AA344" s="192"/>
      <c r="AB344" s="198"/>
      <c r="AC344" s="192"/>
      <c r="AD344" s="192"/>
      <c r="AE344" s="192"/>
      <c r="AF344" s="192"/>
      <c r="AG344" s="192"/>
      <c r="AH344" s="192"/>
      <c r="AI344" s="192"/>
      <c r="AJ344" s="153"/>
      <c r="AK344" s="192"/>
      <c r="AL344" s="27"/>
    </row>
    <row r="345" spans="1:38" ht="93.25" x14ac:dyDescent="0.35">
      <c r="A345" s="210">
        <v>289</v>
      </c>
      <c r="B345" s="152" t="s">
        <v>629</v>
      </c>
      <c r="C345" s="174" t="s">
        <v>630</v>
      </c>
      <c r="D345" s="153">
        <v>3.466272</v>
      </c>
      <c r="E345" s="192">
        <f t="shared" si="385"/>
        <v>0.34662720000000002</v>
      </c>
      <c r="F345" s="192">
        <f t="shared" si="386"/>
        <v>2.9116684800000003</v>
      </c>
      <c r="G345" s="192"/>
      <c r="H345" s="192">
        <f t="shared" si="387"/>
        <v>0.20797631999999999</v>
      </c>
      <c r="I345" s="153">
        <v>0.15426659999999998</v>
      </c>
      <c r="J345" s="192">
        <v>0</v>
      </c>
      <c r="K345" s="192">
        <v>0</v>
      </c>
      <c r="L345" s="192">
        <v>0</v>
      </c>
      <c r="M345" s="192">
        <v>0.15426659999999998</v>
      </c>
      <c r="N345" s="192">
        <f t="shared" si="388"/>
        <v>3.3120053999999999</v>
      </c>
      <c r="O345" s="192">
        <f t="shared" si="389"/>
        <v>0.34662720000000002</v>
      </c>
      <c r="P345" s="192">
        <f t="shared" si="390"/>
        <v>2.9116684800000003</v>
      </c>
      <c r="Q345" s="192">
        <f t="shared" si="391"/>
        <v>0</v>
      </c>
      <c r="R345" s="192">
        <f t="shared" si="392"/>
        <v>5.3709720000000016E-2</v>
      </c>
      <c r="S345" s="153">
        <f t="shared" si="393"/>
        <v>0.12855549999999999</v>
      </c>
      <c r="T345" s="153"/>
      <c r="U345" s="153"/>
      <c r="V345" s="153"/>
      <c r="W345" s="153">
        <v>0.12855549999999999</v>
      </c>
      <c r="X345" s="192"/>
      <c r="Y345" s="192"/>
      <c r="Z345" s="192"/>
      <c r="AA345" s="192"/>
      <c r="AB345" s="198"/>
      <c r="AC345" s="192"/>
      <c r="AD345" s="192"/>
      <c r="AE345" s="192"/>
      <c r="AF345" s="192"/>
      <c r="AG345" s="192"/>
      <c r="AH345" s="192"/>
      <c r="AI345" s="192"/>
      <c r="AJ345" s="153"/>
      <c r="AK345" s="192"/>
      <c r="AL345" s="27"/>
    </row>
    <row r="346" spans="1:38" ht="46.65" x14ac:dyDescent="0.35">
      <c r="A346" s="210">
        <v>290</v>
      </c>
      <c r="B346" s="152" t="s">
        <v>631</v>
      </c>
      <c r="C346" s="174" t="s">
        <v>632</v>
      </c>
      <c r="D346" s="153">
        <v>5.4121991999999999</v>
      </c>
      <c r="E346" s="192">
        <f t="shared" si="385"/>
        <v>0.54121991999999997</v>
      </c>
      <c r="F346" s="192">
        <f t="shared" si="386"/>
        <v>4.5462473280000006</v>
      </c>
      <c r="G346" s="192"/>
      <c r="H346" s="192">
        <f t="shared" si="387"/>
        <v>0.32473195199999999</v>
      </c>
      <c r="I346" s="153">
        <v>0.240870216</v>
      </c>
      <c r="J346" s="192">
        <v>0</v>
      </c>
      <c r="K346" s="192">
        <v>0</v>
      </c>
      <c r="L346" s="192">
        <v>0</v>
      </c>
      <c r="M346" s="192">
        <v>0.240870216</v>
      </c>
      <c r="N346" s="192">
        <f t="shared" si="388"/>
        <v>5.1713289839999996</v>
      </c>
      <c r="O346" s="192">
        <f t="shared" si="389"/>
        <v>0.54121991999999997</v>
      </c>
      <c r="P346" s="192">
        <f t="shared" si="390"/>
        <v>4.5462473280000006</v>
      </c>
      <c r="Q346" s="192">
        <f t="shared" si="391"/>
        <v>0</v>
      </c>
      <c r="R346" s="192">
        <f t="shared" si="392"/>
        <v>8.3861735999999992E-2</v>
      </c>
      <c r="S346" s="153">
        <f t="shared" si="393"/>
        <v>0.20072518</v>
      </c>
      <c r="T346" s="153"/>
      <c r="U346" s="153"/>
      <c r="V346" s="153"/>
      <c r="W346" s="153">
        <v>0.20072518</v>
      </c>
      <c r="X346" s="192"/>
      <c r="Y346" s="192"/>
      <c r="Z346" s="192"/>
      <c r="AA346" s="192"/>
      <c r="AB346" s="198"/>
      <c r="AC346" s="192"/>
      <c r="AD346" s="192"/>
      <c r="AE346" s="192"/>
      <c r="AF346" s="192"/>
      <c r="AG346" s="192"/>
      <c r="AH346" s="192"/>
      <c r="AI346" s="192"/>
      <c r="AJ346" s="153"/>
      <c r="AK346" s="192"/>
      <c r="AL346" s="27"/>
    </row>
    <row r="347" spans="1:38" ht="46.65" x14ac:dyDescent="0.35">
      <c r="A347" s="210">
        <v>291</v>
      </c>
      <c r="B347" s="152" t="s">
        <v>633</v>
      </c>
      <c r="C347" s="174" t="s">
        <v>634</v>
      </c>
      <c r="D347" s="153">
        <v>4.9863359999999988</v>
      </c>
      <c r="E347" s="192">
        <f t="shared" si="385"/>
        <v>0.4986335999999999</v>
      </c>
      <c r="F347" s="192">
        <f t="shared" si="386"/>
        <v>4.1885222399999993</v>
      </c>
      <c r="G347" s="192"/>
      <c r="H347" s="192">
        <f t="shared" si="387"/>
        <v>0.29918015999999992</v>
      </c>
      <c r="I347" s="153">
        <v>0.91222726599999993</v>
      </c>
      <c r="J347" s="192">
        <v>0</v>
      </c>
      <c r="K347" s="192">
        <v>0.78095718999999997</v>
      </c>
      <c r="L347" s="192">
        <v>0</v>
      </c>
      <c r="M347" s="192">
        <v>0.13127007599999999</v>
      </c>
      <c r="N347" s="192">
        <f t="shared" si="388"/>
        <v>4.0741087339999993</v>
      </c>
      <c r="O347" s="192">
        <f t="shared" si="389"/>
        <v>0.4986335999999999</v>
      </c>
      <c r="P347" s="192">
        <f t="shared" si="390"/>
        <v>3.4075650499999992</v>
      </c>
      <c r="Q347" s="192">
        <f t="shared" si="391"/>
        <v>0</v>
      </c>
      <c r="R347" s="192">
        <f t="shared" si="392"/>
        <v>0.16791008399999993</v>
      </c>
      <c r="S347" s="153">
        <f t="shared" si="393"/>
        <v>0.10939172999999999</v>
      </c>
      <c r="T347" s="153"/>
      <c r="U347" s="153"/>
      <c r="V347" s="153"/>
      <c r="W347" s="153">
        <v>0.10939172999999999</v>
      </c>
      <c r="X347" s="192"/>
      <c r="Y347" s="192"/>
      <c r="Z347" s="192"/>
      <c r="AA347" s="192"/>
      <c r="AB347" s="198"/>
      <c r="AC347" s="192"/>
      <c r="AD347" s="192"/>
      <c r="AE347" s="192"/>
      <c r="AF347" s="198">
        <v>2020</v>
      </c>
      <c r="AG347" s="192" t="s">
        <v>1527</v>
      </c>
      <c r="AH347" s="192" t="s">
        <v>1528</v>
      </c>
      <c r="AI347" s="192" t="s">
        <v>1529</v>
      </c>
      <c r="AJ347" s="153">
        <v>0.54779999999999995</v>
      </c>
      <c r="AK347" s="192"/>
      <c r="AL347" s="27"/>
    </row>
    <row r="348" spans="1:38" ht="46.65" x14ac:dyDescent="0.35">
      <c r="A348" s="210">
        <v>292</v>
      </c>
      <c r="B348" s="152" t="s">
        <v>635</v>
      </c>
      <c r="C348" s="174" t="s">
        <v>636</v>
      </c>
      <c r="D348" s="153">
        <v>1.2</v>
      </c>
      <c r="E348" s="192">
        <f t="shared" si="385"/>
        <v>0.12</v>
      </c>
      <c r="F348" s="192">
        <f t="shared" si="386"/>
        <v>1.008</v>
      </c>
      <c r="G348" s="192"/>
      <c r="H348" s="192">
        <f t="shared" si="387"/>
        <v>7.1999999999999995E-2</v>
      </c>
      <c r="I348" s="153">
        <v>5.3406060000000005E-2</v>
      </c>
      <c r="J348" s="192">
        <v>0</v>
      </c>
      <c r="K348" s="192">
        <v>0</v>
      </c>
      <c r="L348" s="192">
        <v>0</v>
      </c>
      <c r="M348" s="192">
        <v>5.3406060000000005E-2</v>
      </c>
      <c r="N348" s="192">
        <f t="shared" si="388"/>
        <v>1.14659394</v>
      </c>
      <c r="O348" s="192">
        <f t="shared" si="389"/>
        <v>0.12</v>
      </c>
      <c r="P348" s="192">
        <f t="shared" si="390"/>
        <v>1.008</v>
      </c>
      <c r="Q348" s="192">
        <f t="shared" si="391"/>
        <v>0</v>
      </c>
      <c r="R348" s="192">
        <f t="shared" si="392"/>
        <v>1.8593939999999989E-2</v>
      </c>
      <c r="S348" s="153">
        <f t="shared" si="393"/>
        <v>4.4505050000000004E-2</v>
      </c>
      <c r="T348" s="153"/>
      <c r="U348" s="153"/>
      <c r="V348" s="153"/>
      <c r="W348" s="153">
        <v>4.4505050000000004E-2</v>
      </c>
      <c r="X348" s="192"/>
      <c r="Y348" s="192"/>
      <c r="Z348" s="192"/>
      <c r="AA348" s="192"/>
      <c r="AB348" s="198"/>
      <c r="AC348" s="192"/>
      <c r="AD348" s="192"/>
      <c r="AE348" s="192"/>
      <c r="AF348" s="192"/>
      <c r="AG348" s="192"/>
      <c r="AH348" s="192"/>
      <c r="AI348" s="192"/>
      <c r="AJ348" s="153"/>
      <c r="AK348" s="192"/>
      <c r="AL348" s="27"/>
    </row>
    <row r="349" spans="1:38" ht="62.2" x14ac:dyDescent="0.35">
      <c r="A349" s="210">
        <v>293</v>
      </c>
      <c r="B349" s="152" t="s">
        <v>637</v>
      </c>
      <c r="C349" s="174" t="s">
        <v>638</v>
      </c>
      <c r="D349" s="153">
        <v>1.2</v>
      </c>
      <c r="E349" s="192">
        <f t="shared" si="385"/>
        <v>0.12</v>
      </c>
      <c r="F349" s="192">
        <f t="shared" si="386"/>
        <v>1.008</v>
      </c>
      <c r="G349" s="192"/>
      <c r="H349" s="192">
        <f t="shared" si="387"/>
        <v>7.1999999999999995E-2</v>
      </c>
      <c r="I349" s="153">
        <v>5.3406060000000005E-2</v>
      </c>
      <c r="J349" s="192">
        <v>0</v>
      </c>
      <c r="K349" s="192">
        <v>0</v>
      </c>
      <c r="L349" s="192">
        <v>0</v>
      </c>
      <c r="M349" s="192">
        <v>5.3406060000000005E-2</v>
      </c>
      <c r="N349" s="192">
        <f t="shared" si="388"/>
        <v>1.14659394</v>
      </c>
      <c r="O349" s="192">
        <f t="shared" si="389"/>
        <v>0.12</v>
      </c>
      <c r="P349" s="192">
        <f t="shared" si="390"/>
        <v>1.008</v>
      </c>
      <c r="Q349" s="192">
        <f t="shared" si="391"/>
        <v>0</v>
      </c>
      <c r="R349" s="192">
        <f t="shared" si="392"/>
        <v>1.8593939999999989E-2</v>
      </c>
      <c r="S349" s="153">
        <f t="shared" si="393"/>
        <v>4.3779977299999997</v>
      </c>
      <c r="T349" s="153"/>
      <c r="U349" s="153">
        <v>4.33349268</v>
      </c>
      <c r="V349" s="153"/>
      <c r="W349" s="153">
        <v>4.4505050000000004E-2</v>
      </c>
      <c r="X349" s="192"/>
      <c r="Y349" s="192"/>
      <c r="Z349" s="192"/>
      <c r="AA349" s="192"/>
      <c r="AB349" s="198"/>
      <c r="AC349" s="192"/>
      <c r="AD349" s="192"/>
      <c r="AE349" s="192"/>
      <c r="AF349" s="192"/>
      <c r="AG349" s="192"/>
      <c r="AH349" s="192"/>
      <c r="AI349" s="192"/>
      <c r="AJ349" s="153"/>
      <c r="AK349" s="192"/>
      <c r="AL349" s="27"/>
    </row>
    <row r="350" spans="1:38" ht="46.65" x14ac:dyDescent="0.35">
      <c r="A350" s="210">
        <v>294</v>
      </c>
      <c r="B350" s="152" t="s">
        <v>639</v>
      </c>
      <c r="C350" s="174" t="s">
        <v>640</v>
      </c>
      <c r="D350" s="153">
        <v>0.33885599999999999</v>
      </c>
      <c r="E350" s="192">
        <f t="shared" si="385"/>
        <v>3.3885600000000002E-2</v>
      </c>
      <c r="F350" s="192">
        <f t="shared" si="386"/>
        <v>0.28463903999999995</v>
      </c>
      <c r="G350" s="192"/>
      <c r="H350" s="192">
        <f t="shared" si="387"/>
        <v>2.033136E-2</v>
      </c>
      <c r="I350" s="153">
        <v>1.5080820000000002E-2</v>
      </c>
      <c r="J350" s="192">
        <v>0</v>
      </c>
      <c r="K350" s="192">
        <v>0</v>
      </c>
      <c r="L350" s="192">
        <v>0</v>
      </c>
      <c r="M350" s="192">
        <v>1.5080820000000002E-2</v>
      </c>
      <c r="N350" s="192">
        <f t="shared" si="388"/>
        <v>0.32377518</v>
      </c>
      <c r="O350" s="192">
        <f t="shared" si="389"/>
        <v>3.3885600000000002E-2</v>
      </c>
      <c r="P350" s="192">
        <f t="shared" si="390"/>
        <v>0.28463903999999995</v>
      </c>
      <c r="Q350" s="192">
        <f t="shared" si="391"/>
        <v>0</v>
      </c>
      <c r="R350" s="192">
        <f t="shared" si="392"/>
        <v>5.250539999999998E-3</v>
      </c>
      <c r="S350" s="153">
        <f t="shared" si="393"/>
        <v>1.2567350000000001E-2</v>
      </c>
      <c r="T350" s="153"/>
      <c r="U350" s="153"/>
      <c r="V350" s="153"/>
      <c r="W350" s="153">
        <v>1.2567350000000001E-2</v>
      </c>
      <c r="X350" s="192"/>
      <c r="Y350" s="192"/>
      <c r="Z350" s="192"/>
      <c r="AA350" s="192"/>
      <c r="AB350" s="198"/>
      <c r="AC350" s="192"/>
      <c r="AD350" s="192"/>
      <c r="AE350" s="192"/>
      <c r="AF350" s="192"/>
      <c r="AG350" s="192"/>
      <c r="AH350" s="192"/>
      <c r="AI350" s="192"/>
      <c r="AJ350" s="153"/>
      <c r="AK350" s="192"/>
      <c r="AL350" s="27"/>
    </row>
    <row r="351" spans="1:38" ht="62.2" x14ac:dyDescent="0.35">
      <c r="A351" s="210">
        <v>295</v>
      </c>
      <c r="B351" s="152" t="s">
        <v>1704</v>
      </c>
      <c r="C351" s="174" t="s">
        <v>641</v>
      </c>
      <c r="D351" s="153">
        <v>0.81310800000000005</v>
      </c>
      <c r="E351" s="192">
        <f t="shared" si="385"/>
        <v>8.1310800000000016E-2</v>
      </c>
      <c r="F351" s="192">
        <f t="shared" si="386"/>
        <v>0.68301072000000007</v>
      </c>
      <c r="G351" s="192"/>
      <c r="H351" s="192">
        <f t="shared" si="387"/>
        <v>4.878648E-2</v>
      </c>
      <c r="I351" s="153">
        <v>7.4333233999999998E-2</v>
      </c>
      <c r="J351" s="192">
        <v>0</v>
      </c>
      <c r="K351" s="192">
        <v>6.1683410000000001E-2</v>
      </c>
      <c r="L351" s="192">
        <v>0</v>
      </c>
      <c r="M351" s="192">
        <v>1.2649824E-2</v>
      </c>
      <c r="N351" s="192">
        <f t="shared" si="388"/>
        <v>0.73877476600000003</v>
      </c>
      <c r="O351" s="192">
        <f t="shared" si="389"/>
        <v>8.1310800000000016E-2</v>
      </c>
      <c r="P351" s="192">
        <f t="shared" si="390"/>
        <v>0.62132731000000008</v>
      </c>
      <c r="Q351" s="192">
        <f t="shared" si="391"/>
        <v>0</v>
      </c>
      <c r="R351" s="192">
        <f t="shared" si="392"/>
        <v>3.6136656000000003E-2</v>
      </c>
      <c r="S351" s="153">
        <f t="shared" si="393"/>
        <v>1.054152E-2</v>
      </c>
      <c r="T351" s="153"/>
      <c r="U351" s="153"/>
      <c r="V351" s="153"/>
      <c r="W351" s="153">
        <v>1.054152E-2</v>
      </c>
      <c r="X351" s="192"/>
      <c r="Y351" s="192"/>
      <c r="Z351" s="192"/>
      <c r="AA351" s="192"/>
      <c r="AB351" s="198"/>
      <c r="AC351" s="192"/>
      <c r="AD351" s="192"/>
      <c r="AE351" s="192"/>
      <c r="AF351" s="198">
        <v>2020</v>
      </c>
      <c r="AG351" s="192" t="s">
        <v>1527</v>
      </c>
      <c r="AH351" s="192" t="s">
        <v>1528</v>
      </c>
      <c r="AI351" s="192" t="s">
        <v>1529</v>
      </c>
      <c r="AJ351" s="153">
        <v>5.5E-2</v>
      </c>
      <c r="AK351" s="192"/>
      <c r="AL351" s="27"/>
    </row>
    <row r="352" spans="1:38" ht="62.2" x14ac:dyDescent="0.35">
      <c r="A352" s="210">
        <v>296</v>
      </c>
      <c r="B352" s="152" t="s">
        <v>1705</v>
      </c>
      <c r="C352" s="174" t="s">
        <v>1706</v>
      </c>
      <c r="D352" s="153">
        <v>0.21442799999999998</v>
      </c>
      <c r="E352" s="192">
        <f t="shared" si="385"/>
        <v>2.1442799999999998E-2</v>
      </c>
      <c r="F352" s="192">
        <f t="shared" si="386"/>
        <v>0.18011951999999998</v>
      </c>
      <c r="G352" s="192"/>
      <c r="H352" s="192">
        <f t="shared" si="387"/>
        <v>1.2865679999999999E-2</v>
      </c>
      <c r="I352" s="153">
        <v>0</v>
      </c>
      <c r="J352" s="192">
        <v>0</v>
      </c>
      <c r="K352" s="192">
        <v>0</v>
      </c>
      <c r="L352" s="192">
        <v>0</v>
      </c>
      <c r="M352" s="192">
        <v>0</v>
      </c>
      <c r="N352" s="192">
        <f t="shared" si="388"/>
        <v>0.21442799999999998</v>
      </c>
      <c r="O352" s="192">
        <f t="shared" si="389"/>
        <v>2.1442799999999998E-2</v>
      </c>
      <c r="P352" s="192">
        <f t="shared" si="390"/>
        <v>0.18011951999999998</v>
      </c>
      <c r="Q352" s="192">
        <f t="shared" si="391"/>
        <v>0</v>
      </c>
      <c r="R352" s="192">
        <f t="shared" si="392"/>
        <v>1.2865679999999999E-2</v>
      </c>
      <c r="S352" s="153">
        <f t="shared" si="393"/>
        <v>0</v>
      </c>
      <c r="T352" s="153"/>
      <c r="U352" s="153"/>
      <c r="V352" s="153"/>
      <c r="W352" s="153">
        <v>0</v>
      </c>
      <c r="X352" s="192"/>
      <c r="Y352" s="192"/>
      <c r="Z352" s="192"/>
      <c r="AA352" s="192"/>
      <c r="AB352" s="198"/>
      <c r="AC352" s="192"/>
      <c r="AD352" s="192"/>
      <c r="AE352" s="192"/>
      <c r="AF352" s="192"/>
      <c r="AG352" s="192"/>
      <c r="AH352" s="192"/>
      <c r="AI352" s="192"/>
      <c r="AJ352" s="153"/>
      <c r="AK352" s="192"/>
      <c r="AL352" s="27"/>
    </row>
    <row r="353" spans="1:38" ht="77.7" x14ac:dyDescent="0.35">
      <c r="A353" s="210">
        <v>297</v>
      </c>
      <c r="B353" s="152" t="s">
        <v>1707</v>
      </c>
      <c r="C353" s="174" t="s">
        <v>642</v>
      </c>
      <c r="D353" s="153">
        <v>0</v>
      </c>
      <c r="E353" s="192">
        <f t="shared" si="385"/>
        <v>0</v>
      </c>
      <c r="F353" s="192">
        <f t="shared" si="386"/>
        <v>0</v>
      </c>
      <c r="G353" s="192"/>
      <c r="H353" s="192">
        <f t="shared" si="387"/>
        <v>0</v>
      </c>
      <c r="I353" s="153">
        <v>0.48630270000000003</v>
      </c>
      <c r="J353" s="192">
        <v>0</v>
      </c>
      <c r="K353" s="192">
        <v>0.48630270000000003</v>
      </c>
      <c r="L353" s="192">
        <v>0</v>
      </c>
      <c r="M353" s="192">
        <v>0</v>
      </c>
      <c r="N353" s="192">
        <f t="shared" si="388"/>
        <v>-0.48630270000000003</v>
      </c>
      <c r="O353" s="192">
        <f t="shared" si="389"/>
        <v>0</v>
      </c>
      <c r="P353" s="192">
        <f t="shared" si="390"/>
        <v>-0.48630270000000003</v>
      </c>
      <c r="Q353" s="192">
        <f t="shared" si="391"/>
        <v>0</v>
      </c>
      <c r="R353" s="192">
        <f t="shared" si="392"/>
        <v>0</v>
      </c>
      <c r="S353" s="153">
        <f t="shared" si="393"/>
        <v>0</v>
      </c>
      <c r="T353" s="153"/>
      <c r="U353" s="153"/>
      <c r="V353" s="153"/>
      <c r="W353" s="153">
        <v>0</v>
      </c>
      <c r="X353" s="192"/>
      <c r="Y353" s="192"/>
      <c r="Z353" s="192"/>
      <c r="AA353" s="192"/>
      <c r="AB353" s="198"/>
      <c r="AC353" s="192"/>
      <c r="AD353" s="192"/>
      <c r="AE353" s="192"/>
      <c r="AF353" s="192"/>
      <c r="AG353" s="192"/>
      <c r="AH353" s="192"/>
      <c r="AI353" s="192"/>
      <c r="AJ353" s="153"/>
      <c r="AK353" s="192"/>
      <c r="AL353" s="27"/>
    </row>
    <row r="354" spans="1:38" ht="46.65" x14ac:dyDescent="0.35">
      <c r="A354" s="210">
        <v>298</v>
      </c>
      <c r="B354" s="152" t="s">
        <v>643</v>
      </c>
      <c r="C354" s="174" t="s">
        <v>644</v>
      </c>
      <c r="D354" s="153">
        <v>0</v>
      </c>
      <c r="E354" s="192">
        <f t="shared" si="385"/>
        <v>0</v>
      </c>
      <c r="F354" s="192">
        <f t="shared" si="386"/>
        <v>0</v>
      </c>
      <c r="G354" s="192"/>
      <c r="H354" s="192">
        <f t="shared" si="387"/>
        <v>0</v>
      </c>
      <c r="I354" s="153">
        <v>0.20128229</v>
      </c>
      <c r="J354" s="192">
        <v>2.8944459999999998E-2</v>
      </c>
      <c r="K354" s="192">
        <v>0.17233783</v>
      </c>
      <c r="L354" s="192">
        <v>0</v>
      </c>
      <c r="M354" s="192">
        <v>0</v>
      </c>
      <c r="N354" s="192">
        <f t="shared" si="388"/>
        <v>-0.20128229</v>
      </c>
      <c r="O354" s="192">
        <f t="shared" si="389"/>
        <v>-2.8944459999999998E-2</v>
      </c>
      <c r="P354" s="192">
        <f t="shared" si="390"/>
        <v>-0.17233783</v>
      </c>
      <c r="Q354" s="192">
        <f t="shared" si="391"/>
        <v>0</v>
      </c>
      <c r="R354" s="192">
        <f t="shared" si="392"/>
        <v>0</v>
      </c>
      <c r="S354" s="153">
        <f t="shared" si="393"/>
        <v>0</v>
      </c>
      <c r="T354" s="153"/>
      <c r="U354" s="153"/>
      <c r="V354" s="153"/>
      <c r="W354" s="153">
        <v>0</v>
      </c>
      <c r="X354" s="192"/>
      <c r="Y354" s="192"/>
      <c r="Z354" s="192"/>
      <c r="AA354" s="192"/>
      <c r="AB354" s="198"/>
      <c r="AC354" s="192"/>
      <c r="AD354" s="192"/>
      <c r="AE354" s="192"/>
      <c r="AF354" s="192"/>
      <c r="AG354" s="192"/>
      <c r="AH354" s="192"/>
      <c r="AI354" s="192"/>
      <c r="AJ354" s="153"/>
      <c r="AK354" s="192"/>
      <c r="AL354" s="27"/>
    </row>
    <row r="355" spans="1:38" ht="46.65" x14ac:dyDescent="0.35">
      <c r="A355" s="210">
        <v>299</v>
      </c>
      <c r="B355" s="152" t="s">
        <v>645</v>
      </c>
      <c r="C355" s="174" t="s">
        <v>646</v>
      </c>
      <c r="D355" s="153">
        <v>0</v>
      </c>
      <c r="E355" s="192">
        <f t="shared" si="385"/>
        <v>0</v>
      </c>
      <c r="F355" s="192">
        <f t="shared" si="386"/>
        <v>0</v>
      </c>
      <c r="G355" s="192"/>
      <c r="H355" s="192">
        <f t="shared" si="387"/>
        <v>0</v>
      </c>
      <c r="I355" s="153">
        <v>0</v>
      </c>
      <c r="J355" s="192">
        <v>0</v>
      </c>
      <c r="K355" s="192">
        <v>0</v>
      </c>
      <c r="L355" s="192">
        <v>0</v>
      </c>
      <c r="M355" s="192">
        <v>0</v>
      </c>
      <c r="N355" s="192">
        <f t="shared" si="388"/>
        <v>0</v>
      </c>
      <c r="O355" s="192">
        <f t="shared" si="389"/>
        <v>0</v>
      </c>
      <c r="P355" s="192">
        <f t="shared" si="390"/>
        <v>0</v>
      </c>
      <c r="Q355" s="192">
        <f t="shared" si="391"/>
        <v>0</v>
      </c>
      <c r="R355" s="192">
        <f t="shared" si="392"/>
        <v>0</v>
      </c>
      <c r="S355" s="153">
        <f t="shared" si="393"/>
        <v>0</v>
      </c>
      <c r="T355" s="153"/>
      <c r="U355" s="153"/>
      <c r="V355" s="153"/>
      <c r="W355" s="153">
        <v>0</v>
      </c>
      <c r="X355" s="192"/>
      <c r="Y355" s="192"/>
      <c r="Z355" s="192"/>
      <c r="AA355" s="192"/>
      <c r="AB355" s="198"/>
      <c r="AC355" s="192"/>
      <c r="AD355" s="192"/>
      <c r="AE355" s="192">
        <v>0.4</v>
      </c>
      <c r="AF355" s="192"/>
      <c r="AG355" s="192"/>
      <c r="AH355" s="192"/>
      <c r="AI355" s="192"/>
      <c r="AJ355" s="153"/>
      <c r="AK355" s="192"/>
      <c r="AL355" s="27"/>
    </row>
    <row r="356" spans="1:38" ht="77.7" x14ac:dyDescent="0.35">
      <c r="A356" s="210">
        <v>300</v>
      </c>
      <c r="B356" s="152" t="s">
        <v>1708</v>
      </c>
      <c r="C356" s="174" t="s">
        <v>1709</v>
      </c>
      <c r="D356" s="153">
        <v>0</v>
      </c>
      <c r="E356" s="192">
        <f t="shared" si="385"/>
        <v>0</v>
      </c>
      <c r="F356" s="192">
        <f t="shared" si="386"/>
        <v>0</v>
      </c>
      <c r="G356" s="192"/>
      <c r="H356" s="192">
        <f t="shared" si="387"/>
        <v>0</v>
      </c>
      <c r="I356" s="153">
        <v>0.28907996999999996</v>
      </c>
      <c r="J356" s="192">
        <v>0.28907996999999996</v>
      </c>
      <c r="K356" s="192">
        <v>0</v>
      </c>
      <c r="L356" s="192">
        <v>0</v>
      </c>
      <c r="M356" s="192">
        <v>0</v>
      </c>
      <c r="N356" s="192">
        <f t="shared" si="388"/>
        <v>-0.28907996999999996</v>
      </c>
      <c r="O356" s="192">
        <f t="shared" si="389"/>
        <v>-0.28907996999999996</v>
      </c>
      <c r="P356" s="192">
        <f t="shared" si="390"/>
        <v>0</v>
      </c>
      <c r="Q356" s="192">
        <f t="shared" si="391"/>
        <v>0</v>
      </c>
      <c r="R356" s="192">
        <f t="shared" si="392"/>
        <v>0</v>
      </c>
      <c r="S356" s="153">
        <f t="shared" si="393"/>
        <v>0.47705703000000005</v>
      </c>
      <c r="T356" s="153">
        <v>0.24089998000000001</v>
      </c>
      <c r="U356" s="153">
        <v>0.23615705000000003</v>
      </c>
      <c r="V356" s="153"/>
      <c r="W356" s="153">
        <v>0</v>
      </c>
      <c r="X356" s="192"/>
      <c r="Y356" s="192"/>
      <c r="Z356" s="192"/>
      <c r="AA356" s="192"/>
      <c r="AB356" s="198"/>
      <c r="AC356" s="192"/>
      <c r="AD356" s="192"/>
      <c r="AE356" s="192"/>
      <c r="AF356" s="198">
        <v>2020</v>
      </c>
      <c r="AG356" s="192" t="s">
        <v>1527</v>
      </c>
      <c r="AH356" s="192" t="s">
        <v>1528</v>
      </c>
      <c r="AI356" s="192" t="s">
        <v>1529</v>
      </c>
      <c r="AJ356" s="153">
        <v>0.39</v>
      </c>
      <c r="AK356" s="192"/>
      <c r="AL356" s="27"/>
    </row>
    <row r="357" spans="1:38" ht="77.7" x14ac:dyDescent="0.35">
      <c r="A357" s="210">
        <v>301</v>
      </c>
      <c r="B357" s="152" t="s">
        <v>1710</v>
      </c>
      <c r="C357" s="174" t="s">
        <v>1711</v>
      </c>
      <c r="D357" s="153">
        <v>0</v>
      </c>
      <c r="E357" s="192">
        <f t="shared" si="385"/>
        <v>0</v>
      </c>
      <c r="F357" s="192">
        <f t="shared" si="386"/>
        <v>0</v>
      </c>
      <c r="G357" s="192"/>
      <c r="H357" s="192">
        <f t="shared" si="387"/>
        <v>0</v>
      </c>
      <c r="I357" s="153">
        <v>0</v>
      </c>
      <c r="J357" s="192">
        <v>0</v>
      </c>
      <c r="K357" s="192">
        <v>0</v>
      </c>
      <c r="L357" s="192">
        <v>0</v>
      </c>
      <c r="M357" s="192">
        <v>0</v>
      </c>
      <c r="N357" s="192">
        <f t="shared" si="388"/>
        <v>0</v>
      </c>
      <c r="O357" s="192">
        <f t="shared" si="389"/>
        <v>0</v>
      </c>
      <c r="P357" s="192">
        <f t="shared" si="390"/>
        <v>0</v>
      </c>
      <c r="Q357" s="192">
        <f t="shared" si="391"/>
        <v>0</v>
      </c>
      <c r="R357" s="192">
        <f t="shared" si="392"/>
        <v>0</v>
      </c>
      <c r="S357" s="153">
        <f t="shared" si="393"/>
        <v>0.12047216000000001</v>
      </c>
      <c r="T357" s="153"/>
      <c r="U357" s="153">
        <v>0.12047216000000001</v>
      </c>
      <c r="V357" s="153"/>
      <c r="W357" s="153">
        <v>0</v>
      </c>
      <c r="X357" s="192"/>
      <c r="Y357" s="192"/>
      <c r="Z357" s="192"/>
      <c r="AA357" s="192"/>
      <c r="AB357" s="198"/>
      <c r="AC357" s="192"/>
      <c r="AD357" s="192"/>
      <c r="AE357" s="192"/>
      <c r="AF357" s="192"/>
      <c r="AG357" s="192"/>
      <c r="AH357" s="192"/>
      <c r="AI357" s="192"/>
      <c r="AJ357" s="153"/>
      <c r="AK357" s="192"/>
      <c r="AL357" s="27"/>
    </row>
    <row r="358" spans="1:38" ht="46.65" x14ac:dyDescent="0.35">
      <c r="A358" s="210">
        <v>302</v>
      </c>
      <c r="B358" s="152" t="s">
        <v>1712</v>
      </c>
      <c r="C358" s="174" t="s">
        <v>1713</v>
      </c>
      <c r="D358" s="153">
        <v>0</v>
      </c>
      <c r="E358" s="192">
        <f t="shared" si="385"/>
        <v>0</v>
      </c>
      <c r="F358" s="192">
        <f t="shared" si="386"/>
        <v>0</v>
      </c>
      <c r="G358" s="192"/>
      <c r="H358" s="192">
        <f t="shared" si="387"/>
        <v>0</v>
      </c>
      <c r="I358" s="153">
        <v>0</v>
      </c>
      <c r="J358" s="192">
        <v>0</v>
      </c>
      <c r="K358" s="192">
        <v>0</v>
      </c>
      <c r="L358" s="192">
        <v>0</v>
      </c>
      <c r="M358" s="192">
        <v>0</v>
      </c>
      <c r="N358" s="192">
        <f t="shared" si="388"/>
        <v>0</v>
      </c>
      <c r="O358" s="192">
        <f t="shared" si="389"/>
        <v>0</v>
      </c>
      <c r="P358" s="192">
        <f t="shared" si="390"/>
        <v>0</v>
      </c>
      <c r="Q358" s="192">
        <f t="shared" si="391"/>
        <v>0</v>
      </c>
      <c r="R358" s="192">
        <f t="shared" si="392"/>
        <v>0</v>
      </c>
      <c r="S358" s="153">
        <f t="shared" si="393"/>
        <v>9.1718869999999994E-2</v>
      </c>
      <c r="T358" s="153">
        <v>9.1718869999999994E-2</v>
      </c>
      <c r="U358" s="153"/>
      <c r="V358" s="153"/>
      <c r="W358" s="153">
        <v>0</v>
      </c>
      <c r="X358" s="192"/>
      <c r="Y358" s="192"/>
      <c r="Z358" s="192"/>
      <c r="AA358" s="192"/>
      <c r="AB358" s="198"/>
      <c r="AC358" s="192"/>
      <c r="AD358" s="192"/>
      <c r="AE358" s="192"/>
      <c r="AF358" s="192"/>
      <c r="AG358" s="192"/>
      <c r="AH358" s="192"/>
      <c r="AI358" s="192"/>
      <c r="AJ358" s="153"/>
      <c r="AK358" s="192"/>
      <c r="AL358" s="27"/>
    </row>
    <row r="359" spans="1:38" ht="30.05" x14ac:dyDescent="0.35">
      <c r="A359" s="172"/>
      <c r="B359" s="156" t="s">
        <v>647</v>
      </c>
      <c r="C359" s="173"/>
      <c r="D359" s="237">
        <f t="shared" ref="D359:AK359" si="394">SUM(D360:D395)</f>
        <v>50.039216707999991</v>
      </c>
      <c r="E359" s="237">
        <f t="shared" si="394"/>
        <v>5.0039216708000005</v>
      </c>
      <c r="F359" s="237">
        <f t="shared" si="394"/>
        <v>42.032942034720008</v>
      </c>
      <c r="G359" s="237">
        <f t="shared" si="394"/>
        <v>0</v>
      </c>
      <c r="H359" s="237">
        <f t="shared" si="394"/>
        <v>3.00235300248</v>
      </c>
      <c r="I359" s="237">
        <f t="shared" si="394"/>
        <v>20.708844790000001</v>
      </c>
      <c r="J359" s="237">
        <f t="shared" si="394"/>
        <v>1.0482189200000001</v>
      </c>
      <c r="K359" s="237">
        <f t="shared" si="394"/>
        <v>14.17704975</v>
      </c>
      <c r="L359" s="237">
        <f t="shared" si="394"/>
        <v>3.4098097999999997</v>
      </c>
      <c r="M359" s="237">
        <f t="shared" si="394"/>
        <v>2.0737663199999998</v>
      </c>
      <c r="N359" s="237">
        <f t="shared" si="394"/>
        <v>29.330371918000004</v>
      </c>
      <c r="O359" s="237">
        <f t="shared" si="394"/>
        <v>3.9557027508000013</v>
      </c>
      <c r="P359" s="237">
        <f t="shared" si="394"/>
        <v>27.855892284720007</v>
      </c>
      <c r="Q359" s="237">
        <f t="shared" si="394"/>
        <v>-3.4098097999999997</v>
      </c>
      <c r="R359" s="237">
        <f t="shared" si="394"/>
        <v>0.92858668248000009</v>
      </c>
      <c r="S359" s="237">
        <f t="shared" si="394"/>
        <v>16.185094760000002</v>
      </c>
      <c r="T359" s="237">
        <f t="shared" si="394"/>
        <v>0.69696603999999995</v>
      </c>
      <c r="U359" s="237">
        <f t="shared" si="394"/>
        <v>13.759990119999999</v>
      </c>
      <c r="V359" s="237">
        <f t="shared" si="394"/>
        <v>0</v>
      </c>
      <c r="W359" s="237">
        <f t="shared" si="394"/>
        <v>1.7281386000000001</v>
      </c>
      <c r="X359" s="237">
        <f t="shared" si="394"/>
        <v>0</v>
      </c>
      <c r="Y359" s="237">
        <f t="shared" si="394"/>
        <v>0</v>
      </c>
      <c r="Z359" s="237">
        <f t="shared" si="394"/>
        <v>0</v>
      </c>
      <c r="AA359" s="237">
        <f t="shared" si="394"/>
        <v>0</v>
      </c>
      <c r="AB359" s="237">
        <f t="shared" si="394"/>
        <v>0</v>
      </c>
      <c r="AC359" s="237">
        <f t="shared" si="394"/>
        <v>0</v>
      </c>
      <c r="AD359" s="237">
        <f t="shared" si="394"/>
        <v>0</v>
      </c>
      <c r="AE359" s="237">
        <f t="shared" si="394"/>
        <v>6.1200000000000019</v>
      </c>
      <c r="AF359" s="237">
        <f t="shared" si="394"/>
        <v>6060</v>
      </c>
      <c r="AG359" s="237">
        <f t="shared" si="394"/>
        <v>0</v>
      </c>
      <c r="AH359" s="237">
        <f t="shared" si="394"/>
        <v>0</v>
      </c>
      <c r="AI359" s="237">
        <f t="shared" si="394"/>
        <v>0</v>
      </c>
      <c r="AJ359" s="237">
        <f t="shared" si="394"/>
        <v>1.3776000000000002</v>
      </c>
      <c r="AK359" s="237">
        <f t="shared" si="394"/>
        <v>0</v>
      </c>
      <c r="AL359" s="27"/>
    </row>
    <row r="360" spans="1:38" ht="108.8" x14ac:dyDescent="0.35">
      <c r="A360" s="210">
        <v>303</v>
      </c>
      <c r="B360" s="152" t="s">
        <v>648</v>
      </c>
      <c r="C360" s="174" t="s">
        <v>649</v>
      </c>
      <c r="D360" s="153">
        <v>4.8082504400000028</v>
      </c>
      <c r="E360" s="192">
        <f t="shared" ref="E360:E395" si="395">D360*10%</f>
        <v>0.48082504400000031</v>
      </c>
      <c r="F360" s="192">
        <f t="shared" ref="F360:F395" si="396">D360-E360-H360</f>
        <v>4.0389303696000027</v>
      </c>
      <c r="G360" s="192"/>
      <c r="H360" s="192">
        <f t="shared" ref="H360:H395" si="397">D360*6%</f>
        <v>0.28849502640000013</v>
      </c>
      <c r="I360" s="153">
        <v>0.21399142799999998</v>
      </c>
      <c r="J360" s="192">
        <v>0</v>
      </c>
      <c r="K360" s="192">
        <v>0</v>
      </c>
      <c r="L360" s="192">
        <v>0</v>
      </c>
      <c r="M360" s="192">
        <v>0.21399142799999998</v>
      </c>
      <c r="N360" s="192">
        <f t="shared" ref="N360:N395" si="398">D360-I360</f>
        <v>4.5942590120000029</v>
      </c>
      <c r="O360" s="192">
        <f t="shared" ref="O360:O395" si="399">E360-J360</f>
        <v>0.48082504400000031</v>
      </c>
      <c r="P360" s="192">
        <f t="shared" ref="P360:P395" si="400">F360-K360</f>
        <v>4.0389303696000027</v>
      </c>
      <c r="Q360" s="192">
        <f t="shared" ref="Q360:Q395" si="401">G360-L360</f>
        <v>0</v>
      </c>
      <c r="R360" s="192">
        <f t="shared" ref="R360:R395" si="402">H360-M360</f>
        <v>7.4503598400000148E-2</v>
      </c>
      <c r="S360" s="153">
        <f t="shared" ref="S360:S395" si="403">T360+U360+V360+W360</f>
        <v>0.17832619</v>
      </c>
      <c r="T360" s="153"/>
      <c r="U360" s="153"/>
      <c r="V360" s="153"/>
      <c r="W360" s="153">
        <v>0.17832619</v>
      </c>
      <c r="X360" s="192"/>
      <c r="Y360" s="192"/>
      <c r="Z360" s="192"/>
      <c r="AA360" s="192"/>
      <c r="AB360" s="198"/>
      <c r="AC360" s="192"/>
      <c r="AD360" s="192"/>
      <c r="AE360" s="192"/>
      <c r="AF360" s="192"/>
      <c r="AG360" s="192"/>
      <c r="AH360" s="192"/>
      <c r="AI360" s="192"/>
      <c r="AJ360" s="153"/>
      <c r="AK360" s="192"/>
      <c r="AL360" s="27"/>
    </row>
    <row r="361" spans="1:38" ht="46.65" x14ac:dyDescent="0.35">
      <c r="A361" s="210">
        <v>304</v>
      </c>
      <c r="B361" s="152" t="s">
        <v>1714</v>
      </c>
      <c r="C361" s="174" t="s">
        <v>650</v>
      </c>
      <c r="D361" s="153">
        <v>8.8919999999999999E-2</v>
      </c>
      <c r="E361" s="192">
        <f t="shared" si="395"/>
        <v>8.8920000000000006E-3</v>
      </c>
      <c r="F361" s="192">
        <f t="shared" si="396"/>
        <v>7.4692800000000004E-2</v>
      </c>
      <c r="G361" s="192"/>
      <c r="H361" s="192">
        <f t="shared" si="397"/>
        <v>5.3352E-3</v>
      </c>
      <c r="I361" s="153">
        <v>0.30264779999999997</v>
      </c>
      <c r="J361" s="192">
        <v>0</v>
      </c>
      <c r="K361" s="192">
        <v>0</v>
      </c>
      <c r="L361" s="192">
        <v>0.30264779999999997</v>
      </c>
      <c r="M361" s="192">
        <v>0</v>
      </c>
      <c r="N361" s="192">
        <f t="shared" si="398"/>
        <v>-0.21372779999999997</v>
      </c>
      <c r="O361" s="192">
        <f t="shared" si="399"/>
        <v>8.8920000000000006E-3</v>
      </c>
      <c r="P361" s="192">
        <f t="shared" si="400"/>
        <v>7.4692800000000004E-2</v>
      </c>
      <c r="Q361" s="192">
        <f t="shared" si="401"/>
        <v>-0.30264779999999997</v>
      </c>
      <c r="R361" s="192">
        <f t="shared" si="402"/>
        <v>5.3352E-3</v>
      </c>
      <c r="S361" s="153">
        <f t="shared" si="403"/>
        <v>0</v>
      </c>
      <c r="T361" s="153"/>
      <c r="U361" s="153"/>
      <c r="V361" s="153"/>
      <c r="W361" s="153">
        <v>0</v>
      </c>
      <c r="X361" s="192"/>
      <c r="Y361" s="192"/>
      <c r="Z361" s="192"/>
      <c r="AA361" s="192"/>
      <c r="AB361" s="198"/>
      <c r="AC361" s="192"/>
      <c r="AD361" s="192"/>
      <c r="AE361" s="192">
        <v>1.26</v>
      </c>
      <c r="AF361" s="192"/>
      <c r="AG361" s="192"/>
      <c r="AH361" s="192"/>
      <c r="AI361" s="192"/>
      <c r="AJ361" s="153"/>
      <c r="AK361" s="192"/>
      <c r="AL361" s="27"/>
    </row>
    <row r="362" spans="1:38" ht="77.7" x14ac:dyDescent="0.35">
      <c r="A362" s="210">
        <v>305</v>
      </c>
      <c r="B362" s="152" t="s">
        <v>651</v>
      </c>
      <c r="C362" s="174" t="s">
        <v>652</v>
      </c>
      <c r="D362" s="153">
        <v>2.98488</v>
      </c>
      <c r="E362" s="192">
        <f t="shared" si="395"/>
        <v>0.29848800000000003</v>
      </c>
      <c r="F362" s="192">
        <f t="shared" si="396"/>
        <v>2.5072992000000003</v>
      </c>
      <c r="G362" s="192"/>
      <c r="H362" s="192">
        <f t="shared" si="397"/>
        <v>0.1790928</v>
      </c>
      <c r="I362" s="153">
        <v>0.132842244</v>
      </c>
      <c r="J362" s="192">
        <v>0</v>
      </c>
      <c r="K362" s="192">
        <v>0</v>
      </c>
      <c r="L362" s="192">
        <v>0</v>
      </c>
      <c r="M362" s="192">
        <v>0.132842244</v>
      </c>
      <c r="N362" s="192">
        <f t="shared" si="398"/>
        <v>2.8520377560000001</v>
      </c>
      <c r="O362" s="192">
        <f t="shared" si="399"/>
        <v>0.29848800000000003</v>
      </c>
      <c r="P362" s="192">
        <f t="shared" si="400"/>
        <v>2.5072992000000003</v>
      </c>
      <c r="Q362" s="192">
        <f t="shared" si="401"/>
        <v>0</v>
      </c>
      <c r="R362" s="192">
        <f t="shared" si="402"/>
        <v>4.6250555999999998E-2</v>
      </c>
      <c r="S362" s="153">
        <f t="shared" si="403"/>
        <v>0.11070186999999999</v>
      </c>
      <c r="T362" s="153"/>
      <c r="U362" s="153"/>
      <c r="V362" s="153"/>
      <c r="W362" s="153">
        <v>0.11070186999999999</v>
      </c>
      <c r="X362" s="192"/>
      <c r="Y362" s="192"/>
      <c r="Z362" s="192"/>
      <c r="AA362" s="192"/>
      <c r="AB362" s="198"/>
      <c r="AC362" s="192"/>
      <c r="AD362" s="192"/>
      <c r="AE362" s="192"/>
      <c r="AF362" s="192"/>
      <c r="AG362" s="192"/>
      <c r="AH362" s="192"/>
      <c r="AI362" s="192"/>
      <c r="AJ362" s="153"/>
      <c r="AK362" s="192"/>
      <c r="AL362" s="27"/>
    </row>
    <row r="363" spans="1:38" ht="108.8" x14ac:dyDescent="0.35">
      <c r="A363" s="210">
        <v>306</v>
      </c>
      <c r="B363" s="152" t="s">
        <v>653</v>
      </c>
      <c r="C363" s="174" t="s">
        <v>654</v>
      </c>
      <c r="D363" s="153">
        <v>1.3149792</v>
      </c>
      <c r="E363" s="192">
        <f t="shared" si="395"/>
        <v>0.13149792000000002</v>
      </c>
      <c r="F363" s="192">
        <f t="shared" si="396"/>
        <v>1.1045825280000001</v>
      </c>
      <c r="G363" s="192"/>
      <c r="H363" s="192">
        <f t="shared" si="397"/>
        <v>7.8898752000000003E-2</v>
      </c>
      <c r="I363" s="153">
        <v>0</v>
      </c>
      <c r="J363" s="192">
        <v>0</v>
      </c>
      <c r="K363" s="192">
        <v>0</v>
      </c>
      <c r="L363" s="192">
        <v>0</v>
      </c>
      <c r="M363" s="192">
        <v>0</v>
      </c>
      <c r="N363" s="192">
        <f t="shared" si="398"/>
        <v>1.3149792</v>
      </c>
      <c r="O363" s="192">
        <f t="shared" si="399"/>
        <v>0.13149792000000002</v>
      </c>
      <c r="P363" s="192">
        <f t="shared" si="400"/>
        <v>1.1045825280000001</v>
      </c>
      <c r="Q363" s="192">
        <f t="shared" si="401"/>
        <v>0</v>
      </c>
      <c r="R363" s="192">
        <f t="shared" si="402"/>
        <v>7.8898752000000003E-2</v>
      </c>
      <c r="S363" s="153">
        <f t="shared" si="403"/>
        <v>0</v>
      </c>
      <c r="T363" s="153"/>
      <c r="U363" s="153"/>
      <c r="V363" s="153"/>
      <c r="W363" s="153">
        <v>0</v>
      </c>
      <c r="X363" s="192"/>
      <c r="Y363" s="192"/>
      <c r="Z363" s="192"/>
      <c r="AA363" s="192"/>
      <c r="AB363" s="198"/>
      <c r="AC363" s="192"/>
      <c r="AD363" s="192"/>
      <c r="AE363" s="192"/>
      <c r="AF363" s="192"/>
      <c r="AG363" s="192"/>
      <c r="AH363" s="192"/>
      <c r="AI363" s="192"/>
      <c r="AJ363" s="153"/>
      <c r="AK363" s="192"/>
      <c r="AL363" s="27"/>
    </row>
    <row r="364" spans="1:38" ht="93.25" x14ac:dyDescent="0.35">
      <c r="A364" s="210">
        <v>307</v>
      </c>
      <c r="B364" s="152" t="s">
        <v>655</v>
      </c>
      <c r="C364" s="174" t="s">
        <v>656</v>
      </c>
      <c r="D364" s="153">
        <v>6.4776959999999999</v>
      </c>
      <c r="E364" s="192">
        <f t="shared" si="395"/>
        <v>0.64776960000000006</v>
      </c>
      <c r="F364" s="192">
        <f t="shared" si="396"/>
        <v>5.44126464</v>
      </c>
      <c r="G364" s="192"/>
      <c r="H364" s="192">
        <f t="shared" si="397"/>
        <v>0.38866175999999997</v>
      </c>
      <c r="I364" s="153">
        <v>0.28829015999999996</v>
      </c>
      <c r="J364" s="192">
        <v>0</v>
      </c>
      <c r="K364" s="192">
        <v>0</v>
      </c>
      <c r="L364" s="192">
        <v>0</v>
      </c>
      <c r="M364" s="192">
        <v>0.28829015999999996</v>
      </c>
      <c r="N364" s="192">
        <f t="shared" si="398"/>
        <v>6.18940584</v>
      </c>
      <c r="O364" s="192">
        <f t="shared" si="399"/>
        <v>0.64776960000000006</v>
      </c>
      <c r="P364" s="192">
        <f t="shared" si="400"/>
        <v>5.44126464</v>
      </c>
      <c r="Q364" s="192">
        <f t="shared" si="401"/>
        <v>0</v>
      </c>
      <c r="R364" s="192">
        <f t="shared" si="402"/>
        <v>0.10037160000000001</v>
      </c>
      <c r="S364" s="153">
        <f t="shared" si="403"/>
        <v>0.24024179999999998</v>
      </c>
      <c r="T364" s="153"/>
      <c r="U364" s="153"/>
      <c r="V364" s="153"/>
      <c r="W364" s="153">
        <v>0.24024179999999998</v>
      </c>
      <c r="X364" s="192"/>
      <c r="Y364" s="192"/>
      <c r="Z364" s="192"/>
      <c r="AA364" s="192"/>
      <c r="AB364" s="198"/>
      <c r="AC364" s="192"/>
      <c r="AD364" s="192"/>
      <c r="AE364" s="192"/>
      <c r="AF364" s="192"/>
      <c r="AG364" s="192"/>
      <c r="AH364" s="192"/>
      <c r="AI364" s="192"/>
      <c r="AJ364" s="153"/>
      <c r="AK364" s="192"/>
      <c r="AL364" s="27"/>
    </row>
    <row r="365" spans="1:38" ht="46.65" x14ac:dyDescent="0.35">
      <c r="A365" s="210">
        <v>308</v>
      </c>
      <c r="B365" s="152" t="s">
        <v>657</v>
      </c>
      <c r="C365" s="174" t="s">
        <v>658</v>
      </c>
      <c r="D365" s="153">
        <v>3.4674960000000001</v>
      </c>
      <c r="E365" s="192">
        <f t="shared" si="395"/>
        <v>0.34674960000000005</v>
      </c>
      <c r="F365" s="192">
        <f t="shared" si="396"/>
        <v>2.9126966400000001</v>
      </c>
      <c r="G365" s="192"/>
      <c r="H365" s="192">
        <f t="shared" si="397"/>
        <v>0.20804976</v>
      </c>
      <c r="I365" s="153">
        <v>0.15432110400000001</v>
      </c>
      <c r="J365" s="192">
        <v>0</v>
      </c>
      <c r="K365" s="192">
        <v>0</v>
      </c>
      <c r="L365" s="192">
        <v>0</v>
      </c>
      <c r="M365" s="192">
        <v>0.15432110400000001</v>
      </c>
      <c r="N365" s="192">
        <f t="shared" si="398"/>
        <v>3.313174896</v>
      </c>
      <c r="O365" s="192">
        <f t="shared" si="399"/>
        <v>0.34674960000000005</v>
      </c>
      <c r="P365" s="192">
        <f t="shared" si="400"/>
        <v>2.9126966400000001</v>
      </c>
      <c r="Q365" s="192">
        <f t="shared" si="401"/>
        <v>0</v>
      </c>
      <c r="R365" s="192">
        <f t="shared" si="402"/>
        <v>5.3728655999999986E-2</v>
      </c>
      <c r="S365" s="153">
        <f t="shared" si="403"/>
        <v>0.12860092000000001</v>
      </c>
      <c r="T365" s="153"/>
      <c r="U365" s="153"/>
      <c r="V365" s="153"/>
      <c r="W365" s="153">
        <v>0.12860092000000001</v>
      </c>
      <c r="X365" s="192"/>
      <c r="Y365" s="192"/>
      <c r="Z365" s="192"/>
      <c r="AA365" s="192"/>
      <c r="AB365" s="198"/>
      <c r="AC365" s="192"/>
      <c r="AD365" s="192"/>
      <c r="AE365" s="192"/>
      <c r="AF365" s="192"/>
      <c r="AG365" s="192"/>
      <c r="AH365" s="192"/>
      <c r="AI365" s="192"/>
      <c r="AJ365" s="153"/>
      <c r="AK365" s="192"/>
      <c r="AL365" s="27"/>
    </row>
    <row r="366" spans="1:38" ht="46.65" x14ac:dyDescent="0.35">
      <c r="A366" s="210">
        <v>309</v>
      </c>
      <c r="B366" s="152" t="s">
        <v>659</v>
      </c>
      <c r="C366" s="174" t="s">
        <v>660</v>
      </c>
      <c r="D366" s="153">
        <v>2.6530199999999997</v>
      </c>
      <c r="E366" s="192">
        <f t="shared" si="395"/>
        <v>0.26530199999999998</v>
      </c>
      <c r="F366" s="192">
        <f t="shared" si="396"/>
        <v>2.2285367999999997</v>
      </c>
      <c r="G366" s="192"/>
      <c r="H366" s="192">
        <f t="shared" si="397"/>
        <v>0.15918119999999997</v>
      </c>
      <c r="I366" s="153">
        <v>0</v>
      </c>
      <c r="J366" s="192">
        <v>0</v>
      </c>
      <c r="K366" s="192">
        <v>0</v>
      </c>
      <c r="L366" s="192">
        <v>0</v>
      </c>
      <c r="M366" s="192">
        <v>0</v>
      </c>
      <c r="N366" s="192">
        <f t="shared" si="398"/>
        <v>2.6530199999999997</v>
      </c>
      <c r="O366" s="192">
        <f t="shared" si="399"/>
        <v>0.26530199999999998</v>
      </c>
      <c r="P366" s="192">
        <f t="shared" si="400"/>
        <v>2.2285367999999997</v>
      </c>
      <c r="Q366" s="192">
        <f t="shared" si="401"/>
        <v>0</v>
      </c>
      <c r="R366" s="192">
        <f t="shared" si="402"/>
        <v>0.15918119999999997</v>
      </c>
      <c r="S366" s="153">
        <f t="shared" si="403"/>
        <v>0</v>
      </c>
      <c r="T366" s="153"/>
      <c r="U366" s="153"/>
      <c r="V366" s="153"/>
      <c r="W366" s="153">
        <v>0</v>
      </c>
      <c r="X366" s="192"/>
      <c r="Y366" s="192"/>
      <c r="Z366" s="192"/>
      <c r="AA366" s="192"/>
      <c r="AB366" s="198"/>
      <c r="AC366" s="192"/>
      <c r="AD366" s="192"/>
      <c r="AE366" s="192"/>
      <c r="AF366" s="192"/>
      <c r="AG366" s="192"/>
      <c r="AH366" s="192"/>
      <c r="AI366" s="192"/>
      <c r="AJ366" s="153"/>
      <c r="AK366" s="192"/>
      <c r="AL366" s="27"/>
    </row>
    <row r="367" spans="1:38" ht="31.1" x14ac:dyDescent="0.35">
      <c r="A367" s="210">
        <v>310</v>
      </c>
      <c r="B367" s="152" t="s">
        <v>661</v>
      </c>
      <c r="C367" s="174" t="s">
        <v>662</v>
      </c>
      <c r="D367" s="153">
        <v>3.6636719999999996</v>
      </c>
      <c r="E367" s="192">
        <f t="shared" si="395"/>
        <v>0.3663672</v>
      </c>
      <c r="F367" s="192">
        <f t="shared" si="396"/>
        <v>3.0774844799999999</v>
      </c>
      <c r="G367" s="192"/>
      <c r="H367" s="192">
        <f t="shared" si="397"/>
        <v>0.21982031999999996</v>
      </c>
      <c r="I367" s="153">
        <v>0.163051896</v>
      </c>
      <c r="J367" s="192">
        <v>0</v>
      </c>
      <c r="K367" s="192">
        <v>0</v>
      </c>
      <c r="L367" s="192">
        <v>0</v>
      </c>
      <c r="M367" s="192">
        <v>0.163051896</v>
      </c>
      <c r="N367" s="192">
        <f t="shared" si="398"/>
        <v>3.5006201039999998</v>
      </c>
      <c r="O367" s="192">
        <f t="shared" si="399"/>
        <v>0.3663672</v>
      </c>
      <c r="P367" s="192">
        <f t="shared" si="400"/>
        <v>3.0774844799999999</v>
      </c>
      <c r="Q367" s="192">
        <f t="shared" si="401"/>
        <v>0</v>
      </c>
      <c r="R367" s="192">
        <f t="shared" si="402"/>
        <v>5.6768423999999956E-2</v>
      </c>
      <c r="S367" s="153">
        <f t="shared" si="403"/>
        <v>0.13587658</v>
      </c>
      <c r="T367" s="153"/>
      <c r="U367" s="153"/>
      <c r="V367" s="153"/>
      <c r="W367" s="153">
        <v>0.13587658</v>
      </c>
      <c r="X367" s="192"/>
      <c r="Y367" s="192"/>
      <c r="Z367" s="192"/>
      <c r="AA367" s="192"/>
      <c r="AB367" s="198"/>
      <c r="AC367" s="192"/>
      <c r="AD367" s="192"/>
      <c r="AE367" s="192"/>
      <c r="AF367" s="192"/>
      <c r="AG367" s="192"/>
      <c r="AH367" s="192"/>
      <c r="AI367" s="192"/>
      <c r="AJ367" s="153"/>
      <c r="AK367" s="192"/>
      <c r="AL367" s="27"/>
    </row>
    <row r="368" spans="1:38" ht="77.7" x14ac:dyDescent="0.35">
      <c r="A368" s="210">
        <v>311</v>
      </c>
      <c r="B368" s="152" t="s">
        <v>663</v>
      </c>
      <c r="C368" s="174" t="s">
        <v>664</v>
      </c>
      <c r="D368" s="153">
        <v>1.7179800000000001</v>
      </c>
      <c r="E368" s="192">
        <f t="shared" si="395"/>
        <v>0.17179800000000001</v>
      </c>
      <c r="F368" s="192">
        <f t="shared" si="396"/>
        <v>1.4431031999999999</v>
      </c>
      <c r="G368" s="192"/>
      <c r="H368" s="192">
        <f t="shared" si="397"/>
        <v>0.1030788</v>
      </c>
      <c r="I368" s="153">
        <v>7.6458804000000005E-2</v>
      </c>
      <c r="J368" s="192">
        <v>0</v>
      </c>
      <c r="K368" s="192">
        <v>0</v>
      </c>
      <c r="L368" s="192">
        <v>0</v>
      </c>
      <c r="M368" s="192">
        <v>7.6458804000000005E-2</v>
      </c>
      <c r="N368" s="192">
        <f t="shared" si="398"/>
        <v>1.641521196</v>
      </c>
      <c r="O368" s="192">
        <f t="shared" si="399"/>
        <v>0.17179800000000001</v>
      </c>
      <c r="P368" s="192">
        <f t="shared" si="400"/>
        <v>1.4431031999999999</v>
      </c>
      <c r="Q368" s="192">
        <f t="shared" si="401"/>
        <v>0</v>
      </c>
      <c r="R368" s="192">
        <f t="shared" si="402"/>
        <v>2.6619995999999993E-2</v>
      </c>
      <c r="S368" s="153">
        <f t="shared" si="403"/>
        <v>6.3715670000000002E-2</v>
      </c>
      <c r="T368" s="153"/>
      <c r="U368" s="153"/>
      <c r="V368" s="153"/>
      <c r="W368" s="153">
        <v>6.3715670000000002E-2</v>
      </c>
      <c r="X368" s="192"/>
      <c r="Y368" s="192"/>
      <c r="Z368" s="192"/>
      <c r="AA368" s="192"/>
      <c r="AB368" s="198"/>
      <c r="AC368" s="192"/>
      <c r="AD368" s="192"/>
      <c r="AE368" s="192"/>
      <c r="AF368" s="192"/>
      <c r="AG368" s="192"/>
      <c r="AH368" s="192"/>
      <c r="AI368" s="192"/>
      <c r="AJ368" s="153"/>
      <c r="AK368" s="192"/>
      <c r="AL368" s="27"/>
    </row>
    <row r="369" spans="1:38" ht="77.7" x14ac:dyDescent="0.35">
      <c r="A369" s="210">
        <v>312</v>
      </c>
      <c r="B369" s="152" t="s">
        <v>665</v>
      </c>
      <c r="C369" s="174" t="s">
        <v>666</v>
      </c>
      <c r="D369" s="153">
        <v>0.56041200000000002</v>
      </c>
      <c r="E369" s="192">
        <f t="shared" si="395"/>
        <v>5.6041200000000006E-2</v>
      </c>
      <c r="F369" s="192">
        <f t="shared" si="396"/>
        <v>0.47074608000000001</v>
      </c>
      <c r="G369" s="192"/>
      <c r="H369" s="192">
        <f t="shared" si="397"/>
        <v>3.3624719999999997E-2</v>
      </c>
      <c r="I369" s="153">
        <v>0.11196738800000001</v>
      </c>
      <c r="J369" s="192">
        <v>0</v>
      </c>
      <c r="K369" s="192">
        <v>0.10340930000000001</v>
      </c>
      <c r="L369" s="192">
        <v>0</v>
      </c>
      <c r="M369" s="192">
        <v>8.5580880000000002E-3</v>
      </c>
      <c r="N369" s="192">
        <f t="shared" si="398"/>
        <v>0.44844461200000002</v>
      </c>
      <c r="O369" s="192">
        <f t="shared" si="399"/>
        <v>5.6041200000000006E-2</v>
      </c>
      <c r="P369" s="192">
        <f t="shared" si="400"/>
        <v>0.36733678000000003</v>
      </c>
      <c r="Q369" s="192">
        <f t="shared" si="401"/>
        <v>0</v>
      </c>
      <c r="R369" s="192">
        <f t="shared" si="402"/>
        <v>2.5066631999999998E-2</v>
      </c>
      <c r="S369" s="153">
        <f t="shared" si="403"/>
        <v>7.1317400000000001E-3</v>
      </c>
      <c r="T369" s="153"/>
      <c r="U369" s="153"/>
      <c r="V369" s="153"/>
      <c r="W369" s="153">
        <v>7.1317400000000001E-3</v>
      </c>
      <c r="X369" s="192"/>
      <c r="Y369" s="192"/>
      <c r="Z369" s="192"/>
      <c r="AA369" s="192"/>
      <c r="AB369" s="198"/>
      <c r="AC369" s="192"/>
      <c r="AD369" s="192"/>
      <c r="AE369" s="192">
        <v>0.4</v>
      </c>
      <c r="AF369" s="192"/>
      <c r="AG369" s="192"/>
      <c r="AH369" s="192"/>
      <c r="AI369" s="192"/>
      <c r="AJ369" s="153"/>
      <c r="AK369" s="192"/>
      <c r="AL369" s="27"/>
    </row>
    <row r="370" spans="1:38" ht="77.7" x14ac:dyDescent="0.35">
      <c r="A370" s="210">
        <v>313</v>
      </c>
      <c r="B370" s="152" t="s">
        <v>667</v>
      </c>
      <c r="C370" s="174" t="s">
        <v>668</v>
      </c>
      <c r="D370" s="153">
        <v>3.5303519999999997</v>
      </c>
      <c r="E370" s="192">
        <f t="shared" si="395"/>
        <v>0.35303519999999999</v>
      </c>
      <c r="F370" s="192">
        <f t="shared" si="396"/>
        <v>2.9654956800000001</v>
      </c>
      <c r="G370" s="192"/>
      <c r="H370" s="192">
        <f t="shared" si="397"/>
        <v>0.21182111999999997</v>
      </c>
      <c r="I370" s="153">
        <v>2.6125970260000004</v>
      </c>
      <c r="J370" s="192">
        <v>0</v>
      </c>
      <c r="K370" s="192">
        <v>2.3566873900000003</v>
      </c>
      <c r="L370" s="192">
        <v>0</v>
      </c>
      <c r="M370" s="192">
        <v>0.255909636</v>
      </c>
      <c r="N370" s="192">
        <f t="shared" si="398"/>
        <v>0.91775497399999928</v>
      </c>
      <c r="O370" s="192">
        <f t="shared" si="399"/>
        <v>0.35303519999999999</v>
      </c>
      <c r="P370" s="192">
        <f t="shared" si="400"/>
        <v>0.60880828999999981</v>
      </c>
      <c r="Q370" s="192">
        <f t="shared" si="401"/>
        <v>0</v>
      </c>
      <c r="R370" s="192">
        <f t="shared" si="402"/>
        <v>-4.4088516000000022E-2</v>
      </c>
      <c r="S370" s="153">
        <f t="shared" si="403"/>
        <v>2.0929505099999997</v>
      </c>
      <c r="T370" s="153"/>
      <c r="U370" s="153">
        <v>1.8796924799999997</v>
      </c>
      <c r="V370" s="153"/>
      <c r="W370" s="153">
        <v>0.21325803000000002</v>
      </c>
      <c r="X370" s="192"/>
      <c r="Y370" s="192"/>
      <c r="Z370" s="192"/>
      <c r="AA370" s="192"/>
      <c r="AB370" s="198"/>
      <c r="AC370" s="192"/>
      <c r="AD370" s="192"/>
      <c r="AE370" s="192">
        <v>0.4</v>
      </c>
      <c r="AF370" s="198">
        <v>2020</v>
      </c>
      <c r="AG370" s="192" t="s">
        <v>1527</v>
      </c>
      <c r="AH370" s="192" t="s">
        <v>1528</v>
      </c>
      <c r="AI370" s="192" t="s">
        <v>1529</v>
      </c>
      <c r="AJ370" s="153">
        <v>0.23200000000000001</v>
      </c>
      <c r="AK370" s="192"/>
      <c r="AL370" s="27"/>
    </row>
    <row r="371" spans="1:38" ht="31.1" x14ac:dyDescent="0.35">
      <c r="A371" s="210">
        <v>314</v>
      </c>
      <c r="B371" s="152" t="s">
        <v>669</v>
      </c>
      <c r="C371" s="174" t="s">
        <v>670</v>
      </c>
      <c r="D371" s="153">
        <v>1.0039319999999998</v>
      </c>
      <c r="E371" s="192">
        <f t="shared" si="395"/>
        <v>0.10039319999999999</v>
      </c>
      <c r="F371" s="192">
        <f t="shared" si="396"/>
        <v>0.84330287999999987</v>
      </c>
      <c r="G371" s="192"/>
      <c r="H371" s="192">
        <f t="shared" si="397"/>
        <v>6.0235919999999984E-2</v>
      </c>
      <c r="I371" s="153">
        <v>0.21415870599999998</v>
      </c>
      <c r="J371" s="192">
        <v>0.16947864999999998</v>
      </c>
      <c r="K371" s="192">
        <v>0</v>
      </c>
      <c r="L371" s="192">
        <v>0</v>
      </c>
      <c r="M371" s="192">
        <v>4.4680055999999996E-2</v>
      </c>
      <c r="N371" s="192">
        <f t="shared" si="398"/>
        <v>0.78977329399999985</v>
      </c>
      <c r="O371" s="192">
        <f t="shared" si="399"/>
        <v>-6.9085449999999993E-2</v>
      </c>
      <c r="P371" s="192">
        <f t="shared" si="400"/>
        <v>0.84330287999999987</v>
      </c>
      <c r="Q371" s="192">
        <f t="shared" si="401"/>
        <v>0</v>
      </c>
      <c r="R371" s="192">
        <f t="shared" si="402"/>
        <v>1.5555863999999989E-2</v>
      </c>
      <c r="S371" s="153">
        <f t="shared" si="403"/>
        <v>0.23882144</v>
      </c>
      <c r="T371" s="153">
        <v>0.20158806000000001</v>
      </c>
      <c r="U371" s="153"/>
      <c r="V371" s="153"/>
      <c r="W371" s="153">
        <v>3.7233379999999996E-2</v>
      </c>
      <c r="X371" s="192"/>
      <c r="Y371" s="192"/>
      <c r="Z371" s="192"/>
      <c r="AA371" s="192"/>
      <c r="AB371" s="198"/>
      <c r="AC371" s="192"/>
      <c r="AD371" s="192"/>
      <c r="AE371" s="192"/>
      <c r="AF371" s="192"/>
      <c r="AG371" s="192"/>
      <c r="AH371" s="192"/>
      <c r="AI371" s="192"/>
      <c r="AJ371" s="153"/>
      <c r="AK371" s="192"/>
      <c r="AL371" s="27"/>
    </row>
    <row r="372" spans="1:38" ht="77.7" x14ac:dyDescent="0.35">
      <c r="A372" s="210">
        <v>315</v>
      </c>
      <c r="B372" s="152" t="s">
        <v>671</v>
      </c>
      <c r="C372" s="174" t="s">
        <v>672</v>
      </c>
      <c r="D372" s="153">
        <v>3.1222594679999998</v>
      </c>
      <c r="E372" s="192">
        <f t="shared" si="395"/>
        <v>0.31222594679999999</v>
      </c>
      <c r="F372" s="192">
        <f t="shared" si="396"/>
        <v>2.6226979531199999</v>
      </c>
      <c r="G372" s="192"/>
      <c r="H372" s="192">
        <f t="shared" si="397"/>
        <v>0.18733556807999999</v>
      </c>
      <c r="I372" s="153">
        <v>0.138956304</v>
      </c>
      <c r="J372" s="192">
        <v>0</v>
      </c>
      <c r="K372" s="192">
        <v>0</v>
      </c>
      <c r="L372" s="192">
        <v>0</v>
      </c>
      <c r="M372" s="192">
        <v>0.138956304</v>
      </c>
      <c r="N372" s="192">
        <f t="shared" si="398"/>
        <v>2.9833031639999996</v>
      </c>
      <c r="O372" s="192">
        <f t="shared" si="399"/>
        <v>0.31222594679999999</v>
      </c>
      <c r="P372" s="192">
        <f t="shared" si="400"/>
        <v>2.6226979531199999</v>
      </c>
      <c r="Q372" s="192">
        <f t="shared" si="401"/>
        <v>0</v>
      </c>
      <c r="R372" s="192">
        <f t="shared" si="402"/>
        <v>4.8379264079999984E-2</v>
      </c>
      <c r="S372" s="153">
        <f t="shared" si="403"/>
        <v>0.11579692</v>
      </c>
      <c r="T372" s="153"/>
      <c r="U372" s="153"/>
      <c r="V372" s="153"/>
      <c r="W372" s="153">
        <v>0.11579692</v>
      </c>
      <c r="X372" s="192"/>
      <c r="Y372" s="192"/>
      <c r="Z372" s="192"/>
      <c r="AA372" s="192"/>
      <c r="AB372" s="198"/>
      <c r="AC372" s="192"/>
      <c r="AD372" s="192"/>
      <c r="AE372" s="192"/>
      <c r="AF372" s="192"/>
      <c r="AG372" s="192"/>
      <c r="AH372" s="192"/>
      <c r="AI372" s="192"/>
      <c r="AJ372" s="153"/>
      <c r="AK372" s="192"/>
      <c r="AL372" s="27"/>
    </row>
    <row r="373" spans="1:38" ht="77.7" x14ac:dyDescent="0.35">
      <c r="A373" s="210">
        <v>316</v>
      </c>
      <c r="B373" s="152" t="s">
        <v>673</v>
      </c>
      <c r="C373" s="174" t="s">
        <v>674</v>
      </c>
      <c r="D373" s="153">
        <v>9.0198815999999997</v>
      </c>
      <c r="E373" s="192">
        <f t="shared" si="395"/>
        <v>0.90198816000000004</v>
      </c>
      <c r="F373" s="192">
        <f t="shared" si="396"/>
        <v>7.5767005439999995</v>
      </c>
      <c r="G373" s="192"/>
      <c r="H373" s="192">
        <f t="shared" si="397"/>
        <v>0.54119289599999998</v>
      </c>
      <c r="I373" s="153">
        <v>10.995001715999999</v>
      </c>
      <c r="J373" s="192">
        <v>0</v>
      </c>
      <c r="K373" s="192">
        <v>10.5731799</v>
      </c>
      <c r="L373" s="192">
        <v>0</v>
      </c>
      <c r="M373" s="192">
        <v>0.42182181600000002</v>
      </c>
      <c r="N373" s="192">
        <f t="shared" si="398"/>
        <v>-1.9751201159999994</v>
      </c>
      <c r="O373" s="192">
        <f t="shared" si="399"/>
        <v>0.90198816000000004</v>
      </c>
      <c r="P373" s="192">
        <f t="shared" si="400"/>
        <v>-2.996479356</v>
      </c>
      <c r="Q373" s="192">
        <f t="shared" si="401"/>
        <v>0</v>
      </c>
      <c r="R373" s="192">
        <f t="shared" si="402"/>
        <v>0.11937107999999996</v>
      </c>
      <c r="S373" s="153">
        <f t="shared" si="403"/>
        <v>9.1625014399999998</v>
      </c>
      <c r="T373" s="153"/>
      <c r="U373" s="153">
        <v>8.8109832600000004</v>
      </c>
      <c r="V373" s="153"/>
      <c r="W373" s="153">
        <v>0.35151818000000001</v>
      </c>
      <c r="X373" s="192"/>
      <c r="Y373" s="192"/>
      <c r="Z373" s="192"/>
      <c r="AA373" s="192"/>
      <c r="AB373" s="198"/>
      <c r="AC373" s="192"/>
      <c r="AD373" s="192"/>
      <c r="AE373" s="192">
        <v>1.26</v>
      </c>
      <c r="AF373" s="198">
        <v>2020</v>
      </c>
      <c r="AG373" s="192" t="s">
        <v>1527</v>
      </c>
      <c r="AH373" s="192" t="s">
        <v>1528</v>
      </c>
      <c r="AI373" s="192" t="s">
        <v>1529</v>
      </c>
      <c r="AJ373" s="153">
        <v>0.98260000000000003</v>
      </c>
      <c r="AK373" s="192"/>
      <c r="AL373" s="27"/>
    </row>
    <row r="374" spans="1:38" ht="93.25" x14ac:dyDescent="0.35">
      <c r="A374" s="210">
        <v>317</v>
      </c>
      <c r="B374" s="152" t="s">
        <v>675</v>
      </c>
      <c r="C374" s="174" t="s">
        <v>676</v>
      </c>
      <c r="D374" s="153">
        <v>1.2E-2</v>
      </c>
      <c r="E374" s="192">
        <f t="shared" si="395"/>
        <v>1.2000000000000001E-3</v>
      </c>
      <c r="F374" s="192">
        <f t="shared" si="396"/>
        <v>1.008E-2</v>
      </c>
      <c r="G374" s="192"/>
      <c r="H374" s="192">
        <f t="shared" si="397"/>
        <v>7.1999999999999994E-4</v>
      </c>
      <c r="I374" s="153">
        <v>0.93686961800000002</v>
      </c>
      <c r="J374" s="192">
        <v>0.46530427000000002</v>
      </c>
      <c r="K374" s="192">
        <v>0.4033447</v>
      </c>
      <c r="L374" s="192">
        <v>0</v>
      </c>
      <c r="M374" s="192">
        <v>6.8220648000000009E-2</v>
      </c>
      <c r="N374" s="192">
        <f t="shared" si="398"/>
        <v>-0.924869618</v>
      </c>
      <c r="O374" s="192">
        <f t="shared" si="399"/>
        <v>-0.46410427000000004</v>
      </c>
      <c r="P374" s="192">
        <f t="shared" si="400"/>
        <v>-0.39326470000000002</v>
      </c>
      <c r="Q374" s="192">
        <f t="shared" si="401"/>
        <v>0</v>
      </c>
      <c r="R374" s="192">
        <f t="shared" si="402"/>
        <v>-6.750064800000001E-2</v>
      </c>
      <c r="S374" s="153">
        <f t="shared" si="403"/>
        <v>5.6850540000000005E-2</v>
      </c>
      <c r="T374" s="153"/>
      <c r="U374" s="153"/>
      <c r="V374" s="153"/>
      <c r="W374" s="153">
        <v>5.6850540000000005E-2</v>
      </c>
      <c r="X374" s="192"/>
      <c r="Y374" s="192"/>
      <c r="Z374" s="192"/>
      <c r="AA374" s="192"/>
      <c r="AB374" s="198"/>
      <c r="AC374" s="192"/>
      <c r="AD374" s="192"/>
      <c r="AE374" s="192"/>
      <c r="AF374" s="198">
        <v>2020</v>
      </c>
      <c r="AG374" s="192" t="s">
        <v>1527</v>
      </c>
      <c r="AH374" s="192" t="s">
        <v>1528</v>
      </c>
      <c r="AI374" s="192" t="s">
        <v>1529</v>
      </c>
      <c r="AJ374" s="153">
        <v>0.16300000000000001</v>
      </c>
      <c r="AK374" s="192"/>
      <c r="AL374" s="27"/>
    </row>
    <row r="375" spans="1:38" ht="77.7" x14ac:dyDescent="0.35">
      <c r="A375" s="210">
        <v>318</v>
      </c>
      <c r="B375" s="152" t="s">
        <v>677</v>
      </c>
      <c r="C375" s="174" t="s">
        <v>1715</v>
      </c>
      <c r="D375" s="153">
        <v>0.58447199999999999</v>
      </c>
      <c r="E375" s="192">
        <f t="shared" si="395"/>
        <v>5.8447200000000005E-2</v>
      </c>
      <c r="F375" s="192">
        <f t="shared" si="396"/>
        <v>0.49095647999999997</v>
      </c>
      <c r="G375" s="192"/>
      <c r="H375" s="192">
        <f t="shared" si="397"/>
        <v>3.506832E-2</v>
      </c>
      <c r="I375" s="153">
        <v>0.32807058</v>
      </c>
      <c r="J375" s="153">
        <v>4.9236000000000002E-2</v>
      </c>
      <c r="K375" s="153">
        <v>0</v>
      </c>
      <c r="L375" s="153">
        <v>0.25282260000000001</v>
      </c>
      <c r="M375" s="153">
        <v>2.6011979999999997E-2</v>
      </c>
      <c r="N375" s="192">
        <f t="shared" si="398"/>
        <v>0.25640141999999999</v>
      </c>
      <c r="O375" s="192">
        <f t="shared" si="399"/>
        <v>9.2112000000000027E-3</v>
      </c>
      <c r="P375" s="192">
        <f t="shared" si="400"/>
        <v>0.49095647999999997</v>
      </c>
      <c r="Q375" s="192">
        <f t="shared" si="401"/>
        <v>-0.25282260000000001</v>
      </c>
      <c r="R375" s="192">
        <f t="shared" si="402"/>
        <v>9.056340000000003E-3</v>
      </c>
      <c r="S375" s="153">
        <f t="shared" si="403"/>
        <v>0.28873031999999998</v>
      </c>
      <c r="T375" s="153">
        <v>4.1029999999999997E-2</v>
      </c>
      <c r="U375" s="153">
        <v>0.22602366999999998</v>
      </c>
      <c r="V375" s="153"/>
      <c r="W375" s="153">
        <v>2.1676649999999999E-2</v>
      </c>
      <c r="X375" s="153"/>
      <c r="Y375" s="153"/>
      <c r="Z375" s="153"/>
      <c r="AA375" s="153"/>
      <c r="AB375" s="155"/>
      <c r="AC375" s="153"/>
      <c r="AD375" s="153"/>
      <c r="AE375" s="153"/>
      <c r="AF375" s="153"/>
      <c r="AG375" s="153"/>
      <c r="AH375" s="153"/>
      <c r="AI375" s="153"/>
      <c r="AJ375" s="153"/>
      <c r="AK375" s="153"/>
      <c r="AL375" s="27"/>
    </row>
    <row r="376" spans="1:38" ht="62.2" x14ac:dyDescent="0.35">
      <c r="A376" s="210">
        <v>319</v>
      </c>
      <c r="B376" s="152" t="s">
        <v>1716</v>
      </c>
      <c r="C376" s="176" t="s">
        <v>678</v>
      </c>
      <c r="D376" s="153">
        <v>0.143958</v>
      </c>
      <c r="E376" s="192">
        <f t="shared" si="395"/>
        <v>1.43958E-2</v>
      </c>
      <c r="F376" s="192">
        <f t="shared" si="396"/>
        <v>0.12092472000000001</v>
      </c>
      <c r="G376" s="192"/>
      <c r="H376" s="192">
        <f t="shared" si="397"/>
        <v>8.6374799999999995E-3</v>
      </c>
      <c r="I376" s="153">
        <v>3.9455999999999998E-2</v>
      </c>
      <c r="J376" s="192">
        <v>3.9455999999999998E-2</v>
      </c>
      <c r="K376" s="192">
        <v>0</v>
      </c>
      <c r="L376" s="192">
        <v>0</v>
      </c>
      <c r="M376" s="192">
        <v>0</v>
      </c>
      <c r="N376" s="192">
        <f t="shared" si="398"/>
        <v>0.10450200000000001</v>
      </c>
      <c r="O376" s="192">
        <f t="shared" si="399"/>
        <v>-2.5060199999999998E-2</v>
      </c>
      <c r="P376" s="192">
        <f t="shared" si="400"/>
        <v>0.12092472000000001</v>
      </c>
      <c r="Q376" s="192">
        <f t="shared" si="401"/>
        <v>0</v>
      </c>
      <c r="R376" s="192">
        <f t="shared" si="402"/>
        <v>8.6374799999999995E-3</v>
      </c>
      <c r="S376" s="153">
        <f t="shared" si="403"/>
        <v>3.288E-2</v>
      </c>
      <c r="T376" s="153">
        <v>3.288E-2</v>
      </c>
      <c r="U376" s="153"/>
      <c r="V376" s="153"/>
      <c r="W376" s="153">
        <v>0</v>
      </c>
      <c r="X376" s="192"/>
      <c r="Y376" s="192"/>
      <c r="Z376" s="192"/>
      <c r="AA376" s="192"/>
      <c r="AB376" s="198"/>
      <c r="AC376" s="192"/>
      <c r="AD376" s="192"/>
      <c r="AE376" s="192">
        <v>0.25</v>
      </c>
      <c r="AF376" s="192"/>
      <c r="AG376" s="192"/>
      <c r="AH376" s="192"/>
      <c r="AI376" s="192"/>
      <c r="AJ376" s="153"/>
      <c r="AK376" s="192"/>
      <c r="AL376" s="27"/>
    </row>
    <row r="377" spans="1:38" ht="46.65" x14ac:dyDescent="0.35">
      <c r="A377" s="210">
        <v>320</v>
      </c>
      <c r="B377" s="152" t="s">
        <v>1717</v>
      </c>
      <c r="C377" s="174" t="s">
        <v>1718</v>
      </c>
      <c r="D377" s="153">
        <v>0.76949999999999996</v>
      </c>
      <c r="E377" s="192">
        <f t="shared" si="395"/>
        <v>7.6950000000000005E-2</v>
      </c>
      <c r="F377" s="192">
        <f t="shared" si="396"/>
        <v>0.64637999999999995</v>
      </c>
      <c r="G377" s="192"/>
      <c r="H377" s="192">
        <f t="shared" si="397"/>
        <v>4.6169999999999996E-2</v>
      </c>
      <c r="I377" s="153">
        <v>0.58679999999999999</v>
      </c>
      <c r="J377" s="153">
        <v>6.4824000000000007E-2</v>
      </c>
      <c r="K377" s="153">
        <v>0</v>
      </c>
      <c r="L377" s="153">
        <v>0.521976</v>
      </c>
      <c r="M377" s="153">
        <v>0</v>
      </c>
      <c r="N377" s="192">
        <f t="shared" si="398"/>
        <v>0.18269999999999997</v>
      </c>
      <c r="O377" s="192">
        <f t="shared" si="399"/>
        <v>1.2125999999999998E-2</v>
      </c>
      <c r="P377" s="192">
        <f t="shared" si="400"/>
        <v>0.64637999999999995</v>
      </c>
      <c r="Q377" s="192">
        <f t="shared" si="401"/>
        <v>-0.521976</v>
      </c>
      <c r="R377" s="192">
        <f t="shared" si="402"/>
        <v>4.6169999999999996E-2</v>
      </c>
      <c r="S377" s="153">
        <f t="shared" si="403"/>
        <v>0.58571938000000001</v>
      </c>
      <c r="T377" s="153">
        <v>5.4019999999999999E-2</v>
      </c>
      <c r="U377" s="153">
        <v>0.53169938000000005</v>
      </c>
      <c r="V377" s="153"/>
      <c r="W377" s="153">
        <v>0</v>
      </c>
      <c r="X377" s="153"/>
      <c r="Y377" s="153"/>
      <c r="Z377" s="153"/>
      <c r="AA377" s="153"/>
      <c r="AB377" s="155"/>
      <c r="AC377" s="153"/>
      <c r="AD377" s="153"/>
      <c r="AE377" s="153">
        <v>0.63</v>
      </c>
      <c r="AF377" s="153"/>
      <c r="AG377" s="153"/>
      <c r="AH377" s="153"/>
      <c r="AI377" s="153"/>
      <c r="AJ377" s="153"/>
      <c r="AK377" s="153"/>
      <c r="AL377" s="27"/>
    </row>
    <row r="378" spans="1:38" ht="93.25" x14ac:dyDescent="0.35">
      <c r="A378" s="210">
        <v>321</v>
      </c>
      <c r="B378" s="152" t="s">
        <v>1719</v>
      </c>
      <c r="C378" s="174" t="s">
        <v>1720</v>
      </c>
      <c r="D378" s="153">
        <v>0.57009600000000005</v>
      </c>
      <c r="E378" s="192">
        <f t="shared" si="395"/>
        <v>5.7009600000000007E-2</v>
      </c>
      <c r="F378" s="192">
        <f t="shared" si="396"/>
        <v>0.47888064000000008</v>
      </c>
      <c r="G378" s="192"/>
      <c r="H378" s="192">
        <f t="shared" si="397"/>
        <v>3.4205760000000002E-2</v>
      </c>
      <c r="I378" s="153">
        <v>4.9236000000000002E-2</v>
      </c>
      <c r="J378" s="153">
        <v>4.9236000000000002E-2</v>
      </c>
      <c r="K378" s="153">
        <v>0</v>
      </c>
      <c r="L378" s="153">
        <v>0</v>
      </c>
      <c r="M378" s="153">
        <v>0</v>
      </c>
      <c r="N378" s="192">
        <f t="shared" si="398"/>
        <v>0.5208600000000001</v>
      </c>
      <c r="O378" s="192">
        <f t="shared" si="399"/>
        <v>7.7736000000000055E-3</v>
      </c>
      <c r="P378" s="192">
        <f t="shared" si="400"/>
        <v>0.47888064000000008</v>
      </c>
      <c r="Q378" s="192">
        <f t="shared" si="401"/>
        <v>0</v>
      </c>
      <c r="R378" s="192">
        <f t="shared" si="402"/>
        <v>3.4205760000000002E-2</v>
      </c>
      <c r="S378" s="153">
        <f t="shared" si="403"/>
        <v>0</v>
      </c>
      <c r="T378" s="153"/>
      <c r="U378" s="153"/>
      <c r="V378" s="153"/>
      <c r="W378" s="153">
        <v>0</v>
      </c>
      <c r="X378" s="153"/>
      <c r="Y378" s="153"/>
      <c r="Z378" s="153"/>
      <c r="AA378" s="153"/>
      <c r="AB378" s="155"/>
      <c r="AC378" s="153"/>
      <c r="AD378" s="153"/>
      <c r="AE378" s="153">
        <v>0.4</v>
      </c>
      <c r="AF378" s="153"/>
      <c r="AG378" s="153"/>
      <c r="AH378" s="153"/>
      <c r="AI378" s="153"/>
      <c r="AJ378" s="153"/>
      <c r="AK378" s="153"/>
      <c r="AL378" s="27"/>
    </row>
    <row r="379" spans="1:38" ht="46.65" x14ac:dyDescent="0.35">
      <c r="A379" s="210">
        <v>322</v>
      </c>
      <c r="B379" s="152" t="s">
        <v>679</v>
      </c>
      <c r="C379" s="174" t="s">
        <v>1721</v>
      </c>
      <c r="D379" s="153">
        <v>0.37377600000000005</v>
      </c>
      <c r="E379" s="192">
        <f t="shared" si="395"/>
        <v>3.7377600000000004E-2</v>
      </c>
      <c r="F379" s="192">
        <f t="shared" si="396"/>
        <v>0.31397184000000006</v>
      </c>
      <c r="G379" s="192"/>
      <c r="H379" s="192">
        <f t="shared" si="397"/>
        <v>2.2426560000000002E-2</v>
      </c>
      <c r="I379" s="153">
        <v>3.1488000000000002E-2</v>
      </c>
      <c r="J379" s="153">
        <v>3.1488000000000002E-2</v>
      </c>
      <c r="K379" s="153">
        <v>0</v>
      </c>
      <c r="L379" s="153">
        <v>0</v>
      </c>
      <c r="M379" s="153">
        <v>0</v>
      </c>
      <c r="N379" s="192">
        <f t="shared" si="398"/>
        <v>0.34228800000000004</v>
      </c>
      <c r="O379" s="192">
        <f t="shared" si="399"/>
        <v>5.8896000000000018E-3</v>
      </c>
      <c r="P379" s="192">
        <f t="shared" si="400"/>
        <v>0.31397184000000006</v>
      </c>
      <c r="Q379" s="192">
        <f t="shared" si="401"/>
        <v>0</v>
      </c>
      <c r="R379" s="192">
        <f t="shared" si="402"/>
        <v>2.2426560000000002E-2</v>
      </c>
      <c r="S379" s="153">
        <f t="shared" si="403"/>
        <v>0.12800944</v>
      </c>
      <c r="T379" s="153">
        <v>2.6239999999999999E-2</v>
      </c>
      <c r="U379" s="153">
        <v>0.10176944</v>
      </c>
      <c r="V379" s="153"/>
      <c r="W379" s="153">
        <v>0</v>
      </c>
      <c r="X379" s="153"/>
      <c r="Y379" s="153"/>
      <c r="Z379" s="153"/>
      <c r="AA379" s="153"/>
      <c r="AB379" s="155"/>
      <c r="AC379" s="153"/>
      <c r="AD379" s="153"/>
      <c r="AE379" s="153">
        <v>0.16</v>
      </c>
      <c r="AF379" s="153"/>
      <c r="AG379" s="153"/>
      <c r="AH379" s="153"/>
      <c r="AI379" s="153"/>
      <c r="AJ379" s="153"/>
      <c r="AK379" s="153"/>
      <c r="AL379" s="27"/>
    </row>
    <row r="380" spans="1:38" ht="62.2" x14ac:dyDescent="0.35">
      <c r="A380" s="210">
        <v>323</v>
      </c>
      <c r="B380" s="152" t="s">
        <v>680</v>
      </c>
      <c r="C380" s="174" t="s">
        <v>681</v>
      </c>
      <c r="D380" s="153">
        <v>0.89996399999999999</v>
      </c>
      <c r="E380" s="192">
        <f t="shared" si="395"/>
        <v>8.9996400000000004E-2</v>
      </c>
      <c r="F380" s="192">
        <f t="shared" si="396"/>
        <v>0.75596976000000005</v>
      </c>
      <c r="G380" s="192"/>
      <c r="H380" s="192">
        <f t="shared" si="397"/>
        <v>5.3997839999999998E-2</v>
      </c>
      <c r="I380" s="153">
        <v>4.0052940000000002E-2</v>
      </c>
      <c r="J380" s="153">
        <v>0</v>
      </c>
      <c r="K380" s="153">
        <v>0</v>
      </c>
      <c r="L380" s="153">
        <v>0</v>
      </c>
      <c r="M380" s="153">
        <v>4.0052940000000002E-2</v>
      </c>
      <c r="N380" s="192">
        <f t="shared" si="398"/>
        <v>0.85991105999999995</v>
      </c>
      <c r="O380" s="192">
        <f t="shared" si="399"/>
        <v>8.9996400000000004E-2</v>
      </c>
      <c r="P380" s="192">
        <f t="shared" si="400"/>
        <v>0.75596976000000005</v>
      </c>
      <c r="Q380" s="192">
        <f t="shared" si="401"/>
        <v>0</v>
      </c>
      <c r="R380" s="192">
        <f t="shared" si="402"/>
        <v>1.3944899999999996E-2</v>
      </c>
      <c r="S380" s="153">
        <f t="shared" si="403"/>
        <v>0.12852543</v>
      </c>
      <c r="T380" s="153">
        <v>9.5147979999999993E-2</v>
      </c>
      <c r="U380" s="153"/>
      <c r="V380" s="153"/>
      <c r="W380" s="153">
        <v>3.3377450000000003E-2</v>
      </c>
      <c r="X380" s="153"/>
      <c r="Y380" s="153"/>
      <c r="Z380" s="153"/>
      <c r="AA380" s="153"/>
      <c r="AB380" s="155"/>
      <c r="AC380" s="153"/>
      <c r="AD380" s="153"/>
      <c r="AE380" s="153"/>
      <c r="AF380" s="153"/>
      <c r="AG380" s="153"/>
      <c r="AH380" s="153"/>
      <c r="AI380" s="153"/>
      <c r="AJ380" s="153"/>
      <c r="AK380" s="153"/>
      <c r="AL380" s="27"/>
    </row>
    <row r="381" spans="1:38" ht="46.65" x14ac:dyDescent="0.35">
      <c r="A381" s="210">
        <v>324</v>
      </c>
      <c r="B381" s="152" t="s">
        <v>682</v>
      </c>
      <c r="C381" s="174" t="s">
        <v>683</v>
      </c>
      <c r="D381" s="153">
        <v>0.53523599999999993</v>
      </c>
      <c r="E381" s="192">
        <f t="shared" si="395"/>
        <v>5.3523599999999998E-2</v>
      </c>
      <c r="F381" s="192">
        <f t="shared" si="396"/>
        <v>0.44959823999999993</v>
      </c>
      <c r="G381" s="192"/>
      <c r="H381" s="192">
        <f t="shared" si="397"/>
        <v>3.2114159999999996E-2</v>
      </c>
      <c r="I381" s="153">
        <v>4.9236000000000002E-2</v>
      </c>
      <c r="J381" s="153">
        <v>4.9236000000000002E-2</v>
      </c>
      <c r="K381" s="153">
        <v>0</v>
      </c>
      <c r="L381" s="153">
        <v>0</v>
      </c>
      <c r="M381" s="153">
        <v>0</v>
      </c>
      <c r="N381" s="192">
        <f t="shared" si="398"/>
        <v>0.48599999999999993</v>
      </c>
      <c r="O381" s="192">
        <f t="shared" si="399"/>
        <v>4.2875999999999956E-3</v>
      </c>
      <c r="P381" s="192">
        <f t="shared" si="400"/>
        <v>0.44959823999999993</v>
      </c>
      <c r="Q381" s="192">
        <f t="shared" si="401"/>
        <v>0</v>
      </c>
      <c r="R381" s="192">
        <f t="shared" si="402"/>
        <v>3.2114159999999996E-2</v>
      </c>
      <c r="S381" s="153">
        <f t="shared" si="403"/>
        <v>0</v>
      </c>
      <c r="T381" s="153"/>
      <c r="U381" s="153"/>
      <c r="V381" s="153"/>
      <c r="W381" s="153">
        <v>0</v>
      </c>
      <c r="X381" s="153"/>
      <c r="Y381" s="153"/>
      <c r="Z381" s="153"/>
      <c r="AA381" s="153"/>
      <c r="AB381" s="155"/>
      <c r="AC381" s="153"/>
      <c r="AD381" s="153"/>
      <c r="AE381" s="153">
        <v>0.4</v>
      </c>
      <c r="AF381" s="153"/>
      <c r="AG381" s="153"/>
      <c r="AH381" s="153"/>
      <c r="AI381" s="153"/>
      <c r="AJ381" s="153"/>
      <c r="AK381" s="153"/>
      <c r="AL381" s="27"/>
    </row>
    <row r="382" spans="1:38" ht="62.2" x14ac:dyDescent="0.35">
      <c r="A382" s="210">
        <v>325</v>
      </c>
      <c r="B382" s="152" t="s">
        <v>1722</v>
      </c>
      <c r="C382" s="174" t="s">
        <v>684</v>
      </c>
      <c r="D382" s="153">
        <v>0.24299999999999999</v>
      </c>
      <c r="E382" s="192">
        <f t="shared" si="395"/>
        <v>2.4300000000000002E-2</v>
      </c>
      <c r="F382" s="192">
        <f t="shared" si="396"/>
        <v>0.20412</v>
      </c>
      <c r="G382" s="192"/>
      <c r="H382" s="192">
        <f t="shared" si="397"/>
        <v>1.4579999999999999E-2</v>
      </c>
      <c r="I382" s="153">
        <v>4.9236000000000002E-2</v>
      </c>
      <c r="J382" s="153">
        <v>4.9236000000000002E-2</v>
      </c>
      <c r="K382" s="153">
        <v>0</v>
      </c>
      <c r="L382" s="153">
        <v>0</v>
      </c>
      <c r="M382" s="153">
        <v>0</v>
      </c>
      <c r="N382" s="192">
        <f t="shared" si="398"/>
        <v>0.19376399999999999</v>
      </c>
      <c r="O382" s="192">
        <f t="shared" si="399"/>
        <v>-2.4936E-2</v>
      </c>
      <c r="P382" s="192">
        <f t="shared" si="400"/>
        <v>0.20412</v>
      </c>
      <c r="Q382" s="192">
        <f t="shared" si="401"/>
        <v>0</v>
      </c>
      <c r="R382" s="192">
        <f t="shared" si="402"/>
        <v>1.4579999999999999E-2</v>
      </c>
      <c r="S382" s="153">
        <f t="shared" si="403"/>
        <v>0</v>
      </c>
      <c r="T382" s="153"/>
      <c r="U382" s="153"/>
      <c r="V382" s="153"/>
      <c r="W382" s="153">
        <v>0</v>
      </c>
      <c r="X382" s="153"/>
      <c r="Y382" s="153"/>
      <c r="Z382" s="153"/>
      <c r="AA382" s="153"/>
      <c r="AB382" s="155"/>
      <c r="AC382" s="153"/>
      <c r="AD382" s="153"/>
      <c r="AE382" s="153">
        <v>0.4</v>
      </c>
      <c r="AF382" s="153"/>
      <c r="AG382" s="153"/>
      <c r="AH382" s="153"/>
      <c r="AI382" s="153"/>
      <c r="AJ382" s="153"/>
      <c r="AK382" s="153"/>
      <c r="AL382" s="27"/>
    </row>
    <row r="383" spans="1:38" ht="62.2" x14ac:dyDescent="0.35">
      <c r="A383" s="210">
        <v>326</v>
      </c>
      <c r="B383" s="152" t="s">
        <v>1723</v>
      </c>
      <c r="C383" s="167" t="s">
        <v>685</v>
      </c>
      <c r="D383" s="153">
        <v>0.53523599999999993</v>
      </c>
      <c r="E383" s="192">
        <f t="shared" si="395"/>
        <v>5.3523599999999998E-2</v>
      </c>
      <c r="F383" s="192">
        <f t="shared" si="396"/>
        <v>0.44959823999999993</v>
      </c>
      <c r="G383" s="192"/>
      <c r="H383" s="192">
        <f t="shared" si="397"/>
        <v>3.2114159999999996E-2</v>
      </c>
      <c r="I383" s="153">
        <v>4.9236000000000002E-2</v>
      </c>
      <c r="J383" s="153">
        <v>4.9236000000000002E-2</v>
      </c>
      <c r="K383" s="153">
        <v>0</v>
      </c>
      <c r="L383" s="153">
        <v>0</v>
      </c>
      <c r="M383" s="153">
        <v>0</v>
      </c>
      <c r="N383" s="192">
        <f t="shared" si="398"/>
        <v>0.48599999999999993</v>
      </c>
      <c r="O383" s="192">
        <f t="shared" si="399"/>
        <v>4.2875999999999956E-3</v>
      </c>
      <c r="P383" s="192">
        <f t="shared" si="400"/>
        <v>0.44959823999999993</v>
      </c>
      <c r="Q383" s="192">
        <f t="shared" si="401"/>
        <v>0</v>
      </c>
      <c r="R383" s="192">
        <f t="shared" si="402"/>
        <v>3.2114159999999996E-2</v>
      </c>
      <c r="S383" s="153">
        <f t="shared" si="403"/>
        <v>0</v>
      </c>
      <c r="T383" s="153"/>
      <c r="U383" s="153"/>
      <c r="V383" s="153"/>
      <c r="W383" s="153">
        <v>0</v>
      </c>
      <c r="X383" s="153"/>
      <c r="Y383" s="153"/>
      <c r="Z383" s="153"/>
      <c r="AA383" s="153"/>
      <c r="AB383" s="155"/>
      <c r="AC383" s="153"/>
      <c r="AD383" s="153"/>
      <c r="AE383" s="153">
        <v>0.4</v>
      </c>
      <c r="AF383" s="153"/>
      <c r="AG383" s="153"/>
      <c r="AH383" s="153"/>
      <c r="AI383" s="153"/>
      <c r="AJ383" s="153"/>
      <c r="AK383" s="153"/>
      <c r="AL383" s="27"/>
    </row>
    <row r="384" spans="1:38" ht="77.7" x14ac:dyDescent="0.35">
      <c r="A384" s="210">
        <v>327</v>
      </c>
      <c r="B384" s="152" t="s">
        <v>686</v>
      </c>
      <c r="C384" s="167" t="s">
        <v>1724</v>
      </c>
      <c r="D384" s="153">
        <v>0.37377600000000005</v>
      </c>
      <c r="E384" s="192">
        <f t="shared" si="395"/>
        <v>3.7377600000000004E-2</v>
      </c>
      <c r="F384" s="192">
        <f t="shared" si="396"/>
        <v>0.31397184000000006</v>
      </c>
      <c r="G384" s="192"/>
      <c r="H384" s="192">
        <f t="shared" si="397"/>
        <v>2.2426560000000002E-2</v>
      </c>
      <c r="I384" s="153">
        <v>0.26913483599999999</v>
      </c>
      <c r="J384" s="153">
        <v>3.1488000000000002E-2</v>
      </c>
      <c r="K384" s="153">
        <v>0</v>
      </c>
      <c r="L384" s="153">
        <v>0.23268</v>
      </c>
      <c r="M384" s="153">
        <v>4.9668359999999996E-3</v>
      </c>
      <c r="N384" s="192">
        <f t="shared" si="398"/>
        <v>0.10464116400000006</v>
      </c>
      <c r="O384" s="192">
        <f t="shared" si="399"/>
        <v>5.8896000000000018E-3</v>
      </c>
      <c r="P384" s="192">
        <f t="shared" si="400"/>
        <v>0.31397184000000006</v>
      </c>
      <c r="Q384" s="192">
        <f t="shared" si="401"/>
        <v>-0.23268</v>
      </c>
      <c r="R384" s="192">
        <f t="shared" si="402"/>
        <v>1.7459724000000003E-2</v>
      </c>
      <c r="S384" s="153">
        <f t="shared" si="403"/>
        <v>0.24108784999999999</v>
      </c>
      <c r="T384" s="153">
        <v>2.6239999999999999E-2</v>
      </c>
      <c r="U384" s="153">
        <v>0.21070881999999999</v>
      </c>
      <c r="V384" s="153"/>
      <c r="W384" s="153">
        <v>4.1390300000000001E-3</v>
      </c>
      <c r="X384" s="153"/>
      <c r="Y384" s="153"/>
      <c r="Z384" s="153"/>
      <c r="AA384" s="153"/>
      <c r="AB384" s="155"/>
      <c r="AC384" s="153"/>
      <c r="AD384" s="153"/>
      <c r="AE384" s="153">
        <v>0.16</v>
      </c>
      <c r="AF384" s="153"/>
      <c r="AG384" s="153"/>
      <c r="AH384" s="153"/>
      <c r="AI384" s="153"/>
      <c r="AJ384" s="153"/>
      <c r="AK384" s="153"/>
      <c r="AL384" s="27"/>
    </row>
    <row r="385" spans="1:38" ht="93.25" x14ac:dyDescent="0.35">
      <c r="A385" s="210">
        <v>328</v>
      </c>
      <c r="B385" s="152" t="s">
        <v>687</v>
      </c>
      <c r="C385" s="167" t="s">
        <v>1725</v>
      </c>
      <c r="D385" s="153">
        <v>0.58447199999999999</v>
      </c>
      <c r="E385" s="192">
        <f t="shared" si="395"/>
        <v>5.8447200000000005E-2</v>
      </c>
      <c r="F385" s="192">
        <f t="shared" si="396"/>
        <v>0.49095647999999997</v>
      </c>
      <c r="G385" s="192"/>
      <c r="H385" s="192">
        <f t="shared" si="397"/>
        <v>3.506832E-2</v>
      </c>
      <c r="I385" s="153">
        <v>0.39393198000000001</v>
      </c>
      <c r="J385" s="153">
        <v>0</v>
      </c>
      <c r="K385" s="153">
        <v>0</v>
      </c>
      <c r="L385" s="153">
        <v>0.36792000000000002</v>
      </c>
      <c r="M385" s="153">
        <v>2.6011979999999997E-2</v>
      </c>
      <c r="N385" s="192">
        <f t="shared" si="398"/>
        <v>0.19054001999999998</v>
      </c>
      <c r="O385" s="192">
        <f t="shared" si="399"/>
        <v>5.8447200000000005E-2</v>
      </c>
      <c r="P385" s="192">
        <f t="shared" si="400"/>
        <v>0.49095647999999997</v>
      </c>
      <c r="Q385" s="192">
        <f t="shared" si="401"/>
        <v>-0.36792000000000002</v>
      </c>
      <c r="R385" s="192">
        <f t="shared" si="402"/>
        <v>9.056340000000003E-3</v>
      </c>
      <c r="S385" s="153">
        <f t="shared" si="403"/>
        <v>0.37288256999999997</v>
      </c>
      <c r="T385" s="153"/>
      <c r="U385" s="153">
        <v>0.35120591999999995</v>
      </c>
      <c r="V385" s="153"/>
      <c r="W385" s="153">
        <v>2.1676649999999999E-2</v>
      </c>
      <c r="X385" s="153"/>
      <c r="Y385" s="153"/>
      <c r="Z385" s="153"/>
      <c r="AA385" s="153"/>
      <c r="AB385" s="155"/>
      <c r="AC385" s="153"/>
      <c r="AD385" s="153"/>
      <c r="AE385" s="153"/>
      <c r="AF385" s="153"/>
      <c r="AG385" s="153"/>
      <c r="AH385" s="153"/>
      <c r="AI385" s="153"/>
      <c r="AJ385" s="153"/>
      <c r="AK385" s="153"/>
      <c r="AL385" s="27"/>
    </row>
    <row r="386" spans="1:38" ht="77.7" x14ac:dyDescent="0.35">
      <c r="A386" s="210">
        <v>329</v>
      </c>
      <c r="B386" s="152" t="s">
        <v>1726</v>
      </c>
      <c r="C386" s="167" t="s">
        <v>688</v>
      </c>
      <c r="D386" s="153">
        <v>0</v>
      </c>
      <c r="E386" s="192">
        <f t="shared" si="395"/>
        <v>0</v>
      </c>
      <c r="F386" s="192">
        <f t="shared" si="396"/>
        <v>0</v>
      </c>
      <c r="G386" s="192"/>
      <c r="H386" s="192">
        <f t="shared" si="397"/>
        <v>0</v>
      </c>
      <c r="I386" s="153">
        <v>9.6204000000000012E-3</v>
      </c>
      <c r="J386" s="153">
        <v>0</v>
      </c>
      <c r="K386" s="153">
        <v>0</v>
      </c>
      <c r="L386" s="153">
        <v>0</v>
      </c>
      <c r="M386" s="153">
        <v>9.6204000000000012E-3</v>
      </c>
      <c r="N386" s="192">
        <f t="shared" si="398"/>
        <v>-9.6204000000000012E-3</v>
      </c>
      <c r="O386" s="192">
        <f t="shared" si="399"/>
        <v>0</v>
      </c>
      <c r="P386" s="192">
        <f t="shared" si="400"/>
        <v>0</v>
      </c>
      <c r="Q386" s="192">
        <f t="shared" si="401"/>
        <v>0</v>
      </c>
      <c r="R386" s="192">
        <f t="shared" si="402"/>
        <v>-9.6204000000000012E-3</v>
      </c>
      <c r="S386" s="153">
        <f t="shared" si="403"/>
        <v>8.0170000000000016E-3</v>
      </c>
      <c r="T386" s="153"/>
      <c r="U386" s="153"/>
      <c r="V386" s="153"/>
      <c r="W386" s="153">
        <v>8.0170000000000016E-3</v>
      </c>
      <c r="X386" s="153"/>
      <c r="Y386" s="153"/>
      <c r="Z386" s="153"/>
      <c r="AA386" s="153"/>
      <c r="AB386" s="155"/>
      <c r="AC386" s="153"/>
      <c r="AD386" s="153"/>
      <c r="AE386" s="153"/>
      <c r="AF386" s="153"/>
      <c r="AG386" s="153"/>
      <c r="AH386" s="153"/>
      <c r="AI386" s="153"/>
      <c r="AJ386" s="153"/>
      <c r="AK386" s="153"/>
      <c r="AL386" s="27"/>
    </row>
    <row r="387" spans="1:38" ht="77.7" x14ac:dyDescent="0.35">
      <c r="A387" s="210">
        <v>330</v>
      </c>
      <c r="B387" s="152" t="s">
        <v>1727</v>
      </c>
      <c r="C387" s="167" t="s">
        <v>689</v>
      </c>
      <c r="D387" s="153">
        <v>0</v>
      </c>
      <c r="E387" s="192">
        <f t="shared" si="395"/>
        <v>0</v>
      </c>
      <c r="F387" s="192">
        <f t="shared" si="396"/>
        <v>0</v>
      </c>
      <c r="G387" s="192"/>
      <c r="H387" s="192">
        <f t="shared" si="397"/>
        <v>0</v>
      </c>
      <c r="I387" s="153">
        <v>0.20364179999999998</v>
      </c>
      <c r="J387" s="153">
        <v>0</v>
      </c>
      <c r="K387" s="153">
        <v>0</v>
      </c>
      <c r="L387" s="153">
        <v>0.20364179999999998</v>
      </c>
      <c r="M387" s="153">
        <v>0</v>
      </c>
      <c r="N387" s="192">
        <f t="shared" si="398"/>
        <v>-0.20364179999999998</v>
      </c>
      <c r="O387" s="192">
        <f t="shared" si="399"/>
        <v>0</v>
      </c>
      <c r="P387" s="192">
        <f t="shared" si="400"/>
        <v>0</v>
      </c>
      <c r="Q387" s="192">
        <f t="shared" si="401"/>
        <v>-0.20364179999999998</v>
      </c>
      <c r="R387" s="192">
        <f t="shared" si="402"/>
        <v>0</v>
      </c>
      <c r="S387" s="153">
        <f t="shared" si="403"/>
        <v>0.26841891999999995</v>
      </c>
      <c r="T387" s="153">
        <v>3.288E-2</v>
      </c>
      <c r="U387" s="153">
        <v>0.23553891999999996</v>
      </c>
      <c r="V387" s="153"/>
      <c r="W387" s="153">
        <v>0</v>
      </c>
      <c r="X387" s="153"/>
      <c r="Y387" s="153"/>
      <c r="Z387" s="153"/>
      <c r="AA387" s="153"/>
      <c r="AB387" s="155"/>
      <c r="AC387" s="153"/>
      <c r="AD387" s="153"/>
      <c r="AE387" s="153"/>
      <c r="AF387" s="153"/>
      <c r="AG387" s="153"/>
      <c r="AH387" s="153"/>
      <c r="AI387" s="153"/>
      <c r="AJ387" s="153"/>
      <c r="AK387" s="153"/>
      <c r="AL387" s="27"/>
    </row>
    <row r="388" spans="1:38" ht="77.7" x14ac:dyDescent="0.35">
      <c r="A388" s="210">
        <v>331</v>
      </c>
      <c r="B388" s="152" t="s">
        <v>690</v>
      </c>
      <c r="C388" s="167" t="s">
        <v>691</v>
      </c>
      <c r="D388" s="153">
        <v>0</v>
      </c>
      <c r="E388" s="192">
        <f t="shared" si="395"/>
        <v>0</v>
      </c>
      <c r="F388" s="192">
        <f t="shared" si="396"/>
        <v>0</v>
      </c>
      <c r="G388" s="192"/>
      <c r="H388" s="192">
        <f t="shared" si="397"/>
        <v>0</v>
      </c>
      <c r="I388" s="153">
        <v>0.24042945999999998</v>
      </c>
      <c r="J388" s="153">
        <v>0</v>
      </c>
      <c r="K388" s="153">
        <v>0.24042945999999998</v>
      </c>
      <c r="L388" s="153">
        <v>0</v>
      </c>
      <c r="M388" s="153">
        <v>0</v>
      </c>
      <c r="N388" s="192">
        <f t="shared" si="398"/>
        <v>-0.24042945999999998</v>
      </c>
      <c r="O388" s="192">
        <f t="shared" si="399"/>
        <v>0</v>
      </c>
      <c r="P388" s="192">
        <f t="shared" si="400"/>
        <v>-0.24042945999999998</v>
      </c>
      <c r="Q388" s="192">
        <f t="shared" si="401"/>
        <v>0</v>
      </c>
      <c r="R388" s="192">
        <f t="shared" si="402"/>
        <v>0</v>
      </c>
      <c r="S388" s="153">
        <f t="shared" si="403"/>
        <v>0</v>
      </c>
      <c r="T388" s="153"/>
      <c r="U388" s="153"/>
      <c r="V388" s="153"/>
      <c r="W388" s="153">
        <v>0</v>
      </c>
      <c r="X388" s="153"/>
      <c r="Y388" s="153"/>
      <c r="Z388" s="153"/>
      <c r="AA388" s="153"/>
      <c r="AB388" s="155"/>
      <c r="AC388" s="153"/>
      <c r="AD388" s="153"/>
      <c r="AE388" s="153"/>
      <c r="AF388" s="153"/>
      <c r="AG388" s="153"/>
      <c r="AH388" s="153"/>
      <c r="AI388" s="153"/>
      <c r="AJ388" s="153"/>
      <c r="AK388" s="153"/>
      <c r="AL388" s="27"/>
    </row>
    <row r="389" spans="1:38" ht="93.25" x14ac:dyDescent="0.35">
      <c r="A389" s="210">
        <v>332</v>
      </c>
      <c r="B389" s="152" t="s">
        <v>1728</v>
      </c>
      <c r="C389" s="167" t="s">
        <v>1729</v>
      </c>
      <c r="D389" s="153">
        <v>0</v>
      </c>
      <c r="E389" s="192">
        <f t="shared" si="395"/>
        <v>0</v>
      </c>
      <c r="F389" s="192">
        <f t="shared" si="396"/>
        <v>0</v>
      </c>
      <c r="G389" s="192"/>
      <c r="H389" s="192">
        <f t="shared" si="397"/>
        <v>0</v>
      </c>
      <c r="I389" s="153">
        <v>0.27889999999999998</v>
      </c>
      <c r="J389" s="153">
        <v>0</v>
      </c>
      <c r="K389" s="153">
        <v>0</v>
      </c>
      <c r="L389" s="153">
        <v>0.27889999999999998</v>
      </c>
      <c r="M389" s="153">
        <v>0</v>
      </c>
      <c r="N389" s="192">
        <f t="shared" si="398"/>
        <v>-0.27889999999999998</v>
      </c>
      <c r="O389" s="192">
        <f t="shared" si="399"/>
        <v>0</v>
      </c>
      <c r="P389" s="192">
        <f t="shared" si="400"/>
        <v>0</v>
      </c>
      <c r="Q389" s="192">
        <f t="shared" si="401"/>
        <v>-0.27889999999999998</v>
      </c>
      <c r="R389" s="192">
        <f t="shared" si="402"/>
        <v>0</v>
      </c>
      <c r="S389" s="153">
        <f t="shared" si="403"/>
        <v>0.27739026</v>
      </c>
      <c r="T389" s="153">
        <v>3.288E-2</v>
      </c>
      <c r="U389" s="153">
        <v>0.24451026000000001</v>
      </c>
      <c r="V389" s="153"/>
      <c r="W389" s="153">
        <v>0</v>
      </c>
      <c r="X389" s="153"/>
      <c r="Y389" s="153"/>
      <c r="Z389" s="153"/>
      <c r="AA389" s="153"/>
      <c r="AB389" s="155"/>
      <c r="AC389" s="153"/>
      <c r="AD389" s="153"/>
      <c r="AE389" s="153"/>
      <c r="AF389" s="153"/>
      <c r="AG389" s="153"/>
      <c r="AH389" s="153"/>
      <c r="AI389" s="153"/>
      <c r="AJ389" s="153"/>
      <c r="AK389" s="153"/>
      <c r="AL389" s="27"/>
    </row>
    <row r="390" spans="1:38" ht="93.25" x14ac:dyDescent="0.35">
      <c r="A390" s="210">
        <v>333</v>
      </c>
      <c r="B390" s="152" t="s">
        <v>1730</v>
      </c>
      <c r="C390" s="167" t="s">
        <v>1731</v>
      </c>
      <c r="D390" s="153">
        <v>0</v>
      </c>
      <c r="E390" s="192">
        <f t="shared" si="395"/>
        <v>0</v>
      </c>
      <c r="F390" s="192">
        <f t="shared" si="396"/>
        <v>0</v>
      </c>
      <c r="G390" s="192"/>
      <c r="H390" s="192">
        <f t="shared" si="397"/>
        <v>0</v>
      </c>
      <c r="I390" s="153">
        <v>0.25282260000000001</v>
      </c>
      <c r="J390" s="153">
        <v>0</v>
      </c>
      <c r="K390" s="153">
        <v>0</v>
      </c>
      <c r="L390" s="153">
        <v>0.25282260000000001</v>
      </c>
      <c r="M390" s="153">
        <v>0</v>
      </c>
      <c r="N390" s="192">
        <f t="shared" si="398"/>
        <v>-0.25282260000000001</v>
      </c>
      <c r="O390" s="192">
        <f t="shared" si="399"/>
        <v>0</v>
      </c>
      <c r="P390" s="192">
        <f t="shared" si="400"/>
        <v>0</v>
      </c>
      <c r="Q390" s="192">
        <f t="shared" si="401"/>
        <v>-0.25282260000000001</v>
      </c>
      <c r="R390" s="192">
        <f t="shared" si="402"/>
        <v>0</v>
      </c>
      <c r="S390" s="153">
        <f t="shared" si="403"/>
        <v>0.33239888000000001</v>
      </c>
      <c r="T390" s="153">
        <v>4.1029999999999997E-2</v>
      </c>
      <c r="U390" s="153">
        <v>0.29136888</v>
      </c>
      <c r="V390" s="153"/>
      <c r="W390" s="153">
        <v>0</v>
      </c>
      <c r="X390" s="153"/>
      <c r="Y390" s="153"/>
      <c r="Z390" s="153"/>
      <c r="AA390" s="153"/>
      <c r="AB390" s="155"/>
      <c r="AC390" s="153"/>
      <c r="AD390" s="153"/>
      <c r="AE390" s="153"/>
      <c r="AF390" s="153"/>
      <c r="AG390" s="153"/>
      <c r="AH390" s="153"/>
      <c r="AI390" s="153"/>
      <c r="AJ390" s="153"/>
      <c r="AK390" s="153"/>
      <c r="AL390" s="27"/>
    </row>
    <row r="391" spans="1:38" ht="93.25" x14ac:dyDescent="0.35">
      <c r="A391" s="210">
        <v>334</v>
      </c>
      <c r="B391" s="152" t="s">
        <v>1732</v>
      </c>
      <c r="C391" s="167" t="s">
        <v>1733</v>
      </c>
      <c r="D391" s="153">
        <v>0</v>
      </c>
      <c r="E391" s="192">
        <f t="shared" si="395"/>
        <v>0</v>
      </c>
      <c r="F391" s="192">
        <f t="shared" si="396"/>
        <v>0</v>
      </c>
      <c r="G391" s="192"/>
      <c r="H391" s="192">
        <f t="shared" si="397"/>
        <v>0</v>
      </c>
      <c r="I391" s="153">
        <v>0.66426600000000002</v>
      </c>
      <c r="J391" s="153">
        <v>0</v>
      </c>
      <c r="K391" s="153">
        <v>0</v>
      </c>
      <c r="L391" s="153">
        <v>0.66426600000000002</v>
      </c>
      <c r="M391" s="153">
        <v>0</v>
      </c>
      <c r="N391" s="192">
        <f t="shared" si="398"/>
        <v>-0.66426600000000002</v>
      </c>
      <c r="O391" s="192">
        <f t="shared" si="399"/>
        <v>0</v>
      </c>
      <c r="P391" s="192">
        <f t="shared" si="400"/>
        <v>0</v>
      </c>
      <c r="Q391" s="192">
        <f t="shared" si="401"/>
        <v>-0.66426600000000002</v>
      </c>
      <c r="R391" s="192">
        <f t="shared" si="402"/>
        <v>0</v>
      </c>
      <c r="S391" s="153">
        <f t="shared" si="403"/>
        <v>0.58230037000000001</v>
      </c>
      <c r="T391" s="153"/>
      <c r="U391" s="153">
        <v>0.58230037000000001</v>
      </c>
      <c r="V391" s="153"/>
      <c r="W391" s="153">
        <v>0</v>
      </c>
      <c r="X391" s="153"/>
      <c r="Y391" s="153"/>
      <c r="Z391" s="153"/>
      <c r="AA391" s="153"/>
      <c r="AB391" s="155"/>
      <c r="AC391" s="153"/>
      <c r="AD391" s="153"/>
      <c r="AE391" s="153"/>
      <c r="AF391" s="153"/>
      <c r="AG391" s="153"/>
      <c r="AH391" s="153"/>
      <c r="AI391" s="153"/>
      <c r="AJ391" s="153"/>
      <c r="AK391" s="153"/>
      <c r="AL391" s="27"/>
    </row>
    <row r="392" spans="1:38" ht="93.25" x14ac:dyDescent="0.35">
      <c r="A392" s="210">
        <v>335</v>
      </c>
      <c r="B392" s="152" t="s">
        <v>1734</v>
      </c>
      <c r="C392" s="167" t="s">
        <v>1735</v>
      </c>
      <c r="D392" s="153">
        <v>0</v>
      </c>
      <c r="E392" s="192">
        <f t="shared" si="395"/>
        <v>0</v>
      </c>
      <c r="F392" s="192">
        <f t="shared" si="396"/>
        <v>0</v>
      </c>
      <c r="G392" s="192"/>
      <c r="H392" s="192">
        <f t="shared" si="397"/>
        <v>0</v>
      </c>
      <c r="I392" s="153">
        <v>0.49999900000000003</v>
      </c>
      <c r="J392" s="153">
        <v>0</v>
      </c>
      <c r="K392" s="153">
        <v>0.49999900000000003</v>
      </c>
      <c r="L392" s="153">
        <v>0</v>
      </c>
      <c r="M392" s="153">
        <v>0</v>
      </c>
      <c r="N392" s="192">
        <f t="shared" si="398"/>
        <v>-0.49999900000000003</v>
      </c>
      <c r="O392" s="192">
        <f t="shared" si="399"/>
        <v>0</v>
      </c>
      <c r="P392" s="192">
        <f t="shared" si="400"/>
        <v>-0.49999900000000003</v>
      </c>
      <c r="Q392" s="192">
        <f t="shared" si="401"/>
        <v>0</v>
      </c>
      <c r="R392" s="192">
        <f t="shared" si="402"/>
        <v>0</v>
      </c>
      <c r="S392" s="153">
        <f t="shared" si="403"/>
        <v>0</v>
      </c>
      <c r="T392" s="153"/>
      <c r="U392" s="153"/>
      <c r="V392" s="153"/>
      <c r="W392" s="153">
        <v>0</v>
      </c>
      <c r="X392" s="153"/>
      <c r="Y392" s="153"/>
      <c r="Z392" s="153"/>
      <c r="AA392" s="153"/>
      <c r="AB392" s="155"/>
      <c r="AC392" s="153"/>
      <c r="AD392" s="153"/>
      <c r="AE392" s="153"/>
      <c r="AF392" s="153"/>
      <c r="AG392" s="153"/>
      <c r="AH392" s="153"/>
      <c r="AI392" s="153"/>
      <c r="AJ392" s="153"/>
      <c r="AK392" s="153"/>
      <c r="AL392" s="27"/>
    </row>
    <row r="393" spans="1:38" ht="46.65" x14ac:dyDescent="0.35">
      <c r="A393" s="210">
        <v>336</v>
      </c>
      <c r="B393" s="152" t="s">
        <v>1736</v>
      </c>
      <c r="C393" s="167" t="s">
        <v>1737</v>
      </c>
      <c r="D393" s="153">
        <v>0</v>
      </c>
      <c r="E393" s="192">
        <f t="shared" si="395"/>
        <v>0</v>
      </c>
      <c r="F393" s="192">
        <f t="shared" si="396"/>
        <v>0</v>
      </c>
      <c r="G393" s="192"/>
      <c r="H393" s="192">
        <f t="shared" si="397"/>
        <v>0</v>
      </c>
      <c r="I393" s="153">
        <v>0.33213300000000001</v>
      </c>
      <c r="J393" s="153">
        <v>0</v>
      </c>
      <c r="K393" s="153">
        <v>0</v>
      </c>
      <c r="L393" s="153">
        <v>0.33213300000000001</v>
      </c>
      <c r="M393" s="153">
        <v>0</v>
      </c>
      <c r="N393" s="192">
        <f t="shared" si="398"/>
        <v>-0.33213300000000001</v>
      </c>
      <c r="O393" s="192">
        <f t="shared" si="399"/>
        <v>0</v>
      </c>
      <c r="P393" s="192">
        <f t="shared" si="400"/>
        <v>0</v>
      </c>
      <c r="Q393" s="192">
        <f t="shared" si="401"/>
        <v>-0.33213300000000001</v>
      </c>
      <c r="R393" s="192">
        <f t="shared" si="402"/>
        <v>0</v>
      </c>
      <c r="S393" s="153">
        <f t="shared" si="403"/>
        <v>0.11303000000000001</v>
      </c>
      <c r="T393" s="153">
        <v>0.11303000000000001</v>
      </c>
      <c r="U393" s="153"/>
      <c r="V393" s="153"/>
      <c r="W393" s="153">
        <v>0</v>
      </c>
      <c r="X393" s="153"/>
      <c r="Y393" s="153"/>
      <c r="Z393" s="153"/>
      <c r="AA393" s="153"/>
      <c r="AB393" s="155"/>
      <c r="AC393" s="153"/>
      <c r="AD393" s="153"/>
      <c r="AE393" s="153"/>
      <c r="AF393" s="153"/>
      <c r="AG393" s="153"/>
      <c r="AH393" s="153"/>
      <c r="AI393" s="153"/>
      <c r="AJ393" s="153"/>
      <c r="AK393" s="153"/>
      <c r="AL393" s="27"/>
    </row>
    <row r="394" spans="1:38" ht="77.7" x14ac:dyDescent="0.35">
      <c r="A394" s="210">
        <v>337</v>
      </c>
      <c r="B394" s="152" t="s">
        <v>1738</v>
      </c>
      <c r="C394" s="167" t="s">
        <v>1739</v>
      </c>
      <c r="D394" s="153">
        <v>0</v>
      </c>
      <c r="E394" s="192">
        <f t="shared" si="395"/>
        <v>0</v>
      </c>
      <c r="F394" s="192">
        <f t="shared" si="396"/>
        <v>0</v>
      </c>
      <c r="G394" s="192"/>
      <c r="H394" s="192">
        <f t="shared" si="397"/>
        <v>0</v>
      </c>
      <c r="I394" s="153">
        <v>0</v>
      </c>
      <c r="J394" s="153">
        <v>0</v>
      </c>
      <c r="K394" s="153">
        <v>0</v>
      </c>
      <c r="L394" s="153">
        <v>0</v>
      </c>
      <c r="M394" s="153">
        <v>0</v>
      </c>
      <c r="N394" s="192">
        <f t="shared" si="398"/>
        <v>0</v>
      </c>
      <c r="O394" s="192">
        <f t="shared" si="399"/>
        <v>0</v>
      </c>
      <c r="P394" s="192">
        <f t="shared" si="400"/>
        <v>0</v>
      </c>
      <c r="Q394" s="192">
        <f t="shared" si="401"/>
        <v>0</v>
      </c>
      <c r="R394" s="192">
        <f t="shared" si="402"/>
        <v>0</v>
      </c>
      <c r="S394" s="153">
        <f t="shared" si="403"/>
        <v>0.29418872000000001</v>
      </c>
      <c r="T394" s="153"/>
      <c r="U394" s="153">
        <v>0.29418872000000001</v>
      </c>
      <c r="V394" s="153"/>
      <c r="W394" s="153">
        <v>0</v>
      </c>
      <c r="X394" s="153"/>
      <c r="Y394" s="153"/>
      <c r="Z394" s="153"/>
      <c r="AA394" s="153"/>
      <c r="AB394" s="155"/>
      <c r="AC394" s="153"/>
      <c r="AD394" s="153"/>
      <c r="AE394" s="153"/>
      <c r="AF394" s="153"/>
      <c r="AG394" s="153"/>
      <c r="AH394" s="153"/>
      <c r="AI394" s="153"/>
      <c r="AJ394" s="153"/>
      <c r="AK394" s="153"/>
      <c r="AL394" s="27"/>
    </row>
    <row r="395" spans="1:38" ht="77.7" x14ac:dyDescent="0.35">
      <c r="A395" s="210">
        <v>338</v>
      </c>
      <c r="B395" s="152" t="s">
        <v>1740</v>
      </c>
      <c r="C395" s="167" t="s">
        <v>1741</v>
      </c>
      <c r="D395" s="153">
        <v>0</v>
      </c>
      <c r="E395" s="192">
        <f t="shared" si="395"/>
        <v>0</v>
      </c>
      <c r="F395" s="192">
        <f t="shared" si="396"/>
        <v>0</v>
      </c>
      <c r="G395" s="192"/>
      <c r="H395" s="192">
        <f t="shared" si="397"/>
        <v>0</v>
      </c>
      <c r="I395" s="153">
        <v>0</v>
      </c>
      <c r="J395" s="153">
        <v>0</v>
      </c>
      <c r="K395" s="153">
        <v>0</v>
      </c>
      <c r="L395" s="153">
        <v>0</v>
      </c>
      <c r="M395" s="153">
        <v>0</v>
      </c>
      <c r="N395" s="192">
        <f t="shared" si="398"/>
        <v>0</v>
      </c>
      <c r="O395" s="192">
        <f t="shared" si="399"/>
        <v>0</v>
      </c>
      <c r="P395" s="192">
        <f t="shared" si="400"/>
        <v>0</v>
      </c>
      <c r="Q395" s="192">
        <f t="shared" si="401"/>
        <v>0</v>
      </c>
      <c r="R395" s="192">
        <f t="shared" si="402"/>
        <v>0</v>
      </c>
      <c r="S395" s="153">
        <f t="shared" si="403"/>
        <v>0</v>
      </c>
      <c r="T395" s="153"/>
      <c r="U395" s="153"/>
      <c r="V395" s="153"/>
      <c r="W395" s="153">
        <v>0</v>
      </c>
      <c r="X395" s="153"/>
      <c r="Y395" s="153"/>
      <c r="Z395" s="153"/>
      <c r="AA395" s="153"/>
      <c r="AB395" s="155"/>
      <c r="AC395" s="153"/>
      <c r="AD395" s="153"/>
      <c r="AE395" s="153"/>
      <c r="AF395" s="153"/>
      <c r="AG395" s="153"/>
      <c r="AH395" s="153"/>
      <c r="AI395" s="153"/>
      <c r="AJ395" s="153"/>
      <c r="AK395" s="153"/>
      <c r="AL395" s="27"/>
    </row>
    <row r="396" spans="1:38" ht="15.55" x14ac:dyDescent="0.35">
      <c r="A396" s="172"/>
      <c r="B396" s="156" t="s">
        <v>692</v>
      </c>
      <c r="C396" s="173"/>
      <c r="D396" s="237">
        <f t="shared" ref="D396:AK396" si="404">SUM(D397:D403)</f>
        <v>18.247547999999995</v>
      </c>
      <c r="E396" s="237">
        <f t="shared" si="404"/>
        <v>1.8247548</v>
      </c>
      <c r="F396" s="237">
        <f t="shared" si="404"/>
        <v>15.327940319999998</v>
      </c>
      <c r="G396" s="237">
        <f t="shared" si="404"/>
        <v>0</v>
      </c>
      <c r="H396" s="237">
        <f t="shared" si="404"/>
        <v>1.0948528799999997</v>
      </c>
      <c r="I396" s="237">
        <f t="shared" si="404"/>
        <v>1.1636847119999998</v>
      </c>
      <c r="J396" s="237">
        <f t="shared" si="404"/>
        <v>0.30930984</v>
      </c>
      <c r="K396" s="237">
        <f t="shared" si="404"/>
        <v>0</v>
      </c>
      <c r="L396" s="237">
        <f t="shared" si="404"/>
        <v>0.25282260000000001</v>
      </c>
      <c r="M396" s="237">
        <f t="shared" si="404"/>
        <v>0.60155227199999994</v>
      </c>
      <c r="N396" s="237">
        <f t="shared" si="404"/>
        <v>17.083863288</v>
      </c>
      <c r="O396" s="237">
        <f t="shared" si="404"/>
        <v>1.5154449599999997</v>
      </c>
      <c r="P396" s="237">
        <f t="shared" si="404"/>
        <v>15.327940319999998</v>
      </c>
      <c r="Q396" s="237">
        <f t="shared" si="404"/>
        <v>-0.25282260000000001</v>
      </c>
      <c r="R396" s="237">
        <f t="shared" si="404"/>
        <v>0.49330060799999981</v>
      </c>
      <c r="S396" s="237">
        <f t="shared" si="404"/>
        <v>3.3653568299999996</v>
      </c>
      <c r="T396" s="237">
        <f t="shared" si="404"/>
        <v>0.41812131000000002</v>
      </c>
      <c r="U396" s="237">
        <f t="shared" si="404"/>
        <v>2.4459419600000003</v>
      </c>
      <c r="V396" s="237">
        <f t="shared" si="404"/>
        <v>0</v>
      </c>
      <c r="W396" s="237">
        <f t="shared" si="404"/>
        <v>0.50129355999999992</v>
      </c>
      <c r="X396" s="237">
        <f t="shared" si="404"/>
        <v>0</v>
      </c>
      <c r="Y396" s="237">
        <f t="shared" si="404"/>
        <v>0</v>
      </c>
      <c r="Z396" s="237">
        <f t="shared" si="404"/>
        <v>0</v>
      </c>
      <c r="AA396" s="237">
        <f t="shared" si="404"/>
        <v>0</v>
      </c>
      <c r="AB396" s="237">
        <f t="shared" si="404"/>
        <v>0</v>
      </c>
      <c r="AC396" s="237">
        <f t="shared" si="404"/>
        <v>0</v>
      </c>
      <c r="AD396" s="237">
        <f t="shared" si="404"/>
        <v>0</v>
      </c>
      <c r="AE396" s="237">
        <f t="shared" si="404"/>
        <v>0</v>
      </c>
      <c r="AF396" s="237">
        <f t="shared" si="404"/>
        <v>2020</v>
      </c>
      <c r="AG396" s="237">
        <f t="shared" si="404"/>
        <v>0</v>
      </c>
      <c r="AH396" s="237">
        <f t="shared" si="404"/>
        <v>0</v>
      </c>
      <c r="AI396" s="237">
        <f t="shared" si="404"/>
        <v>0</v>
      </c>
      <c r="AJ396" s="237">
        <f t="shared" si="404"/>
        <v>0.35</v>
      </c>
      <c r="AK396" s="237">
        <f t="shared" si="404"/>
        <v>0</v>
      </c>
      <c r="AL396" s="27"/>
    </row>
    <row r="397" spans="1:38" ht="46.65" x14ac:dyDescent="0.35">
      <c r="A397" s="210">
        <v>339</v>
      </c>
      <c r="B397" s="152" t="s">
        <v>693</v>
      </c>
      <c r="C397" s="174" t="s">
        <v>694</v>
      </c>
      <c r="D397" s="153">
        <v>5.1706319999999986</v>
      </c>
      <c r="E397" s="192">
        <f t="shared" ref="E397:E403" si="405">D397*10%</f>
        <v>0.51706319999999983</v>
      </c>
      <c r="F397" s="192">
        <f t="shared" ref="F397:F403" si="406">D397-E397-H397</f>
        <v>4.343330879999999</v>
      </c>
      <c r="G397" s="192"/>
      <c r="H397" s="192">
        <f t="shared" ref="H397:H403" si="407">D397*6%</f>
        <v>0.31023791999999989</v>
      </c>
      <c r="I397" s="153">
        <v>4.361516E-2</v>
      </c>
      <c r="J397" s="192">
        <v>4.361516E-2</v>
      </c>
      <c r="K397" s="192">
        <v>0</v>
      </c>
      <c r="L397" s="192">
        <v>0</v>
      </c>
      <c r="M397" s="192">
        <v>0</v>
      </c>
      <c r="N397" s="192">
        <f t="shared" ref="N397:N403" si="408">D397-I397</f>
        <v>5.1270168399999987</v>
      </c>
      <c r="O397" s="192">
        <f t="shared" ref="O397:O403" si="409">E397-J397</f>
        <v>0.47344803999999985</v>
      </c>
      <c r="P397" s="192">
        <f t="shared" ref="P397:P403" si="410">F397-K397</f>
        <v>4.343330879999999</v>
      </c>
      <c r="Q397" s="192">
        <f t="shared" ref="Q397:Q403" si="411">G397-L397</f>
        <v>0</v>
      </c>
      <c r="R397" s="192">
        <f t="shared" ref="R397:R403" si="412">H397-M397</f>
        <v>0.31023791999999989</v>
      </c>
      <c r="S397" s="153">
        <f t="shared" ref="S397:S403" si="413">T397+U397+V397+W397</f>
        <v>3.6345969999999998E-2</v>
      </c>
      <c r="T397" s="153">
        <v>3.6345969999999998E-2</v>
      </c>
      <c r="U397" s="153"/>
      <c r="V397" s="153"/>
      <c r="W397" s="153">
        <v>0</v>
      </c>
      <c r="X397" s="192"/>
      <c r="Y397" s="192"/>
      <c r="Z397" s="192"/>
      <c r="AA397" s="192"/>
      <c r="AB397" s="198"/>
      <c r="AC397" s="192"/>
      <c r="AD397" s="192"/>
      <c r="AE397" s="192"/>
      <c r="AF397" s="192"/>
      <c r="AG397" s="192"/>
      <c r="AH397" s="192"/>
      <c r="AI397" s="192"/>
      <c r="AJ397" s="153"/>
      <c r="AK397" s="192"/>
      <c r="AL397" s="27"/>
    </row>
    <row r="398" spans="1:38" ht="62.2" x14ac:dyDescent="0.35">
      <c r="A398" s="210">
        <v>340</v>
      </c>
      <c r="B398" s="152" t="s">
        <v>695</v>
      </c>
      <c r="C398" s="174" t="s">
        <v>696</v>
      </c>
      <c r="D398" s="153">
        <v>3.0269159999999999</v>
      </c>
      <c r="E398" s="192">
        <f t="shared" si="405"/>
        <v>0.30269160000000001</v>
      </c>
      <c r="F398" s="192">
        <f t="shared" si="406"/>
        <v>2.5426094399999997</v>
      </c>
      <c r="G398" s="192"/>
      <c r="H398" s="192">
        <f t="shared" si="407"/>
        <v>0.18161495999999999</v>
      </c>
      <c r="I398" s="153">
        <v>0.134713044</v>
      </c>
      <c r="J398" s="192">
        <v>0</v>
      </c>
      <c r="K398" s="192">
        <v>0</v>
      </c>
      <c r="L398" s="192">
        <v>0</v>
      </c>
      <c r="M398" s="192">
        <v>0.134713044</v>
      </c>
      <c r="N398" s="192">
        <f t="shared" si="408"/>
        <v>2.8922029559999998</v>
      </c>
      <c r="O398" s="192">
        <f t="shared" si="409"/>
        <v>0.30269160000000001</v>
      </c>
      <c r="P398" s="192">
        <f t="shared" si="410"/>
        <v>2.5426094399999997</v>
      </c>
      <c r="Q398" s="192">
        <f t="shared" si="411"/>
        <v>0</v>
      </c>
      <c r="R398" s="192">
        <f t="shared" si="412"/>
        <v>4.6901915999999988E-2</v>
      </c>
      <c r="S398" s="153">
        <f t="shared" si="413"/>
        <v>0.11226087000000001</v>
      </c>
      <c r="T398" s="153"/>
      <c r="U398" s="153"/>
      <c r="V398" s="153"/>
      <c r="W398" s="153">
        <v>0.11226087000000001</v>
      </c>
      <c r="X398" s="192"/>
      <c r="Y398" s="192"/>
      <c r="Z398" s="192"/>
      <c r="AA398" s="192"/>
      <c r="AB398" s="198"/>
      <c r="AC398" s="192"/>
      <c r="AD398" s="192"/>
      <c r="AE398" s="192"/>
      <c r="AF398" s="192"/>
      <c r="AG398" s="192"/>
      <c r="AH398" s="192"/>
      <c r="AI398" s="192"/>
      <c r="AJ398" s="153"/>
      <c r="AK398" s="192"/>
      <c r="AL398" s="27"/>
    </row>
    <row r="399" spans="1:38" ht="62.2" x14ac:dyDescent="0.35">
      <c r="A399" s="210">
        <v>341</v>
      </c>
      <c r="B399" s="152" t="s">
        <v>697</v>
      </c>
      <c r="C399" s="174" t="s">
        <v>698</v>
      </c>
      <c r="D399" s="153">
        <v>2.7386999999999997</v>
      </c>
      <c r="E399" s="192">
        <f t="shared" si="405"/>
        <v>0.27387</v>
      </c>
      <c r="F399" s="192">
        <f t="shared" si="406"/>
        <v>2.3005079999999998</v>
      </c>
      <c r="G399" s="192"/>
      <c r="H399" s="192">
        <f t="shared" si="407"/>
        <v>0.16432199999999997</v>
      </c>
      <c r="I399" s="153">
        <v>0.14144944800000001</v>
      </c>
      <c r="J399" s="192">
        <v>0</v>
      </c>
      <c r="K399" s="192">
        <v>0</v>
      </c>
      <c r="L399" s="192">
        <v>0</v>
      </c>
      <c r="M399" s="192">
        <v>0.14144944800000001</v>
      </c>
      <c r="N399" s="192">
        <f t="shared" si="408"/>
        <v>2.5972505519999998</v>
      </c>
      <c r="O399" s="192">
        <f t="shared" si="409"/>
        <v>0.27387</v>
      </c>
      <c r="P399" s="192">
        <f t="shared" si="410"/>
        <v>2.3005079999999998</v>
      </c>
      <c r="Q399" s="192">
        <f t="shared" si="411"/>
        <v>0</v>
      </c>
      <c r="R399" s="192">
        <f t="shared" si="412"/>
        <v>2.2872551999999963E-2</v>
      </c>
      <c r="S399" s="153">
        <f t="shared" si="413"/>
        <v>2.1396111200000001</v>
      </c>
      <c r="T399" s="153">
        <v>9.2036499999999993E-2</v>
      </c>
      <c r="U399" s="153">
        <v>1.9297000800000002</v>
      </c>
      <c r="V399" s="153"/>
      <c r="W399" s="153">
        <v>0.11787454</v>
      </c>
      <c r="X399" s="192"/>
      <c r="Y399" s="192"/>
      <c r="Z399" s="192"/>
      <c r="AA399" s="192"/>
      <c r="AB399" s="198"/>
      <c r="AC399" s="192"/>
      <c r="AD399" s="192"/>
      <c r="AE399" s="192"/>
      <c r="AF399" s="192"/>
      <c r="AG399" s="192"/>
      <c r="AH399" s="192"/>
      <c r="AI399" s="192"/>
      <c r="AJ399" s="153"/>
      <c r="AK399" s="192"/>
      <c r="AL399" s="27"/>
    </row>
    <row r="400" spans="1:38" ht="46.65" x14ac:dyDescent="0.35">
      <c r="A400" s="210">
        <v>342</v>
      </c>
      <c r="B400" s="152" t="s">
        <v>699</v>
      </c>
      <c r="C400" s="174" t="s">
        <v>700</v>
      </c>
      <c r="D400" s="153">
        <v>6.9677759999999997</v>
      </c>
      <c r="E400" s="192">
        <f t="shared" si="405"/>
        <v>0.6967776</v>
      </c>
      <c r="F400" s="192">
        <f t="shared" si="406"/>
        <v>5.8529318400000001</v>
      </c>
      <c r="G400" s="192"/>
      <c r="H400" s="192">
        <f t="shared" si="407"/>
        <v>0.41806655999999998</v>
      </c>
      <c r="I400" s="153">
        <v>0.31010120399999996</v>
      </c>
      <c r="J400" s="192">
        <v>0</v>
      </c>
      <c r="K400" s="192">
        <v>0</v>
      </c>
      <c r="L400" s="192">
        <v>0</v>
      </c>
      <c r="M400" s="192">
        <v>0.31010120399999996</v>
      </c>
      <c r="N400" s="192">
        <f t="shared" si="408"/>
        <v>6.6576747960000002</v>
      </c>
      <c r="O400" s="192">
        <f t="shared" si="409"/>
        <v>0.6967776</v>
      </c>
      <c r="P400" s="192">
        <f t="shared" si="410"/>
        <v>5.8529318400000001</v>
      </c>
      <c r="Q400" s="192">
        <f t="shared" si="411"/>
        <v>0</v>
      </c>
      <c r="R400" s="192">
        <f t="shared" si="412"/>
        <v>0.10796535600000001</v>
      </c>
      <c r="S400" s="153">
        <f t="shared" si="413"/>
        <v>0.25841766999999999</v>
      </c>
      <c r="T400" s="153"/>
      <c r="U400" s="153"/>
      <c r="V400" s="153"/>
      <c r="W400" s="153">
        <v>0.25841766999999999</v>
      </c>
      <c r="X400" s="192"/>
      <c r="Y400" s="192"/>
      <c r="Z400" s="192"/>
      <c r="AA400" s="192"/>
      <c r="AB400" s="198"/>
      <c r="AC400" s="192"/>
      <c r="AD400" s="192"/>
      <c r="AE400" s="192"/>
      <c r="AF400" s="192"/>
      <c r="AG400" s="192"/>
      <c r="AH400" s="192"/>
      <c r="AI400" s="192"/>
      <c r="AJ400" s="153"/>
      <c r="AK400" s="192"/>
      <c r="AL400" s="27"/>
    </row>
    <row r="401" spans="1:38" ht="108.8" x14ac:dyDescent="0.35">
      <c r="A401" s="210">
        <v>343</v>
      </c>
      <c r="B401" s="152" t="s">
        <v>701</v>
      </c>
      <c r="C401" s="174" t="s">
        <v>702</v>
      </c>
      <c r="D401" s="153">
        <v>0.34352399999999994</v>
      </c>
      <c r="E401" s="192">
        <f t="shared" si="405"/>
        <v>3.4352399999999998E-2</v>
      </c>
      <c r="F401" s="192">
        <f t="shared" si="406"/>
        <v>0.28856015999999995</v>
      </c>
      <c r="G401" s="192"/>
      <c r="H401" s="192">
        <f t="shared" si="407"/>
        <v>2.0611439999999995E-2</v>
      </c>
      <c r="I401" s="153">
        <v>0.53380585599999997</v>
      </c>
      <c r="J401" s="192">
        <v>0.26569468000000002</v>
      </c>
      <c r="K401" s="192">
        <v>0</v>
      </c>
      <c r="L401" s="192">
        <v>0.25282260000000001</v>
      </c>
      <c r="M401" s="192">
        <v>1.5288575999999998E-2</v>
      </c>
      <c r="N401" s="192">
        <f t="shared" si="408"/>
        <v>-0.19028185600000003</v>
      </c>
      <c r="O401" s="192">
        <f t="shared" si="409"/>
        <v>-0.23134228000000001</v>
      </c>
      <c r="P401" s="192">
        <f t="shared" si="410"/>
        <v>0.28856015999999995</v>
      </c>
      <c r="Q401" s="192">
        <f t="shared" si="411"/>
        <v>-0.25282260000000001</v>
      </c>
      <c r="R401" s="192">
        <f t="shared" si="412"/>
        <v>5.3228639999999966E-3</v>
      </c>
      <c r="S401" s="153">
        <f t="shared" si="413"/>
        <v>0.62263500000000005</v>
      </c>
      <c r="T401" s="153">
        <v>0.22141224000000001</v>
      </c>
      <c r="U401" s="153">
        <v>0.38848227999999996</v>
      </c>
      <c r="V401" s="153"/>
      <c r="W401" s="153">
        <v>1.2740479999999998E-2</v>
      </c>
      <c r="X401" s="192"/>
      <c r="Y401" s="192"/>
      <c r="Z401" s="192"/>
      <c r="AA401" s="192"/>
      <c r="AB401" s="198"/>
      <c r="AC401" s="192"/>
      <c r="AD401" s="192"/>
      <c r="AE401" s="192"/>
      <c r="AF401" s="192"/>
      <c r="AG401" s="192"/>
      <c r="AH401" s="192"/>
      <c r="AI401" s="192"/>
      <c r="AJ401" s="153"/>
      <c r="AK401" s="192"/>
      <c r="AL401" s="27"/>
    </row>
    <row r="402" spans="1:38" ht="46.65" x14ac:dyDescent="0.35">
      <c r="A402" s="210">
        <v>344</v>
      </c>
      <c r="B402" s="152" t="s">
        <v>1742</v>
      </c>
      <c r="C402" s="174" t="s">
        <v>1743</v>
      </c>
      <c r="D402" s="153">
        <v>0</v>
      </c>
      <c r="E402" s="192">
        <f t="shared" si="405"/>
        <v>0</v>
      </c>
      <c r="F402" s="192">
        <f t="shared" si="406"/>
        <v>0</v>
      </c>
      <c r="G402" s="192"/>
      <c r="H402" s="192">
        <f t="shared" si="407"/>
        <v>0</v>
      </c>
      <c r="I402" s="153">
        <v>0</v>
      </c>
      <c r="J402" s="192">
        <v>0</v>
      </c>
      <c r="K402" s="192">
        <v>0</v>
      </c>
      <c r="L402" s="192">
        <v>0</v>
      </c>
      <c r="M402" s="192">
        <v>0</v>
      </c>
      <c r="N402" s="192">
        <f t="shared" si="408"/>
        <v>0</v>
      </c>
      <c r="O402" s="192">
        <f t="shared" si="409"/>
        <v>0</v>
      </c>
      <c r="P402" s="192">
        <f t="shared" si="410"/>
        <v>0</v>
      </c>
      <c r="Q402" s="192">
        <f t="shared" si="411"/>
        <v>0</v>
      </c>
      <c r="R402" s="192">
        <f t="shared" si="412"/>
        <v>0</v>
      </c>
      <c r="S402" s="153">
        <f t="shared" si="413"/>
        <v>0</v>
      </c>
      <c r="T402" s="153"/>
      <c r="U402" s="153"/>
      <c r="V402" s="153"/>
      <c r="W402" s="153">
        <v>0</v>
      </c>
      <c r="X402" s="192"/>
      <c r="Y402" s="192"/>
      <c r="Z402" s="192"/>
      <c r="AA402" s="192"/>
      <c r="AB402" s="198"/>
      <c r="AC402" s="192"/>
      <c r="AD402" s="192"/>
      <c r="AE402" s="192"/>
      <c r="AF402" s="192"/>
      <c r="AG402" s="192"/>
      <c r="AH402" s="192"/>
      <c r="AI402" s="192"/>
      <c r="AJ402" s="153"/>
      <c r="AK402" s="192"/>
      <c r="AL402" s="27"/>
    </row>
    <row r="403" spans="1:38" ht="77.7" x14ac:dyDescent="0.35">
      <c r="A403" s="210">
        <v>345</v>
      </c>
      <c r="B403" s="152" t="s">
        <v>1744</v>
      </c>
      <c r="C403" s="174" t="s">
        <v>1745</v>
      </c>
      <c r="D403" s="153">
        <v>0</v>
      </c>
      <c r="E403" s="192">
        <f t="shared" si="405"/>
        <v>0</v>
      </c>
      <c r="F403" s="192">
        <f t="shared" si="406"/>
        <v>0</v>
      </c>
      <c r="G403" s="192"/>
      <c r="H403" s="192">
        <f t="shared" si="407"/>
        <v>0</v>
      </c>
      <c r="I403" s="153">
        <v>0</v>
      </c>
      <c r="J403" s="192">
        <v>0</v>
      </c>
      <c r="K403" s="192">
        <v>0</v>
      </c>
      <c r="L403" s="192">
        <v>0</v>
      </c>
      <c r="M403" s="192">
        <v>0</v>
      </c>
      <c r="N403" s="192">
        <f t="shared" si="408"/>
        <v>0</v>
      </c>
      <c r="O403" s="192">
        <f t="shared" si="409"/>
        <v>0</v>
      </c>
      <c r="P403" s="192">
        <f t="shared" si="410"/>
        <v>0</v>
      </c>
      <c r="Q403" s="192">
        <f t="shared" si="411"/>
        <v>0</v>
      </c>
      <c r="R403" s="192">
        <f t="shared" si="412"/>
        <v>0</v>
      </c>
      <c r="S403" s="153">
        <f t="shared" si="413"/>
        <v>0.19608620000000004</v>
      </c>
      <c r="T403" s="153">
        <v>6.8326600000000001E-2</v>
      </c>
      <c r="U403" s="153">
        <v>0.12775960000000003</v>
      </c>
      <c r="V403" s="153"/>
      <c r="W403" s="153">
        <v>0</v>
      </c>
      <c r="X403" s="192"/>
      <c r="Y403" s="192"/>
      <c r="Z403" s="192"/>
      <c r="AA403" s="192"/>
      <c r="AB403" s="198"/>
      <c r="AC403" s="192"/>
      <c r="AD403" s="192"/>
      <c r="AE403" s="192"/>
      <c r="AF403" s="198">
        <v>2020</v>
      </c>
      <c r="AG403" s="192" t="s">
        <v>1527</v>
      </c>
      <c r="AH403" s="192" t="s">
        <v>1528</v>
      </c>
      <c r="AI403" s="192" t="s">
        <v>1529</v>
      </c>
      <c r="AJ403" s="153">
        <v>0.35</v>
      </c>
      <c r="AK403" s="192"/>
      <c r="AL403" s="27"/>
    </row>
    <row r="404" spans="1:38" ht="32.25" customHeight="1" x14ac:dyDescent="0.35">
      <c r="A404" s="178"/>
      <c r="B404" s="163" t="s">
        <v>703</v>
      </c>
      <c r="C404" s="170"/>
      <c r="D404" s="161">
        <v>1043.8794195576795</v>
      </c>
      <c r="E404" s="161">
        <f t="shared" ref="E404:H404" si="414">E405+E411+E425+E432+E451+E457+E468+E473+E478+E483+E486+E488+E492+E515+E522+E524+E530+E548+E558+E561+E566+E571+E585+E591+E601+E623+E625+E637+E640+E650+E655+E665+E686+E695+E698+E708+E741+E749+E752+E755+E766+E768+E770+E778+E781+E783</f>
        <v>104.387941955768</v>
      </c>
      <c r="F404" s="161">
        <f t="shared" si="414"/>
        <v>876.8587124284511</v>
      </c>
      <c r="G404" s="161">
        <f t="shared" si="414"/>
        <v>0</v>
      </c>
      <c r="H404" s="161">
        <f t="shared" si="414"/>
        <v>62.63276517346079</v>
      </c>
      <c r="I404" s="161">
        <v>346.35817898674571</v>
      </c>
      <c r="J404" s="161">
        <v>38.447258336000004</v>
      </c>
      <c r="K404" s="161">
        <v>260.44467068474574</v>
      </c>
      <c r="L404" s="161">
        <v>0.25600000000000001</v>
      </c>
      <c r="M404" s="161">
        <v>47.210249965999992</v>
      </c>
      <c r="N404" s="161">
        <f t="shared" ref="N404:AK404" si="415">N405+N411+N425+N432+N451+N457+N468+N473+N478+N483+N486+N488+N492+N515+N522+N524+N530+N548+N558+N561+N566+N571+N585+N591+N601+N623+N625+N637+N640+N650+N655+N665+N686+N695+N698+N708+N741+N749+N752+N755+N766+N768+N770+N778+N781+N783</f>
        <v>697.5212405709342</v>
      </c>
      <c r="O404" s="161">
        <f t="shared" si="415"/>
        <v>65.940683619767981</v>
      </c>
      <c r="P404" s="161">
        <f t="shared" si="415"/>
        <v>616.41404174370541</v>
      </c>
      <c r="Q404" s="161">
        <f t="shared" si="415"/>
        <v>-0.25600000000000001</v>
      </c>
      <c r="R404" s="161">
        <f t="shared" si="415"/>
        <v>15.422515207460785</v>
      </c>
      <c r="S404" s="161">
        <f t="shared" si="415"/>
        <v>303.75700788000017</v>
      </c>
      <c r="T404" s="161">
        <f>T405+T411+T425+T432+T451+T457+T468+T473+T478+T483+T486+T488+T492+T515+T522+T524+T530+T548+T558+T561+T566+T571+T585+T591+T601+T623+T625+T637+T640+T650+T655+T665+T686+T695+T698+T708+T741+T749+T752+T755+T766+T768+T770+T778+T781+T783</f>
        <v>28.962684240000002</v>
      </c>
      <c r="U404" s="161">
        <f t="shared" si="415"/>
        <v>233.84330829999996</v>
      </c>
      <c r="V404" s="161">
        <f>V405+V411+V425+V432+V451+V457+V468+V473+V478+V483+V486+V488+V492+V515+V522+V524+V530+V548+V558+V561+V566+V571+V585+V591+V601+V623+V625+V637+V640+V650+V655+V665+V686+V695+V698+V708+V741+V749+V752+V755+V766+V768+V770+V778+V781+V783</f>
        <v>0</v>
      </c>
      <c r="W404" s="161">
        <f>W405+W411+W425+W432+W451+W457+W468+W473+W478+W483+W486+W488+W492+W515+W522+W524+W530+W548+W558+W561+W566+W571+W585+W591+W601+W623+W625+W637+W640+W650+W655+W665+W686+W695+W698+W708+W741+W749+W752+W755+W766+W768+W770+W778+W781+W783</f>
        <v>40.951015339999998</v>
      </c>
      <c r="X404" s="161">
        <f t="shared" si="415"/>
        <v>0</v>
      </c>
      <c r="Y404" s="161">
        <f t="shared" si="415"/>
        <v>0</v>
      </c>
      <c r="Z404" s="161">
        <f t="shared" si="415"/>
        <v>0</v>
      </c>
      <c r="AA404" s="161">
        <f t="shared" si="415"/>
        <v>0</v>
      </c>
      <c r="AB404" s="164"/>
      <c r="AC404" s="161">
        <f t="shared" si="415"/>
        <v>0</v>
      </c>
      <c r="AD404" s="161">
        <f t="shared" si="415"/>
        <v>0</v>
      </c>
      <c r="AE404" s="161">
        <v>12.995999999999999</v>
      </c>
      <c r="AF404" s="161"/>
      <c r="AG404" s="161">
        <f t="shared" si="415"/>
        <v>0</v>
      </c>
      <c r="AH404" s="161">
        <f t="shared" si="415"/>
        <v>0</v>
      </c>
      <c r="AI404" s="161">
        <f t="shared" si="415"/>
        <v>0</v>
      </c>
      <c r="AJ404" s="161">
        <f t="shared" si="415"/>
        <v>40.543290000000006</v>
      </c>
      <c r="AK404" s="161">
        <f t="shared" si="415"/>
        <v>0</v>
      </c>
      <c r="AL404" s="27"/>
    </row>
    <row r="405" spans="1:38" ht="15.55" x14ac:dyDescent="0.35">
      <c r="A405" s="172"/>
      <c r="B405" s="156" t="s">
        <v>179</v>
      </c>
      <c r="C405" s="173"/>
      <c r="D405" s="237">
        <f t="shared" ref="D405:AK405" si="416">SUM(D406:D410)</f>
        <v>1.0315679999999998</v>
      </c>
      <c r="E405" s="237">
        <f t="shared" si="416"/>
        <v>0.10315679999999999</v>
      </c>
      <c r="F405" s="237">
        <f t="shared" si="416"/>
        <v>0.86651711999999981</v>
      </c>
      <c r="G405" s="237">
        <f t="shared" si="416"/>
        <v>0</v>
      </c>
      <c r="H405" s="237">
        <f t="shared" si="416"/>
        <v>6.1894079999999983E-2</v>
      </c>
      <c r="I405" s="237">
        <f t="shared" si="416"/>
        <v>2.8724138440000004</v>
      </c>
      <c r="J405" s="237">
        <f t="shared" si="416"/>
        <v>0.55582832999999998</v>
      </c>
      <c r="K405" s="237">
        <f t="shared" si="416"/>
        <v>2.1687663100000001</v>
      </c>
      <c r="L405" s="237">
        <f t="shared" si="416"/>
        <v>0</v>
      </c>
      <c r="M405" s="237">
        <f t="shared" si="416"/>
        <v>0.14781920400000004</v>
      </c>
      <c r="N405" s="237">
        <f t="shared" si="416"/>
        <v>-1.8408458440000004</v>
      </c>
      <c r="O405" s="237">
        <f t="shared" si="416"/>
        <v>-0.45267152999999993</v>
      </c>
      <c r="P405" s="237">
        <f t="shared" si="416"/>
        <v>-1.3022491900000004</v>
      </c>
      <c r="Q405" s="237">
        <f t="shared" si="416"/>
        <v>0</v>
      </c>
      <c r="R405" s="237">
        <f t="shared" si="416"/>
        <v>-8.5925124000000033E-2</v>
      </c>
      <c r="S405" s="237">
        <f t="shared" si="416"/>
        <v>2.6924050599999996</v>
      </c>
      <c r="T405" s="237">
        <f t="shared" si="416"/>
        <v>0.76191713999999966</v>
      </c>
      <c r="U405" s="237">
        <f t="shared" si="416"/>
        <v>1.80730525</v>
      </c>
      <c r="V405" s="237">
        <f t="shared" si="416"/>
        <v>0</v>
      </c>
      <c r="W405" s="237">
        <f t="shared" si="416"/>
        <v>0.12318267000000002</v>
      </c>
      <c r="X405" s="237">
        <f t="shared" si="416"/>
        <v>0</v>
      </c>
      <c r="Y405" s="237">
        <f t="shared" si="416"/>
        <v>0</v>
      </c>
      <c r="Z405" s="237">
        <f t="shared" si="416"/>
        <v>0</v>
      </c>
      <c r="AA405" s="237">
        <f t="shared" si="416"/>
        <v>0</v>
      </c>
      <c r="AB405" s="237">
        <f t="shared" si="416"/>
        <v>0</v>
      </c>
      <c r="AC405" s="237">
        <f t="shared" si="416"/>
        <v>0</v>
      </c>
      <c r="AD405" s="237">
        <f t="shared" si="416"/>
        <v>0</v>
      </c>
      <c r="AE405" s="237">
        <f t="shared" si="416"/>
        <v>0</v>
      </c>
      <c r="AF405" s="237">
        <f t="shared" si="416"/>
        <v>4040</v>
      </c>
      <c r="AG405" s="237">
        <f t="shared" si="416"/>
        <v>0</v>
      </c>
      <c r="AH405" s="237">
        <f t="shared" si="416"/>
        <v>0</v>
      </c>
      <c r="AI405" s="237">
        <f t="shared" si="416"/>
        <v>0</v>
      </c>
      <c r="AJ405" s="237">
        <f t="shared" si="416"/>
        <v>0.66500000000000004</v>
      </c>
      <c r="AK405" s="237">
        <f t="shared" si="416"/>
        <v>0</v>
      </c>
      <c r="AL405" s="27"/>
    </row>
    <row r="406" spans="1:38" ht="62.2" x14ac:dyDescent="0.35">
      <c r="A406" s="210">
        <v>346</v>
      </c>
      <c r="B406" s="152" t="s">
        <v>704</v>
      </c>
      <c r="C406" s="174" t="s">
        <v>705</v>
      </c>
      <c r="D406" s="153">
        <v>1.2E-2</v>
      </c>
      <c r="E406" s="192">
        <f t="shared" ref="E406:E410" si="417">D406*10%</f>
        <v>1.2000000000000001E-3</v>
      </c>
      <c r="F406" s="192">
        <f t="shared" ref="F406:F410" si="418">D406-E406-H406</f>
        <v>1.008E-2</v>
      </c>
      <c r="G406" s="192"/>
      <c r="H406" s="192">
        <f t="shared" ref="H406:H410" si="419">D406*6%</f>
        <v>7.1999999999999994E-4</v>
      </c>
      <c r="I406" s="153">
        <v>5.3404799999999997E-4</v>
      </c>
      <c r="J406" s="192">
        <v>0</v>
      </c>
      <c r="K406" s="192">
        <v>0</v>
      </c>
      <c r="L406" s="192">
        <v>0</v>
      </c>
      <c r="M406" s="192">
        <v>5.3404799999999997E-4</v>
      </c>
      <c r="N406" s="192">
        <f t="shared" ref="N406:N410" si="420">D406-I406</f>
        <v>1.1465952E-2</v>
      </c>
      <c r="O406" s="192">
        <f t="shared" ref="O406:O410" si="421">E406-J406</f>
        <v>1.2000000000000001E-3</v>
      </c>
      <c r="P406" s="192">
        <f t="shared" ref="P406:P410" si="422">F406-K406</f>
        <v>1.008E-2</v>
      </c>
      <c r="Q406" s="192">
        <f t="shared" ref="Q406:Q410" si="423">G406-L406</f>
        <v>0</v>
      </c>
      <c r="R406" s="192">
        <f t="shared" ref="R406:R410" si="424">H406-M406</f>
        <v>1.8595199999999997E-4</v>
      </c>
      <c r="S406" s="153">
        <f t="shared" ref="S406:S410" si="425">T406+U406+V406+W406</f>
        <v>4.4504000000000001E-4</v>
      </c>
      <c r="T406" s="153"/>
      <c r="U406" s="153"/>
      <c r="V406" s="153"/>
      <c r="W406" s="153">
        <v>4.4504000000000001E-4</v>
      </c>
      <c r="X406" s="192"/>
      <c r="Y406" s="192"/>
      <c r="Z406" s="192"/>
      <c r="AA406" s="192"/>
      <c r="AB406" s="198"/>
      <c r="AC406" s="192"/>
      <c r="AD406" s="192"/>
      <c r="AE406" s="192"/>
      <c r="AF406" s="192"/>
      <c r="AG406" s="192"/>
      <c r="AH406" s="192"/>
      <c r="AI406" s="192"/>
      <c r="AJ406" s="153"/>
      <c r="AK406" s="192"/>
      <c r="AL406" s="27"/>
    </row>
    <row r="407" spans="1:38" ht="46.65" x14ac:dyDescent="0.35">
      <c r="A407" s="210">
        <v>347</v>
      </c>
      <c r="B407" s="152" t="s">
        <v>1746</v>
      </c>
      <c r="C407" s="174" t="s">
        <v>1747</v>
      </c>
      <c r="D407" s="153">
        <v>1.0195679999999998</v>
      </c>
      <c r="E407" s="192">
        <f t="shared" si="417"/>
        <v>0.10195679999999999</v>
      </c>
      <c r="F407" s="192">
        <f t="shared" si="418"/>
        <v>0.85643711999999983</v>
      </c>
      <c r="G407" s="192"/>
      <c r="H407" s="192">
        <f t="shared" si="419"/>
        <v>6.1174079999999985E-2</v>
      </c>
      <c r="I407" s="153">
        <v>4.5375924000000005E-2</v>
      </c>
      <c r="J407" s="192">
        <v>0</v>
      </c>
      <c r="K407" s="192">
        <v>0</v>
      </c>
      <c r="L407" s="192">
        <v>0</v>
      </c>
      <c r="M407" s="192">
        <v>4.5375924000000005E-2</v>
      </c>
      <c r="N407" s="192">
        <f t="shared" si="420"/>
        <v>0.9741920759999998</v>
      </c>
      <c r="O407" s="192">
        <f t="shared" si="421"/>
        <v>0.10195679999999999</v>
      </c>
      <c r="P407" s="192">
        <f t="shared" si="422"/>
        <v>0.85643711999999983</v>
      </c>
      <c r="Q407" s="192">
        <f t="shared" si="423"/>
        <v>0</v>
      </c>
      <c r="R407" s="192">
        <f t="shared" si="424"/>
        <v>1.579815599999998E-2</v>
      </c>
      <c r="S407" s="153">
        <f t="shared" si="425"/>
        <v>3.7813270000000003E-2</v>
      </c>
      <c r="T407" s="153"/>
      <c r="U407" s="153"/>
      <c r="V407" s="153"/>
      <c r="W407" s="153">
        <v>3.7813270000000003E-2</v>
      </c>
      <c r="X407" s="192"/>
      <c r="Y407" s="192"/>
      <c r="Z407" s="192"/>
      <c r="AA407" s="192"/>
      <c r="AB407" s="198"/>
      <c r="AC407" s="192"/>
      <c r="AD407" s="192"/>
      <c r="AE407" s="192"/>
      <c r="AF407" s="192"/>
      <c r="AG407" s="192"/>
      <c r="AH407" s="192"/>
      <c r="AI407" s="192"/>
      <c r="AJ407" s="153"/>
      <c r="AK407" s="192"/>
      <c r="AL407" s="27"/>
    </row>
    <row r="408" spans="1:38" ht="62.2" x14ac:dyDescent="0.35">
      <c r="A408" s="210">
        <v>348</v>
      </c>
      <c r="B408" s="152" t="s">
        <v>1748</v>
      </c>
      <c r="C408" s="174" t="s">
        <v>1749</v>
      </c>
      <c r="D408" s="153">
        <v>0</v>
      </c>
      <c r="E408" s="192">
        <f t="shared" si="417"/>
        <v>0</v>
      </c>
      <c r="F408" s="192">
        <f t="shared" si="418"/>
        <v>0</v>
      </c>
      <c r="G408" s="192"/>
      <c r="H408" s="192">
        <f t="shared" si="419"/>
        <v>0</v>
      </c>
      <c r="I408" s="153">
        <v>1.0061583839999999</v>
      </c>
      <c r="J408" s="192">
        <v>0.14177809</v>
      </c>
      <c r="K408" s="192">
        <v>0.82564751000000003</v>
      </c>
      <c r="L408" s="192">
        <v>0</v>
      </c>
      <c r="M408" s="192">
        <v>3.8732784000000006E-2</v>
      </c>
      <c r="N408" s="192">
        <f t="shared" si="420"/>
        <v>-1.0061583839999999</v>
      </c>
      <c r="O408" s="192">
        <f t="shared" si="421"/>
        <v>-0.14177809</v>
      </c>
      <c r="P408" s="192">
        <f t="shared" si="422"/>
        <v>-0.82564751000000003</v>
      </c>
      <c r="Q408" s="192">
        <f t="shared" si="423"/>
        <v>0</v>
      </c>
      <c r="R408" s="192">
        <f t="shared" si="424"/>
        <v>-3.8732784000000006E-2</v>
      </c>
      <c r="S408" s="153">
        <f t="shared" si="425"/>
        <v>0.99473203999999993</v>
      </c>
      <c r="T408" s="153">
        <v>0.27441512999999984</v>
      </c>
      <c r="U408" s="153">
        <v>0.68803959000000003</v>
      </c>
      <c r="V408" s="153"/>
      <c r="W408" s="153">
        <v>3.2277320000000005E-2</v>
      </c>
      <c r="X408" s="192"/>
      <c r="Y408" s="192"/>
      <c r="Z408" s="192"/>
      <c r="AA408" s="192"/>
      <c r="AB408" s="198"/>
      <c r="AC408" s="192"/>
      <c r="AD408" s="192"/>
      <c r="AE408" s="192"/>
      <c r="AF408" s="198">
        <v>2020</v>
      </c>
      <c r="AG408" s="192" t="s">
        <v>1527</v>
      </c>
      <c r="AH408" s="192" t="s">
        <v>1528</v>
      </c>
      <c r="AI408" s="192" t="s">
        <v>1529</v>
      </c>
      <c r="AJ408" s="153">
        <v>0.29599999999999999</v>
      </c>
      <c r="AK408" s="192"/>
      <c r="AL408" s="27"/>
    </row>
    <row r="409" spans="1:38" ht="62.2" x14ac:dyDescent="0.35">
      <c r="A409" s="210">
        <v>349</v>
      </c>
      <c r="B409" s="152" t="s">
        <v>1750</v>
      </c>
      <c r="C409" s="174" t="s">
        <v>1751</v>
      </c>
      <c r="D409" s="153">
        <v>0</v>
      </c>
      <c r="E409" s="192">
        <f t="shared" si="417"/>
        <v>0</v>
      </c>
      <c r="F409" s="192">
        <f t="shared" si="418"/>
        <v>0</v>
      </c>
      <c r="G409" s="192"/>
      <c r="H409" s="192">
        <f t="shared" si="419"/>
        <v>0</v>
      </c>
      <c r="I409" s="153">
        <v>0.24033619000000001</v>
      </c>
      <c r="J409" s="192">
        <v>0.24033619000000001</v>
      </c>
      <c r="K409" s="192">
        <v>0</v>
      </c>
      <c r="L409" s="192">
        <v>0</v>
      </c>
      <c r="M409" s="192">
        <v>0</v>
      </c>
      <c r="N409" s="192">
        <f t="shared" si="420"/>
        <v>-0.24033619000000001</v>
      </c>
      <c r="O409" s="192">
        <f t="shared" si="421"/>
        <v>-0.24033619000000001</v>
      </c>
      <c r="P409" s="192">
        <f t="shared" si="422"/>
        <v>0</v>
      </c>
      <c r="Q409" s="192">
        <f t="shared" si="423"/>
        <v>0</v>
      </c>
      <c r="R409" s="192">
        <f t="shared" si="424"/>
        <v>0</v>
      </c>
      <c r="S409" s="153">
        <f t="shared" si="425"/>
        <v>0.20028014999999999</v>
      </c>
      <c r="T409" s="153">
        <v>0.20028014999999999</v>
      </c>
      <c r="U409" s="153"/>
      <c r="V409" s="153"/>
      <c r="W409" s="153">
        <v>0</v>
      </c>
      <c r="X409" s="192"/>
      <c r="Y409" s="192"/>
      <c r="Z409" s="192"/>
      <c r="AA409" s="192"/>
      <c r="AB409" s="198"/>
      <c r="AC409" s="192"/>
      <c r="AD409" s="192"/>
      <c r="AE409" s="192"/>
      <c r="AF409" s="192"/>
      <c r="AG409" s="192"/>
      <c r="AH409" s="192"/>
      <c r="AI409" s="192"/>
      <c r="AJ409" s="153"/>
      <c r="AK409" s="192"/>
      <c r="AL409" s="27"/>
    </row>
    <row r="410" spans="1:38" ht="62.2" x14ac:dyDescent="0.35">
      <c r="A410" s="210">
        <v>350</v>
      </c>
      <c r="B410" s="152" t="s">
        <v>1752</v>
      </c>
      <c r="C410" s="174" t="s">
        <v>1753</v>
      </c>
      <c r="D410" s="153">
        <v>0</v>
      </c>
      <c r="E410" s="192">
        <f t="shared" si="417"/>
        <v>0</v>
      </c>
      <c r="F410" s="192">
        <f t="shared" si="418"/>
        <v>0</v>
      </c>
      <c r="G410" s="192"/>
      <c r="H410" s="192">
        <f t="shared" si="419"/>
        <v>0</v>
      </c>
      <c r="I410" s="153">
        <v>1.5800092980000002</v>
      </c>
      <c r="J410" s="192">
        <v>0.17371404999999998</v>
      </c>
      <c r="K410" s="192">
        <v>1.3431188000000001</v>
      </c>
      <c r="L410" s="192">
        <v>0</v>
      </c>
      <c r="M410" s="192">
        <v>6.317644800000001E-2</v>
      </c>
      <c r="N410" s="192">
        <f t="shared" si="420"/>
        <v>-1.5800092980000002</v>
      </c>
      <c r="O410" s="192">
        <f t="shared" si="421"/>
        <v>-0.17371404999999998</v>
      </c>
      <c r="P410" s="192">
        <f t="shared" si="422"/>
        <v>-1.3431188000000001</v>
      </c>
      <c r="Q410" s="192">
        <f t="shared" si="423"/>
        <v>0</v>
      </c>
      <c r="R410" s="192">
        <f t="shared" si="424"/>
        <v>-6.317644800000001E-2</v>
      </c>
      <c r="S410" s="153">
        <f t="shared" si="425"/>
        <v>1.4591345599999999</v>
      </c>
      <c r="T410" s="153">
        <v>0.28722185999999983</v>
      </c>
      <c r="U410" s="153">
        <v>1.1192656599999999</v>
      </c>
      <c r="V410" s="153"/>
      <c r="W410" s="153">
        <v>5.2647040000000006E-2</v>
      </c>
      <c r="X410" s="192"/>
      <c r="Y410" s="192"/>
      <c r="Z410" s="192"/>
      <c r="AA410" s="192"/>
      <c r="AB410" s="198"/>
      <c r="AC410" s="192"/>
      <c r="AD410" s="192"/>
      <c r="AE410" s="192"/>
      <c r="AF410" s="198">
        <v>2020</v>
      </c>
      <c r="AG410" s="192" t="s">
        <v>1527</v>
      </c>
      <c r="AH410" s="192" t="s">
        <v>1528</v>
      </c>
      <c r="AI410" s="192" t="s">
        <v>1529</v>
      </c>
      <c r="AJ410" s="153">
        <v>0.36899999999999999</v>
      </c>
      <c r="AK410" s="192"/>
      <c r="AL410" s="27"/>
    </row>
    <row r="411" spans="1:38" ht="30.05" x14ac:dyDescent="0.35">
      <c r="A411" s="172"/>
      <c r="B411" s="156" t="s">
        <v>183</v>
      </c>
      <c r="C411" s="173"/>
      <c r="D411" s="237">
        <f t="shared" ref="D411:AK411" si="426">SUM(D412:D424)</f>
        <v>16.230062400000001</v>
      </c>
      <c r="E411" s="237">
        <f t="shared" si="426"/>
        <v>1.6230062400000003</v>
      </c>
      <c r="F411" s="237">
        <f t="shared" si="426"/>
        <v>13.633252415999999</v>
      </c>
      <c r="G411" s="237">
        <f t="shared" si="426"/>
        <v>0</v>
      </c>
      <c r="H411" s="237">
        <f t="shared" si="426"/>
        <v>0.97380374399999992</v>
      </c>
      <c r="I411" s="237">
        <f t="shared" si="426"/>
        <v>15.827930604000002</v>
      </c>
      <c r="J411" s="237">
        <f t="shared" si="426"/>
        <v>0.49179330999999993</v>
      </c>
      <c r="K411" s="237">
        <f t="shared" si="426"/>
        <v>14.64862763</v>
      </c>
      <c r="L411" s="237">
        <f t="shared" si="426"/>
        <v>0</v>
      </c>
      <c r="M411" s="237">
        <f t="shared" si="426"/>
        <v>0.68750966399999991</v>
      </c>
      <c r="N411" s="237">
        <f t="shared" si="426"/>
        <v>0.40213179600000171</v>
      </c>
      <c r="O411" s="237">
        <f t="shared" si="426"/>
        <v>1.1312129300000004</v>
      </c>
      <c r="P411" s="237">
        <f t="shared" si="426"/>
        <v>-1.0153752139999974</v>
      </c>
      <c r="Q411" s="237">
        <f t="shared" si="426"/>
        <v>0</v>
      </c>
      <c r="R411" s="237">
        <f t="shared" si="426"/>
        <v>0.28629408000000012</v>
      </c>
      <c r="S411" s="237">
        <f t="shared" si="426"/>
        <v>14.66713231</v>
      </c>
      <c r="T411" s="237">
        <f t="shared" si="426"/>
        <v>0.41434493000000028</v>
      </c>
      <c r="U411" s="237">
        <f t="shared" si="426"/>
        <v>13.67986266</v>
      </c>
      <c r="V411" s="237">
        <f t="shared" si="426"/>
        <v>0</v>
      </c>
      <c r="W411" s="237">
        <f t="shared" si="426"/>
        <v>0.57292471999999994</v>
      </c>
      <c r="X411" s="237">
        <f t="shared" si="426"/>
        <v>0</v>
      </c>
      <c r="Y411" s="237">
        <f t="shared" si="426"/>
        <v>0</v>
      </c>
      <c r="Z411" s="237">
        <f t="shared" si="426"/>
        <v>0</v>
      </c>
      <c r="AA411" s="237">
        <f t="shared" si="426"/>
        <v>0</v>
      </c>
      <c r="AB411" s="237">
        <f t="shared" si="426"/>
        <v>0</v>
      </c>
      <c r="AC411" s="237">
        <f t="shared" si="426"/>
        <v>0</v>
      </c>
      <c r="AD411" s="237">
        <f t="shared" si="426"/>
        <v>0</v>
      </c>
      <c r="AE411" s="237">
        <f t="shared" si="426"/>
        <v>0.1</v>
      </c>
      <c r="AF411" s="237">
        <f t="shared" si="426"/>
        <v>6060</v>
      </c>
      <c r="AG411" s="237">
        <f t="shared" si="426"/>
        <v>0</v>
      </c>
      <c r="AH411" s="237">
        <f t="shared" si="426"/>
        <v>0</v>
      </c>
      <c r="AI411" s="237">
        <f t="shared" si="426"/>
        <v>0</v>
      </c>
      <c r="AJ411" s="237">
        <f t="shared" si="426"/>
        <v>0.55496999999999996</v>
      </c>
      <c r="AK411" s="237">
        <f t="shared" si="426"/>
        <v>0</v>
      </c>
      <c r="AL411" s="27"/>
    </row>
    <row r="412" spans="1:38" ht="29.3" customHeight="1" x14ac:dyDescent="0.35">
      <c r="A412" s="210">
        <v>351</v>
      </c>
      <c r="B412" s="152" t="s">
        <v>706</v>
      </c>
      <c r="C412" s="174" t="s">
        <v>707</v>
      </c>
      <c r="D412" s="153">
        <v>1.2E-2</v>
      </c>
      <c r="E412" s="192">
        <f t="shared" ref="E412:E424" si="427">D412*10%</f>
        <v>1.2000000000000001E-3</v>
      </c>
      <c r="F412" s="192">
        <f t="shared" ref="F412:F424" si="428">D412-E412-H412</f>
        <v>1.008E-2</v>
      </c>
      <c r="G412" s="192"/>
      <c r="H412" s="192">
        <f t="shared" ref="H412:H424" si="429">D412*6%</f>
        <v>7.1999999999999994E-4</v>
      </c>
      <c r="I412" s="153">
        <v>5.3404799999999997E-4</v>
      </c>
      <c r="J412" s="192">
        <v>0</v>
      </c>
      <c r="K412" s="192">
        <v>0</v>
      </c>
      <c r="L412" s="192">
        <v>0</v>
      </c>
      <c r="M412" s="192">
        <v>5.3404799999999997E-4</v>
      </c>
      <c r="N412" s="192">
        <f t="shared" ref="N412:N424" si="430">D412-I412</f>
        <v>1.1465952E-2</v>
      </c>
      <c r="O412" s="192">
        <f t="shared" ref="O412:O424" si="431">E412-J412</f>
        <v>1.2000000000000001E-3</v>
      </c>
      <c r="P412" s="192">
        <f t="shared" ref="P412:P424" si="432">F412-K412</f>
        <v>1.008E-2</v>
      </c>
      <c r="Q412" s="192">
        <f t="shared" ref="Q412:Q424" si="433">G412-L412</f>
        <v>0</v>
      </c>
      <c r="R412" s="192">
        <f t="shared" ref="R412:R424" si="434">H412-M412</f>
        <v>1.8595199999999997E-4</v>
      </c>
      <c r="S412" s="153">
        <f t="shared" ref="S412:S424" si="435">T412+U412+V412+W412</f>
        <v>4.4504000000000001E-4</v>
      </c>
      <c r="T412" s="153"/>
      <c r="U412" s="153"/>
      <c r="V412" s="153"/>
      <c r="W412" s="153">
        <v>4.4504000000000001E-4</v>
      </c>
      <c r="X412" s="192"/>
      <c r="Y412" s="192"/>
      <c r="Z412" s="192"/>
      <c r="AA412" s="192"/>
      <c r="AB412" s="198"/>
      <c r="AC412" s="192"/>
      <c r="AD412" s="192"/>
      <c r="AE412" s="192"/>
      <c r="AF412" s="192"/>
      <c r="AG412" s="192"/>
      <c r="AH412" s="192"/>
      <c r="AI412" s="192"/>
      <c r="AJ412" s="153"/>
      <c r="AK412" s="192"/>
      <c r="AL412" s="27"/>
    </row>
    <row r="413" spans="1:38" ht="46.65" x14ac:dyDescent="0.35">
      <c r="A413" s="210">
        <v>352</v>
      </c>
      <c r="B413" s="152" t="s">
        <v>708</v>
      </c>
      <c r="C413" s="174" t="s">
        <v>709</v>
      </c>
      <c r="D413" s="153">
        <v>1.265196</v>
      </c>
      <c r="E413" s="192">
        <f t="shared" si="427"/>
        <v>0.12651960000000001</v>
      </c>
      <c r="F413" s="192">
        <f t="shared" si="428"/>
        <v>1.0627646400000001</v>
      </c>
      <c r="G413" s="192"/>
      <c r="H413" s="192">
        <f t="shared" si="429"/>
        <v>7.5911759999999995E-2</v>
      </c>
      <c r="I413" s="153">
        <v>6.3201865719999999</v>
      </c>
      <c r="J413" s="192">
        <v>0</v>
      </c>
      <c r="K413" s="192">
        <v>6.2638789599999996</v>
      </c>
      <c r="L413" s="192">
        <v>0</v>
      </c>
      <c r="M413" s="192">
        <v>5.6307612E-2</v>
      </c>
      <c r="N413" s="192">
        <f t="shared" si="430"/>
        <v>-5.0549905719999995</v>
      </c>
      <c r="O413" s="192">
        <f t="shared" si="431"/>
        <v>0.12651960000000001</v>
      </c>
      <c r="P413" s="192">
        <f t="shared" si="432"/>
        <v>-5.2011143199999994</v>
      </c>
      <c r="Q413" s="192">
        <f t="shared" si="433"/>
        <v>0</v>
      </c>
      <c r="R413" s="192">
        <f t="shared" si="434"/>
        <v>1.9604147999999995E-2</v>
      </c>
      <c r="S413" s="153">
        <f t="shared" si="435"/>
        <v>6.5717969199999997</v>
      </c>
      <c r="T413" s="153"/>
      <c r="U413" s="153">
        <v>6.5248739099999993</v>
      </c>
      <c r="V413" s="153"/>
      <c r="W413" s="153">
        <v>4.6923010000000001E-2</v>
      </c>
      <c r="X413" s="192"/>
      <c r="Y413" s="192"/>
      <c r="Z413" s="192"/>
      <c r="AA413" s="192"/>
      <c r="AB413" s="198"/>
      <c r="AC413" s="192"/>
      <c r="AD413" s="192"/>
      <c r="AE413" s="192"/>
      <c r="AF413" s="192"/>
      <c r="AG413" s="192"/>
      <c r="AH413" s="192"/>
      <c r="AI413" s="192"/>
      <c r="AJ413" s="153"/>
      <c r="AK413" s="192"/>
      <c r="AL413" s="27"/>
    </row>
    <row r="414" spans="1:38" ht="46.65" x14ac:dyDescent="0.35">
      <c r="A414" s="210">
        <v>353</v>
      </c>
      <c r="B414" s="152" t="s">
        <v>710</v>
      </c>
      <c r="C414" s="174" t="s">
        <v>711</v>
      </c>
      <c r="D414" s="153">
        <v>2.803548000000001</v>
      </c>
      <c r="E414" s="192">
        <f t="shared" si="427"/>
        <v>0.28035480000000013</v>
      </c>
      <c r="F414" s="192">
        <f t="shared" si="428"/>
        <v>2.354980320000001</v>
      </c>
      <c r="G414" s="192"/>
      <c r="H414" s="192">
        <f t="shared" si="429"/>
        <v>0.16821288000000006</v>
      </c>
      <c r="I414" s="153">
        <v>0</v>
      </c>
      <c r="J414" s="192">
        <v>0</v>
      </c>
      <c r="K414" s="192">
        <v>0</v>
      </c>
      <c r="L414" s="192">
        <v>0</v>
      </c>
      <c r="M414" s="192">
        <v>0</v>
      </c>
      <c r="N414" s="192">
        <f t="shared" si="430"/>
        <v>2.803548000000001</v>
      </c>
      <c r="O414" s="192">
        <f t="shared" si="431"/>
        <v>0.28035480000000013</v>
      </c>
      <c r="P414" s="192">
        <f t="shared" si="432"/>
        <v>2.354980320000001</v>
      </c>
      <c r="Q414" s="192">
        <f t="shared" si="433"/>
        <v>0</v>
      </c>
      <c r="R414" s="192">
        <f t="shared" si="434"/>
        <v>0.16821288000000006</v>
      </c>
      <c r="S414" s="153">
        <f t="shared" si="435"/>
        <v>0</v>
      </c>
      <c r="T414" s="153"/>
      <c r="U414" s="153"/>
      <c r="V414" s="153"/>
      <c r="W414" s="153">
        <v>0</v>
      </c>
      <c r="X414" s="192"/>
      <c r="Y414" s="192"/>
      <c r="Z414" s="192"/>
      <c r="AA414" s="192"/>
      <c r="AB414" s="198"/>
      <c r="AC414" s="192"/>
      <c r="AD414" s="192"/>
      <c r="AE414" s="192"/>
      <c r="AF414" s="192"/>
      <c r="AG414" s="192"/>
      <c r="AH414" s="192"/>
      <c r="AI414" s="192"/>
      <c r="AJ414" s="153"/>
      <c r="AK414" s="192"/>
      <c r="AL414" s="27"/>
    </row>
    <row r="415" spans="1:38" ht="46.65" x14ac:dyDescent="0.35">
      <c r="A415" s="210">
        <v>354</v>
      </c>
      <c r="B415" s="152" t="s">
        <v>712</v>
      </c>
      <c r="C415" s="174" t="s">
        <v>713</v>
      </c>
      <c r="D415" s="153">
        <v>3.4748543999999999</v>
      </c>
      <c r="E415" s="192">
        <f t="shared" si="427"/>
        <v>0.34748544000000003</v>
      </c>
      <c r="F415" s="192">
        <f t="shared" si="428"/>
        <v>2.918877696</v>
      </c>
      <c r="G415" s="192"/>
      <c r="H415" s="192">
        <f t="shared" si="429"/>
        <v>0.20849126399999998</v>
      </c>
      <c r="I415" s="153">
        <v>4.0565430459999998</v>
      </c>
      <c r="J415" s="192">
        <v>0</v>
      </c>
      <c r="K415" s="192">
        <v>3.90189451</v>
      </c>
      <c r="L415" s="192">
        <v>0</v>
      </c>
      <c r="M415" s="192">
        <v>0.15464853599999998</v>
      </c>
      <c r="N415" s="192">
        <f t="shared" si="430"/>
        <v>-0.58168864599999992</v>
      </c>
      <c r="O415" s="192">
        <f t="shared" si="431"/>
        <v>0.34748544000000003</v>
      </c>
      <c r="P415" s="192">
        <f t="shared" si="432"/>
        <v>-0.98301681399999996</v>
      </c>
      <c r="Q415" s="192">
        <f t="shared" si="433"/>
        <v>0</v>
      </c>
      <c r="R415" s="192">
        <f t="shared" si="434"/>
        <v>5.3842728000000006E-2</v>
      </c>
      <c r="S415" s="153">
        <f t="shared" si="435"/>
        <v>4.1933472300000005</v>
      </c>
      <c r="T415" s="153"/>
      <c r="U415" s="153">
        <v>4.0644734500000004</v>
      </c>
      <c r="V415" s="153"/>
      <c r="W415" s="153">
        <v>0.12887377999999999</v>
      </c>
      <c r="X415" s="192"/>
      <c r="Y415" s="192"/>
      <c r="Z415" s="192"/>
      <c r="AA415" s="192"/>
      <c r="AB415" s="198"/>
      <c r="AC415" s="192"/>
      <c r="AD415" s="192"/>
      <c r="AE415" s="192"/>
      <c r="AF415" s="192"/>
      <c r="AG415" s="192"/>
      <c r="AH415" s="192"/>
      <c r="AI415" s="192"/>
      <c r="AJ415" s="153"/>
      <c r="AK415" s="192"/>
      <c r="AL415" s="27"/>
    </row>
    <row r="416" spans="1:38" ht="29.3" customHeight="1" x14ac:dyDescent="0.35">
      <c r="A416" s="210">
        <v>355</v>
      </c>
      <c r="B416" s="152" t="s">
        <v>714</v>
      </c>
      <c r="C416" s="174" t="s">
        <v>715</v>
      </c>
      <c r="D416" s="153">
        <v>1.036764</v>
      </c>
      <c r="E416" s="192">
        <f t="shared" si="427"/>
        <v>0.1036764</v>
      </c>
      <c r="F416" s="192">
        <f t="shared" si="428"/>
        <v>0.87088176000000006</v>
      </c>
      <c r="G416" s="192"/>
      <c r="H416" s="192">
        <f t="shared" si="429"/>
        <v>6.2205839999999998E-2</v>
      </c>
      <c r="I416" s="153">
        <v>0.24260465999999997</v>
      </c>
      <c r="J416" s="192">
        <v>0.19646339999999998</v>
      </c>
      <c r="K416" s="192">
        <v>0</v>
      </c>
      <c r="L416" s="192">
        <v>0</v>
      </c>
      <c r="M416" s="192">
        <v>4.6141259999999996E-2</v>
      </c>
      <c r="N416" s="192">
        <f t="shared" si="430"/>
        <v>0.79415933999999999</v>
      </c>
      <c r="O416" s="192">
        <f t="shared" si="431"/>
        <v>-9.2786999999999981E-2</v>
      </c>
      <c r="P416" s="192">
        <f t="shared" si="432"/>
        <v>0.87088176000000006</v>
      </c>
      <c r="Q416" s="192">
        <f t="shared" si="433"/>
        <v>0</v>
      </c>
      <c r="R416" s="192">
        <f t="shared" si="434"/>
        <v>1.6064580000000002E-2</v>
      </c>
      <c r="S416" s="153">
        <f t="shared" si="435"/>
        <v>0.77018856999999996</v>
      </c>
      <c r="T416" s="153">
        <v>0.16371949999999991</v>
      </c>
      <c r="U416" s="153">
        <v>0.56801802000000001</v>
      </c>
      <c r="V416" s="153"/>
      <c r="W416" s="153">
        <v>3.8451050000000001E-2</v>
      </c>
      <c r="X416" s="192"/>
      <c r="Y416" s="192"/>
      <c r="Z416" s="192"/>
      <c r="AA416" s="192"/>
      <c r="AB416" s="198"/>
      <c r="AC416" s="192"/>
      <c r="AD416" s="192"/>
      <c r="AE416" s="192"/>
      <c r="AF416" s="192"/>
      <c r="AG416" s="192"/>
      <c r="AH416" s="192"/>
      <c r="AI416" s="192"/>
      <c r="AJ416" s="153"/>
      <c r="AK416" s="192"/>
      <c r="AL416" s="27"/>
    </row>
    <row r="417" spans="1:38" ht="62.2" x14ac:dyDescent="0.35">
      <c r="A417" s="210">
        <v>356</v>
      </c>
      <c r="B417" s="152" t="s">
        <v>716</v>
      </c>
      <c r="C417" s="174" t="s">
        <v>717</v>
      </c>
      <c r="D417" s="153">
        <v>5.6519999999999994E-2</v>
      </c>
      <c r="E417" s="192">
        <f t="shared" si="427"/>
        <v>5.6519999999999999E-3</v>
      </c>
      <c r="F417" s="192">
        <f t="shared" si="428"/>
        <v>4.74768E-2</v>
      </c>
      <c r="G417" s="192"/>
      <c r="H417" s="192">
        <f t="shared" si="429"/>
        <v>3.3911999999999996E-3</v>
      </c>
      <c r="I417" s="153">
        <v>2.5154399999999999E-3</v>
      </c>
      <c r="J417" s="192">
        <v>0</v>
      </c>
      <c r="K417" s="192">
        <v>0</v>
      </c>
      <c r="L417" s="192">
        <v>0</v>
      </c>
      <c r="M417" s="192">
        <v>2.5154399999999999E-3</v>
      </c>
      <c r="N417" s="192">
        <f t="shared" si="430"/>
        <v>5.4004559999999993E-2</v>
      </c>
      <c r="O417" s="192">
        <f t="shared" si="431"/>
        <v>5.6519999999999999E-3</v>
      </c>
      <c r="P417" s="192">
        <f t="shared" si="432"/>
        <v>4.74768E-2</v>
      </c>
      <c r="Q417" s="192">
        <f t="shared" si="433"/>
        <v>0</v>
      </c>
      <c r="R417" s="192">
        <f t="shared" si="434"/>
        <v>8.7575999999999973E-4</v>
      </c>
      <c r="S417" s="153">
        <f t="shared" si="435"/>
        <v>2.0961999999999999E-3</v>
      </c>
      <c r="T417" s="153"/>
      <c r="U417" s="153"/>
      <c r="V417" s="153"/>
      <c r="W417" s="153">
        <v>2.0961999999999999E-3</v>
      </c>
      <c r="X417" s="192"/>
      <c r="Y417" s="192"/>
      <c r="Z417" s="192"/>
      <c r="AA417" s="192"/>
      <c r="AB417" s="198"/>
      <c r="AC417" s="192"/>
      <c r="AD417" s="192"/>
      <c r="AE417" s="192"/>
      <c r="AF417" s="192"/>
      <c r="AG417" s="192"/>
      <c r="AH417" s="192"/>
      <c r="AI417" s="192"/>
      <c r="AJ417" s="153"/>
      <c r="AK417" s="192"/>
      <c r="AL417" s="27"/>
    </row>
    <row r="418" spans="1:38" ht="34.450000000000003" customHeight="1" x14ac:dyDescent="0.35">
      <c r="A418" s="210">
        <v>357</v>
      </c>
      <c r="B418" s="152" t="s">
        <v>718</v>
      </c>
      <c r="C418" s="174" t="s">
        <v>719</v>
      </c>
      <c r="D418" s="153">
        <v>1.9723440000000001</v>
      </c>
      <c r="E418" s="192">
        <f t="shared" si="427"/>
        <v>0.19723440000000003</v>
      </c>
      <c r="F418" s="192">
        <f t="shared" si="428"/>
        <v>1.65676896</v>
      </c>
      <c r="G418" s="192"/>
      <c r="H418" s="192">
        <f t="shared" si="429"/>
        <v>0.11834064</v>
      </c>
      <c r="I418" s="153">
        <v>8.7779231999999999E-2</v>
      </c>
      <c r="J418" s="192">
        <v>0</v>
      </c>
      <c r="K418" s="192">
        <v>0</v>
      </c>
      <c r="L418" s="192">
        <v>0</v>
      </c>
      <c r="M418" s="192">
        <v>8.7779231999999999E-2</v>
      </c>
      <c r="N418" s="192">
        <f t="shared" si="430"/>
        <v>1.8845647680000002</v>
      </c>
      <c r="O418" s="192">
        <f t="shared" si="431"/>
        <v>0.19723440000000003</v>
      </c>
      <c r="P418" s="192">
        <f t="shared" si="432"/>
        <v>1.65676896</v>
      </c>
      <c r="Q418" s="192">
        <f t="shared" si="433"/>
        <v>0</v>
      </c>
      <c r="R418" s="192">
        <f t="shared" si="434"/>
        <v>3.0561407999999998E-2</v>
      </c>
      <c r="S418" s="153">
        <f t="shared" si="435"/>
        <v>7.3149359999999997E-2</v>
      </c>
      <c r="T418" s="153"/>
      <c r="U418" s="153"/>
      <c r="V418" s="153"/>
      <c r="W418" s="153">
        <v>7.3149359999999997E-2</v>
      </c>
      <c r="X418" s="192"/>
      <c r="Y418" s="192"/>
      <c r="Z418" s="192"/>
      <c r="AA418" s="192"/>
      <c r="AB418" s="198"/>
      <c r="AC418" s="192"/>
      <c r="AD418" s="192"/>
      <c r="AE418" s="192"/>
      <c r="AF418" s="192"/>
      <c r="AG418" s="192"/>
      <c r="AH418" s="192"/>
      <c r="AI418" s="192"/>
      <c r="AJ418" s="153"/>
      <c r="AK418" s="192"/>
      <c r="AL418" s="27"/>
    </row>
    <row r="419" spans="1:38" ht="62.2" x14ac:dyDescent="0.35">
      <c r="A419" s="210">
        <v>358</v>
      </c>
      <c r="B419" s="152" t="s">
        <v>720</v>
      </c>
      <c r="C419" s="174" t="s">
        <v>721</v>
      </c>
      <c r="D419" s="153">
        <v>0.44650799999999996</v>
      </c>
      <c r="E419" s="192">
        <f t="shared" si="427"/>
        <v>4.4650799999999997E-2</v>
      </c>
      <c r="F419" s="192">
        <f t="shared" si="428"/>
        <v>0.37506671999999996</v>
      </c>
      <c r="G419" s="192"/>
      <c r="H419" s="192">
        <f t="shared" si="429"/>
        <v>2.6790479999999995E-2</v>
      </c>
      <c r="I419" s="153">
        <v>1.1792627999999999E-2</v>
      </c>
      <c r="J419" s="192">
        <v>0</v>
      </c>
      <c r="K419" s="192">
        <v>0</v>
      </c>
      <c r="L419" s="192">
        <v>0</v>
      </c>
      <c r="M419" s="192">
        <v>1.1792627999999999E-2</v>
      </c>
      <c r="N419" s="192">
        <f t="shared" si="430"/>
        <v>0.43471537199999999</v>
      </c>
      <c r="O419" s="192">
        <f t="shared" si="431"/>
        <v>4.4650799999999997E-2</v>
      </c>
      <c r="P419" s="192">
        <f t="shared" si="432"/>
        <v>0.37506671999999996</v>
      </c>
      <c r="Q419" s="192">
        <f t="shared" si="433"/>
        <v>0</v>
      </c>
      <c r="R419" s="192">
        <f t="shared" si="434"/>
        <v>1.4997851999999996E-2</v>
      </c>
      <c r="S419" s="153">
        <f t="shared" si="435"/>
        <v>8.0250160000000015E-2</v>
      </c>
      <c r="T419" s="153"/>
      <c r="U419" s="153">
        <v>7.0422970000000015E-2</v>
      </c>
      <c r="V419" s="153"/>
      <c r="W419" s="153">
        <v>9.8271899999999995E-3</v>
      </c>
      <c r="X419" s="192"/>
      <c r="Y419" s="192"/>
      <c r="Z419" s="192"/>
      <c r="AA419" s="192"/>
      <c r="AB419" s="198"/>
      <c r="AC419" s="192"/>
      <c r="AD419" s="192"/>
      <c r="AE419" s="192"/>
      <c r="AF419" s="198">
        <v>2020</v>
      </c>
      <c r="AG419" s="192" t="s">
        <v>1527</v>
      </c>
      <c r="AH419" s="192" t="s">
        <v>1528</v>
      </c>
      <c r="AI419" s="192" t="s">
        <v>1529</v>
      </c>
      <c r="AJ419" s="153">
        <v>9.9000000000000005E-2</v>
      </c>
      <c r="AK419" s="192"/>
      <c r="AL419" s="27"/>
    </row>
    <row r="420" spans="1:38" ht="62.2" x14ac:dyDescent="0.35">
      <c r="A420" s="210">
        <v>359</v>
      </c>
      <c r="B420" s="152" t="s">
        <v>722</v>
      </c>
      <c r="C420" s="174" t="s">
        <v>723</v>
      </c>
      <c r="D420" s="153">
        <v>1.5947160000000002</v>
      </c>
      <c r="E420" s="192">
        <f t="shared" si="427"/>
        <v>0.15947160000000005</v>
      </c>
      <c r="F420" s="192">
        <f t="shared" si="428"/>
        <v>1.3395614400000002</v>
      </c>
      <c r="G420" s="192"/>
      <c r="H420" s="192">
        <f t="shared" si="429"/>
        <v>9.5682960000000011E-2</v>
      </c>
      <c r="I420" s="153">
        <v>7.0972895999999994E-2</v>
      </c>
      <c r="J420" s="192">
        <v>0</v>
      </c>
      <c r="K420" s="192">
        <v>0</v>
      </c>
      <c r="L420" s="192">
        <v>0</v>
      </c>
      <c r="M420" s="192">
        <v>7.0972895999999994E-2</v>
      </c>
      <c r="N420" s="192">
        <f t="shared" si="430"/>
        <v>1.5237431040000002</v>
      </c>
      <c r="O420" s="192">
        <f t="shared" si="431"/>
        <v>0.15947160000000005</v>
      </c>
      <c r="P420" s="192">
        <f t="shared" si="432"/>
        <v>1.3395614400000002</v>
      </c>
      <c r="Q420" s="192">
        <f t="shared" si="433"/>
        <v>0</v>
      </c>
      <c r="R420" s="192">
        <f t="shared" si="434"/>
        <v>2.4710064000000018E-2</v>
      </c>
      <c r="S420" s="153">
        <f t="shared" si="435"/>
        <v>5.9144079999999995E-2</v>
      </c>
      <c r="T420" s="153"/>
      <c r="U420" s="153"/>
      <c r="V420" s="153"/>
      <c r="W420" s="153">
        <v>5.9144079999999995E-2</v>
      </c>
      <c r="X420" s="192"/>
      <c r="Y420" s="192"/>
      <c r="Z420" s="192"/>
      <c r="AA420" s="192"/>
      <c r="AB420" s="198"/>
      <c r="AC420" s="192"/>
      <c r="AD420" s="192"/>
      <c r="AE420" s="192"/>
      <c r="AF420" s="192"/>
      <c r="AG420" s="192"/>
      <c r="AH420" s="192"/>
      <c r="AI420" s="192"/>
      <c r="AJ420" s="153"/>
      <c r="AK420" s="192"/>
      <c r="AL420" s="27"/>
    </row>
    <row r="421" spans="1:38" ht="62.2" x14ac:dyDescent="0.35">
      <c r="A421" s="210">
        <v>360</v>
      </c>
      <c r="B421" s="152" t="s">
        <v>724</v>
      </c>
      <c r="C421" s="174" t="s">
        <v>725</v>
      </c>
      <c r="D421" s="153">
        <v>1.938564</v>
      </c>
      <c r="E421" s="192">
        <f t="shared" si="427"/>
        <v>0.19385640000000001</v>
      </c>
      <c r="F421" s="192">
        <f t="shared" si="428"/>
        <v>1.62839376</v>
      </c>
      <c r="G421" s="192"/>
      <c r="H421" s="192">
        <f t="shared" si="429"/>
        <v>0.11631383999999999</v>
      </c>
      <c r="I421" s="153">
        <v>8.6275859999999996E-2</v>
      </c>
      <c r="J421" s="192">
        <v>0</v>
      </c>
      <c r="K421" s="192">
        <v>0</v>
      </c>
      <c r="L421" s="192">
        <v>0</v>
      </c>
      <c r="M421" s="192">
        <v>8.6275859999999996E-2</v>
      </c>
      <c r="N421" s="192">
        <f t="shared" si="430"/>
        <v>1.85228814</v>
      </c>
      <c r="O421" s="192">
        <f t="shared" si="431"/>
        <v>0.19385640000000001</v>
      </c>
      <c r="P421" s="192">
        <f t="shared" si="432"/>
        <v>1.62839376</v>
      </c>
      <c r="Q421" s="192">
        <f t="shared" si="433"/>
        <v>0</v>
      </c>
      <c r="R421" s="192">
        <f t="shared" si="434"/>
        <v>3.0037979999999992E-2</v>
      </c>
      <c r="S421" s="153">
        <f t="shared" si="435"/>
        <v>7.1896550000000004E-2</v>
      </c>
      <c r="T421" s="153"/>
      <c r="U421" s="153"/>
      <c r="V421" s="153"/>
      <c r="W421" s="153">
        <v>7.1896550000000004E-2</v>
      </c>
      <c r="X421" s="192"/>
      <c r="Y421" s="192"/>
      <c r="Z421" s="192"/>
      <c r="AA421" s="192"/>
      <c r="AB421" s="198"/>
      <c r="AC421" s="192"/>
      <c r="AD421" s="192"/>
      <c r="AE421" s="192"/>
      <c r="AF421" s="192"/>
      <c r="AG421" s="192"/>
      <c r="AH421" s="192"/>
      <c r="AI421" s="192"/>
      <c r="AJ421" s="153"/>
      <c r="AK421" s="192"/>
      <c r="AL421" s="27"/>
    </row>
    <row r="422" spans="1:38" ht="62.2" x14ac:dyDescent="0.35">
      <c r="A422" s="210">
        <v>361</v>
      </c>
      <c r="B422" s="152" t="s">
        <v>1754</v>
      </c>
      <c r="C422" s="174" t="s">
        <v>726</v>
      </c>
      <c r="D422" s="153">
        <v>1.6290479999999998</v>
      </c>
      <c r="E422" s="192">
        <f t="shared" si="427"/>
        <v>0.16290479999999999</v>
      </c>
      <c r="F422" s="192">
        <f t="shared" si="428"/>
        <v>1.3684003199999999</v>
      </c>
      <c r="G422" s="192"/>
      <c r="H422" s="192">
        <f t="shared" si="429"/>
        <v>9.774287999999999E-2</v>
      </c>
      <c r="I422" s="153">
        <v>7.2500843999999995E-2</v>
      </c>
      <c r="J422" s="192">
        <v>0</v>
      </c>
      <c r="K422" s="192">
        <v>0</v>
      </c>
      <c r="L422" s="192">
        <v>0</v>
      </c>
      <c r="M422" s="192">
        <v>7.2500843999999995E-2</v>
      </c>
      <c r="N422" s="192">
        <f t="shared" si="430"/>
        <v>1.5565471559999999</v>
      </c>
      <c r="O422" s="192">
        <f t="shared" si="431"/>
        <v>0.16290479999999999</v>
      </c>
      <c r="P422" s="192">
        <f t="shared" si="432"/>
        <v>1.3684003199999999</v>
      </c>
      <c r="Q422" s="192">
        <f t="shared" si="433"/>
        <v>0</v>
      </c>
      <c r="R422" s="192">
        <f t="shared" si="434"/>
        <v>2.5242035999999995E-2</v>
      </c>
      <c r="S422" s="153">
        <f t="shared" si="435"/>
        <v>6.0417369999999998E-2</v>
      </c>
      <c r="T422" s="153"/>
      <c r="U422" s="153"/>
      <c r="V422" s="153"/>
      <c r="W422" s="153">
        <v>6.0417369999999998E-2</v>
      </c>
      <c r="X422" s="192"/>
      <c r="Y422" s="192"/>
      <c r="Z422" s="192"/>
      <c r="AA422" s="192"/>
      <c r="AB422" s="198"/>
      <c r="AC422" s="192"/>
      <c r="AD422" s="192"/>
      <c r="AE422" s="192"/>
      <c r="AF422" s="192"/>
      <c r="AG422" s="192"/>
      <c r="AH422" s="192"/>
      <c r="AI422" s="192"/>
      <c r="AJ422" s="153"/>
      <c r="AK422" s="192"/>
      <c r="AL422" s="27"/>
    </row>
    <row r="423" spans="1:38" ht="46.65" x14ac:dyDescent="0.35">
      <c r="A423" s="210">
        <v>362</v>
      </c>
      <c r="B423" s="152" t="s">
        <v>727</v>
      </c>
      <c r="C423" s="174" t="s">
        <v>728</v>
      </c>
      <c r="D423" s="153">
        <v>0</v>
      </c>
      <c r="E423" s="192">
        <f t="shared" si="427"/>
        <v>0</v>
      </c>
      <c r="F423" s="192">
        <f t="shared" si="428"/>
        <v>0</v>
      </c>
      <c r="G423" s="192"/>
      <c r="H423" s="192">
        <f t="shared" si="429"/>
        <v>0</v>
      </c>
      <c r="I423" s="153">
        <v>1.5760998980000001</v>
      </c>
      <c r="J423" s="192">
        <v>0</v>
      </c>
      <c r="K423" s="192">
        <v>1.54036499</v>
      </c>
      <c r="L423" s="192">
        <v>0</v>
      </c>
      <c r="M423" s="192">
        <v>3.5734908000000003E-2</v>
      </c>
      <c r="N423" s="192">
        <f t="shared" si="430"/>
        <v>-1.5760998980000001</v>
      </c>
      <c r="O423" s="192">
        <f t="shared" si="431"/>
        <v>0</v>
      </c>
      <c r="P423" s="192">
        <f t="shared" si="432"/>
        <v>-1.54036499</v>
      </c>
      <c r="Q423" s="192">
        <f t="shared" si="433"/>
        <v>0</v>
      </c>
      <c r="R423" s="192">
        <f t="shared" si="434"/>
        <v>-3.5734908000000003E-2</v>
      </c>
      <c r="S423" s="153">
        <f t="shared" si="435"/>
        <v>2.9779090000000001E-2</v>
      </c>
      <c r="T423" s="153"/>
      <c r="U423" s="153"/>
      <c r="V423" s="153"/>
      <c r="W423" s="153">
        <v>2.9779090000000001E-2</v>
      </c>
      <c r="X423" s="192"/>
      <c r="Y423" s="192"/>
      <c r="Z423" s="192"/>
      <c r="AA423" s="192"/>
      <c r="AB423" s="198"/>
      <c r="AC423" s="192"/>
      <c r="AD423" s="192"/>
      <c r="AE423" s="192"/>
      <c r="AF423" s="198">
        <v>2020</v>
      </c>
      <c r="AG423" s="192" t="s">
        <v>1527</v>
      </c>
      <c r="AH423" s="192" t="s">
        <v>1528</v>
      </c>
      <c r="AI423" s="192" t="s">
        <v>1529</v>
      </c>
      <c r="AJ423" s="153">
        <v>9.2670000000000002E-2</v>
      </c>
      <c r="AK423" s="192"/>
      <c r="AL423" s="27"/>
    </row>
    <row r="424" spans="1:38" ht="62.2" x14ac:dyDescent="0.35">
      <c r="A424" s="210">
        <v>363</v>
      </c>
      <c r="B424" s="152" t="s">
        <v>1755</v>
      </c>
      <c r="C424" s="174" t="s">
        <v>1756</v>
      </c>
      <c r="D424" s="153">
        <v>0</v>
      </c>
      <c r="E424" s="192">
        <f t="shared" si="427"/>
        <v>0</v>
      </c>
      <c r="F424" s="192">
        <f t="shared" si="428"/>
        <v>0</v>
      </c>
      <c r="G424" s="192"/>
      <c r="H424" s="192">
        <f t="shared" si="429"/>
        <v>0</v>
      </c>
      <c r="I424" s="153">
        <v>3.3001254800000002</v>
      </c>
      <c r="J424" s="192">
        <v>0.29532990999999997</v>
      </c>
      <c r="K424" s="192">
        <v>2.94248917</v>
      </c>
      <c r="L424" s="192">
        <v>0</v>
      </c>
      <c r="M424" s="192">
        <v>6.2306399999999991E-2</v>
      </c>
      <c r="N424" s="192">
        <f t="shared" si="430"/>
        <v>-3.3001254800000002</v>
      </c>
      <c r="O424" s="192">
        <f t="shared" si="431"/>
        <v>-0.29532990999999997</v>
      </c>
      <c r="P424" s="192">
        <f t="shared" si="432"/>
        <v>-2.94248917</v>
      </c>
      <c r="Q424" s="192">
        <f t="shared" si="433"/>
        <v>0</v>
      </c>
      <c r="R424" s="192">
        <f t="shared" si="434"/>
        <v>-6.2306399999999991E-2</v>
      </c>
      <c r="S424" s="153">
        <f t="shared" si="435"/>
        <v>2.7546217400000002</v>
      </c>
      <c r="T424" s="153">
        <v>0.25062543000000037</v>
      </c>
      <c r="U424" s="153">
        <v>2.45207431</v>
      </c>
      <c r="V424" s="153"/>
      <c r="W424" s="153">
        <v>5.1921999999999996E-2</v>
      </c>
      <c r="X424" s="192"/>
      <c r="Y424" s="192"/>
      <c r="Z424" s="192"/>
      <c r="AA424" s="192"/>
      <c r="AB424" s="198"/>
      <c r="AC424" s="192"/>
      <c r="AD424" s="192"/>
      <c r="AE424" s="192">
        <v>0.1</v>
      </c>
      <c r="AF424" s="198">
        <v>2020</v>
      </c>
      <c r="AG424" s="192" t="s">
        <v>1527</v>
      </c>
      <c r="AH424" s="192" t="s">
        <v>1528</v>
      </c>
      <c r="AI424" s="192" t="s">
        <v>1529</v>
      </c>
      <c r="AJ424" s="153">
        <v>0.36330000000000001</v>
      </c>
      <c r="AK424" s="192"/>
      <c r="AL424" s="27"/>
    </row>
    <row r="425" spans="1:38" ht="15.55" x14ac:dyDescent="0.35">
      <c r="A425" s="172"/>
      <c r="B425" s="154" t="s">
        <v>190</v>
      </c>
      <c r="C425" s="173"/>
      <c r="D425" s="237">
        <f t="shared" ref="D425:AK425" si="436">SUM(D426:D431)</f>
        <v>22.564391999999994</v>
      </c>
      <c r="E425" s="237">
        <f t="shared" si="436"/>
        <v>2.2564392</v>
      </c>
      <c r="F425" s="237">
        <f t="shared" si="436"/>
        <v>18.954089280000002</v>
      </c>
      <c r="G425" s="237">
        <f t="shared" si="436"/>
        <v>0</v>
      </c>
      <c r="H425" s="237">
        <f t="shared" si="436"/>
        <v>1.3538635199999998</v>
      </c>
      <c r="I425" s="237">
        <f t="shared" si="436"/>
        <v>8.3050368900000002</v>
      </c>
      <c r="J425" s="237">
        <f t="shared" si="436"/>
        <v>0</v>
      </c>
      <c r="K425" s="237">
        <f t="shared" si="436"/>
        <v>7.5355363499999992</v>
      </c>
      <c r="L425" s="237">
        <f t="shared" si="436"/>
        <v>0</v>
      </c>
      <c r="M425" s="237">
        <f t="shared" si="436"/>
        <v>0.76950054000000001</v>
      </c>
      <c r="N425" s="237">
        <f t="shared" si="436"/>
        <v>14.259355109999998</v>
      </c>
      <c r="O425" s="237">
        <f t="shared" si="436"/>
        <v>2.2564392</v>
      </c>
      <c r="P425" s="237">
        <f t="shared" si="436"/>
        <v>11.418552930000001</v>
      </c>
      <c r="Q425" s="237">
        <f t="shared" si="436"/>
        <v>0</v>
      </c>
      <c r="R425" s="237">
        <f t="shared" si="436"/>
        <v>0.58436297999999975</v>
      </c>
      <c r="S425" s="237">
        <f t="shared" si="436"/>
        <v>7.1595790200000007</v>
      </c>
      <c r="T425" s="237">
        <f t="shared" si="436"/>
        <v>0.14000502000000001</v>
      </c>
      <c r="U425" s="237">
        <f t="shared" si="436"/>
        <v>6.3783235500000002</v>
      </c>
      <c r="V425" s="237">
        <f t="shared" si="436"/>
        <v>0</v>
      </c>
      <c r="W425" s="237">
        <f t="shared" si="436"/>
        <v>0.64125044999999992</v>
      </c>
      <c r="X425" s="237">
        <f t="shared" si="436"/>
        <v>0</v>
      </c>
      <c r="Y425" s="237">
        <f t="shared" si="436"/>
        <v>0</v>
      </c>
      <c r="Z425" s="237">
        <f t="shared" si="436"/>
        <v>0</v>
      </c>
      <c r="AA425" s="237">
        <f t="shared" si="436"/>
        <v>0</v>
      </c>
      <c r="AB425" s="237">
        <f t="shared" si="436"/>
        <v>0</v>
      </c>
      <c r="AC425" s="237">
        <f t="shared" si="436"/>
        <v>0</v>
      </c>
      <c r="AD425" s="237">
        <f t="shared" si="436"/>
        <v>0</v>
      </c>
      <c r="AE425" s="237">
        <f t="shared" si="436"/>
        <v>0.65</v>
      </c>
      <c r="AF425" s="237">
        <f t="shared" si="436"/>
        <v>4040</v>
      </c>
      <c r="AG425" s="237">
        <f t="shared" si="436"/>
        <v>0</v>
      </c>
      <c r="AH425" s="237">
        <f t="shared" si="436"/>
        <v>0</v>
      </c>
      <c r="AI425" s="237">
        <f t="shared" si="436"/>
        <v>0</v>
      </c>
      <c r="AJ425" s="237">
        <f t="shared" si="436"/>
        <v>0.55600000000000005</v>
      </c>
      <c r="AK425" s="237">
        <f t="shared" si="436"/>
        <v>0</v>
      </c>
      <c r="AL425" s="27"/>
    </row>
    <row r="426" spans="1:38" ht="77.7" x14ac:dyDescent="0.35">
      <c r="A426" s="210">
        <v>364</v>
      </c>
      <c r="B426" s="152" t="s">
        <v>729</v>
      </c>
      <c r="C426" s="174" t="s">
        <v>730</v>
      </c>
      <c r="D426" s="153">
        <v>2.4704160000000002</v>
      </c>
      <c r="E426" s="192">
        <f t="shared" ref="E426:E431" si="437">D426*10%</f>
        <v>0.24704160000000003</v>
      </c>
      <c r="F426" s="192">
        <f t="shared" ref="F426:F431" si="438">D426-E426-H426</f>
        <v>2.0751494400000001</v>
      </c>
      <c r="G426" s="192"/>
      <c r="H426" s="192">
        <f t="shared" ref="H426:H431" si="439">D426*6%</f>
        <v>0.14822496000000002</v>
      </c>
      <c r="I426" s="153">
        <v>0.10994598</v>
      </c>
      <c r="J426" s="192">
        <v>0</v>
      </c>
      <c r="K426" s="192">
        <v>0</v>
      </c>
      <c r="L426" s="192">
        <v>0</v>
      </c>
      <c r="M426" s="192">
        <v>0.10994598</v>
      </c>
      <c r="N426" s="192">
        <f t="shared" ref="N426:N431" si="440">D426-I426</f>
        <v>2.3604700200000002</v>
      </c>
      <c r="O426" s="192">
        <f t="shared" ref="O426:O431" si="441">E426-J426</f>
        <v>0.24704160000000003</v>
      </c>
      <c r="P426" s="192">
        <f t="shared" ref="P426:P431" si="442">F426-K426</f>
        <v>2.0751494400000001</v>
      </c>
      <c r="Q426" s="192">
        <f t="shared" ref="Q426:Q431" si="443">G426-L426</f>
        <v>0</v>
      </c>
      <c r="R426" s="192">
        <f t="shared" ref="R426:R431" si="444">H426-M426</f>
        <v>3.8278980000000018E-2</v>
      </c>
      <c r="S426" s="153">
        <f t="shared" ref="S426:S431" si="445">T426+U426+V426+W426</f>
        <v>9.1621649999999999E-2</v>
      </c>
      <c r="T426" s="153"/>
      <c r="U426" s="153"/>
      <c r="V426" s="153"/>
      <c r="W426" s="153">
        <v>9.1621649999999999E-2</v>
      </c>
      <c r="X426" s="192"/>
      <c r="Y426" s="192"/>
      <c r="Z426" s="192"/>
      <c r="AA426" s="192"/>
      <c r="AB426" s="198"/>
      <c r="AC426" s="192"/>
      <c r="AD426" s="192"/>
      <c r="AE426" s="192"/>
      <c r="AF426" s="192"/>
      <c r="AG426" s="192"/>
      <c r="AH426" s="192"/>
      <c r="AI426" s="192"/>
      <c r="AJ426" s="153"/>
      <c r="AK426" s="192"/>
      <c r="AL426" s="27"/>
    </row>
    <row r="427" spans="1:38" ht="77.7" x14ac:dyDescent="0.35">
      <c r="A427" s="210">
        <v>365</v>
      </c>
      <c r="B427" s="152" t="s">
        <v>731</v>
      </c>
      <c r="C427" s="174" t="s">
        <v>732</v>
      </c>
      <c r="D427" s="153">
        <v>1.8279720000000002</v>
      </c>
      <c r="E427" s="192">
        <f t="shared" si="437"/>
        <v>0.18279720000000002</v>
      </c>
      <c r="F427" s="192">
        <f t="shared" si="438"/>
        <v>1.5354964800000002</v>
      </c>
      <c r="G427" s="192"/>
      <c r="H427" s="192">
        <f t="shared" si="439"/>
        <v>0.10967832000000001</v>
      </c>
      <c r="I427" s="153">
        <v>8.1353999999999996E-2</v>
      </c>
      <c r="J427" s="192">
        <v>0</v>
      </c>
      <c r="K427" s="192">
        <v>0</v>
      </c>
      <c r="L427" s="192">
        <v>0</v>
      </c>
      <c r="M427" s="192">
        <v>8.1353999999999996E-2</v>
      </c>
      <c r="N427" s="192">
        <f t="shared" si="440"/>
        <v>1.7466180000000002</v>
      </c>
      <c r="O427" s="192">
        <f t="shared" si="441"/>
        <v>0.18279720000000002</v>
      </c>
      <c r="P427" s="192">
        <f t="shared" si="442"/>
        <v>1.5354964800000002</v>
      </c>
      <c r="Q427" s="192">
        <f t="shared" si="443"/>
        <v>0</v>
      </c>
      <c r="R427" s="192">
        <f t="shared" si="444"/>
        <v>2.8324320000000014E-2</v>
      </c>
      <c r="S427" s="153">
        <f t="shared" si="445"/>
        <v>6.7794999999999994E-2</v>
      </c>
      <c r="T427" s="153"/>
      <c r="U427" s="153"/>
      <c r="V427" s="153"/>
      <c r="W427" s="153">
        <v>6.7794999999999994E-2</v>
      </c>
      <c r="X427" s="192"/>
      <c r="Y427" s="192"/>
      <c r="Z427" s="192"/>
      <c r="AA427" s="192"/>
      <c r="AB427" s="198"/>
      <c r="AC427" s="192"/>
      <c r="AD427" s="192"/>
      <c r="AE427" s="192"/>
      <c r="AF427" s="192"/>
      <c r="AG427" s="192"/>
      <c r="AH427" s="192"/>
      <c r="AI427" s="192"/>
      <c r="AJ427" s="153"/>
      <c r="AK427" s="192"/>
      <c r="AL427" s="27"/>
    </row>
    <row r="428" spans="1:38" ht="46.65" x14ac:dyDescent="0.35">
      <c r="A428" s="210">
        <v>366</v>
      </c>
      <c r="B428" s="152" t="s">
        <v>733</v>
      </c>
      <c r="C428" s="174" t="s">
        <v>734</v>
      </c>
      <c r="D428" s="153">
        <v>2.2587959999999998</v>
      </c>
      <c r="E428" s="192">
        <f t="shared" si="437"/>
        <v>0.22587959999999999</v>
      </c>
      <c r="F428" s="192">
        <f t="shared" si="438"/>
        <v>1.89738864</v>
      </c>
      <c r="G428" s="192"/>
      <c r="H428" s="192">
        <f t="shared" si="439"/>
        <v>0.13552775999999997</v>
      </c>
      <c r="I428" s="153">
        <v>0.10052781600000001</v>
      </c>
      <c r="J428" s="192">
        <v>0</v>
      </c>
      <c r="K428" s="192">
        <v>0</v>
      </c>
      <c r="L428" s="192">
        <v>0</v>
      </c>
      <c r="M428" s="192">
        <v>0.10052781600000001</v>
      </c>
      <c r="N428" s="192">
        <f t="shared" si="440"/>
        <v>2.1582681839999998</v>
      </c>
      <c r="O428" s="192">
        <f t="shared" si="441"/>
        <v>0.22587959999999999</v>
      </c>
      <c r="P428" s="192">
        <f t="shared" si="442"/>
        <v>1.89738864</v>
      </c>
      <c r="Q428" s="192">
        <f t="shared" si="443"/>
        <v>0</v>
      </c>
      <c r="R428" s="192">
        <f t="shared" si="444"/>
        <v>3.4999943999999963E-2</v>
      </c>
      <c r="S428" s="153">
        <f t="shared" si="445"/>
        <v>0.22377820000000001</v>
      </c>
      <c r="T428" s="153">
        <v>0.14000502000000001</v>
      </c>
      <c r="U428" s="153"/>
      <c r="V428" s="153"/>
      <c r="W428" s="153">
        <v>8.3773180000000003E-2</v>
      </c>
      <c r="X428" s="192"/>
      <c r="Y428" s="192"/>
      <c r="Z428" s="192"/>
      <c r="AA428" s="192"/>
      <c r="AB428" s="198"/>
      <c r="AC428" s="192"/>
      <c r="AD428" s="192"/>
      <c r="AE428" s="192"/>
      <c r="AF428" s="192"/>
      <c r="AG428" s="192"/>
      <c r="AH428" s="192"/>
      <c r="AI428" s="192"/>
      <c r="AJ428" s="153"/>
      <c r="AK428" s="192"/>
      <c r="AL428" s="27"/>
    </row>
    <row r="429" spans="1:38" ht="46.65" x14ac:dyDescent="0.35">
      <c r="A429" s="210">
        <v>367</v>
      </c>
      <c r="B429" s="152" t="s">
        <v>735</v>
      </c>
      <c r="C429" s="174" t="s">
        <v>736</v>
      </c>
      <c r="D429" s="153">
        <v>5.6970719999999986</v>
      </c>
      <c r="E429" s="192">
        <f t="shared" si="437"/>
        <v>0.56970719999999986</v>
      </c>
      <c r="F429" s="192">
        <f t="shared" si="438"/>
        <v>4.785540479999999</v>
      </c>
      <c r="G429" s="192"/>
      <c r="H429" s="192">
        <f t="shared" si="439"/>
        <v>0.3418243199999999</v>
      </c>
      <c r="I429" s="153">
        <v>3.6102191299999999</v>
      </c>
      <c r="J429" s="192">
        <v>0</v>
      </c>
      <c r="K429" s="192">
        <v>3.2675332699999999</v>
      </c>
      <c r="L429" s="192">
        <v>0</v>
      </c>
      <c r="M429" s="192">
        <v>0.34268586000000001</v>
      </c>
      <c r="N429" s="192">
        <f t="shared" si="440"/>
        <v>2.0868528699999986</v>
      </c>
      <c r="O429" s="192">
        <f t="shared" si="441"/>
        <v>0.56970719999999986</v>
      </c>
      <c r="P429" s="192">
        <f t="shared" si="442"/>
        <v>1.5180072099999991</v>
      </c>
      <c r="Q429" s="192">
        <f t="shared" si="443"/>
        <v>0</v>
      </c>
      <c r="R429" s="192">
        <f t="shared" si="444"/>
        <v>-8.61540000000105E-4</v>
      </c>
      <c r="S429" s="153">
        <f t="shared" si="445"/>
        <v>3.1072258700000006</v>
      </c>
      <c r="T429" s="153"/>
      <c r="U429" s="153">
        <v>2.8216543200000004</v>
      </c>
      <c r="V429" s="153"/>
      <c r="W429" s="153">
        <v>0.28557155000000001</v>
      </c>
      <c r="X429" s="192"/>
      <c r="Y429" s="192"/>
      <c r="Z429" s="192"/>
      <c r="AA429" s="192"/>
      <c r="AB429" s="198"/>
      <c r="AC429" s="192"/>
      <c r="AD429" s="192"/>
      <c r="AE429" s="192">
        <v>0.25</v>
      </c>
      <c r="AF429" s="198">
        <v>2020</v>
      </c>
      <c r="AG429" s="192" t="s">
        <v>1527</v>
      </c>
      <c r="AH429" s="192" t="s">
        <v>1528</v>
      </c>
      <c r="AI429" s="192" t="s">
        <v>1529</v>
      </c>
      <c r="AJ429" s="153">
        <v>0.19500000000000001</v>
      </c>
      <c r="AK429" s="192"/>
      <c r="AL429" s="27"/>
    </row>
    <row r="430" spans="1:38" ht="26.3" customHeight="1" x14ac:dyDescent="0.35">
      <c r="A430" s="210">
        <v>368</v>
      </c>
      <c r="B430" s="152" t="s">
        <v>737</v>
      </c>
      <c r="C430" s="174" t="s">
        <v>738</v>
      </c>
      <c r="D430" s="153">
        <v>5.6484719999999999</v>
      </c>
      <c r="E430" s="192">
        <f t="shared" si="437"/>
        <v>0.56484719999999999</v>
      </c>
      <c r="F430" s="192">
        <f t="shared" si="438"/>
        <v>4.7447164800000001</v>
      </c>
      <c r="G430" s="192"/>
      <c r="H430" s="192">
        <f t="shared" si="439"/>
        <v>0.33890831999999999</v>
      </c>
      <c r="I430" s="153">
        <v>0</v>
      </c>
      <c r="J430" s="192">
        <v>0</v>
      </c>
      <c r="K430" s="192">
        <v>0</v>
      </c>
      <c r="L430" s="192">
        <v>0</v>
      </c>
      <c r="M430" s="192">
        <v>0</v>
      </c>
      <c r="N430" s="192">
        <f t="shared" si="440"/>
        <v>5.6484719999999999</v>
      </c>
      <c r="O430" s="192">
        <f t="shared" si="441"/>
        <v>0.56484719999999999</v>
      </c>
      <c r="P430" s="192">
        <f t="shared" si="442"/>
        <v>4.7447164800000001</v>
      </c>
      <c r="Q430" s="192">
        <f t="shared" si="443"/>
        <v>0</v>
      </c>
      <c r="R430" s="192">
        <f t="shared" si="444"/>
        <v>0.33890831999999999</v>
      </c>
      <c r="S430" s="153">
        <f t="shared" si="445"/>
        <v>0</v>
      </c>
      <c r="T430" s="153"/>
      <c r="U430" s="153"/>
      <c r="V430" s="153"/>
      <c r="W430" s="153">
        <v>0</v>
      </c>
      <c r="X430" s="192"/>
      <c r="Y430" s="192"/>
      <c r="Z430" s="192"/>
      <c r="AA430" s="192"/>
      <c r="AB430" s="198"/>
      <c r="AC430" s="192"/>
      <c r="AD430" s="192"/>
      <c r="AE430" s="192"/>
      <c r="AF430" s="192"/>
      <c r="AG430" s="192"/>
      <c r="AH430" s="192"/>
      <c r="AI430" s="192"/>
      <c r="AJ430" s="153"/>
      <c r="AK430" s="192"/>
      <c r="AL430" s="27"/>
    </row>
    <row r="431" spans="1:38" ht="31.1" x14ac:dyDescent="0.35">
      <c r="A431" s="210">
        <v>369</v>
      </c>
      <c r="B431" s="152" t="s">
        <v>739</v>
      </c>
      <c r="C431" s="174" t="s">
        <v>740</v>
      </c>
      <c r="D431" s="153">
        <v>4.6616639999999991</v>
      </c>
      <c r="E431" s="192">
        <f t="shared" si="437"/>
        <v>0.46616639999999993</v>
      </c>
      <c r="F431" s="192">
        <f t="shared" si="438"/>
        <v>3.9157977599999994</v>
      </c>
      <c r="G431" s="192"/>
      <c r="H431" s="192">
        <f t="shared" si="439"/>
        <v>0.27969983999999992</v>
      </c>
      <c r="I431" s="153">
        <v>4.4029899639999996</v>
      </c>
      <c r="J431" s="192">
        <v>0</v>
      </c>
      <c r="K431" s="192">
        <v>4.2680030799999997</v>
      </c>
      <c r="L431" s="192">
        <v>0</v>
      </c>
      <c r="M431" s="192">
        <v>0.134986884</v>
      </c>
      <c r="N431" s="192">
        <f t="shared" si="440"/>
        <v>0.2586740359999995</v>
      </c>
      <c r="O431" s="192">
        <f t="shared" si="441"/>
        <v>0.46616639999999993</v>
      </c>
      <c r="P431" s="192">
        <f t="shared" si="442"/>
        <v>-0.35220532000000038</v>
      </c>
      <c r="Q431" s="192">
        <f t="shared" si="443"/>
        <v>0</v>
      </c>
      <c r="R431" s="192">
        <f t="shared" si="444"/>
        <v>0.14471295599999992</v>
      </c>
      <c r="S431" s="153">
        <f t="shared" si="445"/>
        <v>3.6691582999999999</v>
      </c>
      <c r="T431" s="153"/>
      <c r="U431" s="153">
        <v>3.5566692299999998</v>
      </c>
      <c r="V431" s="153"/>
      <c r="W431" s="153">
        <v>0.11248907</v>
      </c>
      <c r="X431" s="192"/>
      <c r="Y431" s="192"/>
      <c r="Z431" s="192"/>
      <c r="AA431" s="192"/>
      <c r="AB431" s="198"/>
      <c r="AC431" s="192"/>
      <c r="AD431" s="192"/>
      <c r="AE431" s="192">
        <v>0.4</v>
      </c>
      <c r="AF431" s="198">
        <v>2020</v>
      </c>
      <c r="AG431" s="192" t="s">
        <v>1527</v>
      </c>
      <c r="AH431" s="192" t="s">
        <v>1528</v>
      </c>
      <c r="AI431" s="192" t="s">
        <v>1529</v>
      </c>
      <c r="AJ431" s="153">
        <v>0.36099999999999999</v>
      </c>
      <c r="AK431" s="192"/>
      <c r="AL431" s="27"/>
    </row>
    <row r="432" spans="1:38" ht="30.05" x14ac:dyDescent="0.35">
      <c r="A432" s="172"/>
      <c r="B432" s="156" t="s">
        <v>195</v>
      </c>
      <c r="C432" s="173"/>
      <c r="D432" s="237">
        <f t="shared" ref="D432:AK432" si="446">SUM(D433:D450)</f>
        <v>30.130607999999999</v>
      </c>
      <c r="E432" s="237">
        <f t="shared" si="446"/>
        <v>3.0130608000000003</v>
      </c>
      <c r="F432" s="237">
        <f t="shared" si="446"/>
        <v>25.309710720000005</v>
      </c>
      <c r="G432" s="237">
        <f t="shared" si="446"/>
        <v>0</v>
      </c>
      <c r="H432" s="237">
        <f t="shared" si="446"/>
        <v>1.8078364799999997</v>
      </c>
      <c r="I432" s="237">
        <f t="shared" si="446"/>
        <v>21.376245965999999</v>
      </c>
      <c r="J432" s="237">
        <f t="shared" si="446"/>
        <v>1.30456124</v>
      </c>
      <c r="K432" s="237">
        <f t="shared" si="446"/>
        <v>18.649672449999997</v>
      </c>
      <c r="L432" s="237">
        <f t="shared" si="446"/>
        <v>0</v>
      </c>
      <c r="M432" s="237">
        <f t="shared" si="446"/>
        <v>1.4220122759999998</v>
      </c>
      <c r="N432" s="237">
        <f t="shared" si="446"/>
        <v>8.7543620339999997</v>
      </c>
      <c r="O432" s="237">
        <f t="shared" si="446"/>
        <v>1.7084995599999999</v>
      </c>
      <c r="P432" s="237">
        <f t="shared" si="446"/>
        <v>6.6600382700000029</v>
      </c>
      <c r="Q432" s="237">
        <f t="shared" si="446"/>
        <v>0</v>
      </c>
      <c r="R432" s="237">
        <f t="shared" si="446"/>
        <v>0.38582420400000017</v>
      </c>
      <c r="S432" s="237">
        <f t="shared" si="446"/>
        <v>18.711654360000001</v>
      </c>
      <c r="T432" s="237">
        <f t="shared" si="446"/>
        <v>1.9852504200000007</v>
      </c>
      <c r="U432" s="237">
        <f t="shared" si="446"/>
        <v>15.541393710000001</v>
      </c>
      <c r="V432" s="237">
        <f t="shared" si="446"/>
        <v>0</v>
      </c>
      <c r="W432" s="237">
        <f t="shared" si="446"/>
        <v>1.1850102300000001</v>
      </c>
      <c r="X432" s="237">
        <f t="shared" si="446"/>
        <v>0</v>
      </c>
      <c r="Y432" s="237">
        <f t="shared" si="446"/>
        <v>0</v>
      </c>
      <c r="Z432" s="237">
        <f t="shared" si="446"/>
        <v>0</v>
      </c>
      <c r="AA432" s="237">
        <f t="shared" si="446"/>
        <v>0</v>
      </c>
      <c r="AB432" s="237">
        <f t="shared" si="446"/>
        <v>0</v>
      </c>
      <c r="AC432" s="237">
        <f t="shared" si="446"/>
        <v>0</v>
      </c>
      <c r="AD432" s="237">
        <f t="shared" si="446"/>
        <v>0</v>
      </c>
      <c r="AE432" s="237">
        <f t="shared" si="446"/>
        <v>0.25</v>
      </c>
      <c r="AF432" s="237">
        <f t="shared" si="446"/>
        <v>4040</v>
      </c>
      <c r="AG432" s="237">
        <f t="shared" si="446"/>
        <v>0</v>
      </c>
      <c r="AH432" s="237">
        <f t="shared" si="446"/>
        <v>0</v>
      </c>
      <c r="AI432" s="237">
        <f t="shared" si="446"/>
        <v>0</v>
      </c>
      <c r="AJ432" s="237">
        <f t="shared" si="446"/>
        <v>3.4226999999999999</v>
      </c>
      <c r="AK432" s="237">
        <f t="shared" si="446"/>
        <v>0</v>
      </c>
      <c r="AL432" s="27"/>
    </row>
    <row r="433" spans="1:38" ht="77.7" x14ac:dyDescent="0.35">
      <c r="A433" s="210">
        <v>370</v>
      </c>
      <c r="B433" s="152" t="s">
        <v>741</v>
      </c>
      <c r="C433" s="174" t="s">
        <v>742</v>
      </c>
      <c r="D433" s="153">
        <v>1.2E-2</v>
      </c>
      <c r="E433" s="192">
        <f t="shared" ref="E433:E450" si="447">D433*10%</f>
        <v>1.2000000000000001E-3</v>
      </c>
      <c r="F433" s="192">
        <f t="shared" ref="F433:F450" si="448">D433-E433-H433</f>
        <v>1.008E-2</v>
      </c>
      <c r="G433" s="192"/>
      <c r="H433" s="192">
        <f t="shared" ref="H433:H450" si="449">D433*6%</f>
        <v>7.1999999999999994E-4</v>
      </c>
      <c r="I433" s="153">
        <v>5.3404799999999997E-4</v>
      </c>
      <c r="J433" s="192">
        <v>0</v>
      </c>
      <c r="K433" s="192">
        <v>0</v>
      </c>
      <c r="L433" s="192">
        <v>0</v>
      </c>
      <c r="M433" s="192">
        <v>5.3404799999999997E-4</v>
      </c>
      <c r="N433" s="192">
        <f t="shared" ref="N433:N450" si="450">D433-I433</f>
        <v>1.1465952E-2</v>
      </c>
      <c r="O433" s="192">
        <f t="shared" ref="O433:O450" si="451">E433-J433</f>
        <v>1.2000000000000001E-3</v>
      </c>
      <c r="P433" s="192">
        <f t="shared" ref="P433:P450" si="452">F433-K433</f>
        <v>1.008E-2</v>
      </c>
      <c r="Q433" s="192">
        <f t="shared" ref="Q433:Q450" si="453">G433-L433</f>
        <v>0</v>
      </c>
      <c r="R433" s="192">
        <f t="shared" ref="R433:R450" si="454">H433-M433</f>
        <v>1.8595199999999997E-4</v>
      </c>
      <c r="S433" s="153">
        <f t="shared" ref="S433:S450" si="455">T433+U433+V433+W433</f>
        <v>4.4504000000000001E-4</v>
      </c>
      <c r="T433" s="153"/>
      <c r="U433" s="153"/>
      <c r="V433" s="153"/>
      <c r="W433" s="153">
        <v>4.4504000000000001E-4</v>
      </c>
      <c r="X433" s="192"/>
      <c r="Y433" s="192"/>
      <c r="Z433" s="192"/>
      <c r="AA433" s="192"/>
      <c r="AB433" s="198"/>
      <c r="AC433" s="192"/>
      <c r="AD433" s="192"/>
      <c r="AE433" s="192"/>
      <c r="AF433" s="192"/>
      <c r="AG433" s="192"/>
      <c r="AH433" s="192"/>
      <c r="AI433" s="192"/>
      <c r="AJ433" s="153"/>
      <c r="AK433" s="192"/>
      <c r="AL433" s="27"/>
    </row>
    <row r="434" spans="1:38" ht="46.65" x14ac:dyDescent="0.35">
      <c r="A434" s="210">
        <v>371</v>
      </c>
      <c r="B434" s="152" t="s">
        <v>743</v>
      </c>
      <c r="C434" s="174" t="s">
        <v>744</v>
      </c>
      <c r="D434" s="153">
        <v>2.0734080000000001</v>
      </c>
      <c r="E434" s="192">
        <f t="shared" si="447"/>
        <v>0.20734080000000002</v>
      </c>
      <c r="F434" s="192">
        <f t="shared" si="448"/>
        <v>1.7416627200000001</v>
      </c>
      <c r="G434" s="192"/>
      <c r="H434" s="192">
        <f t="shared" si="449"/>
        <v>0.12440448</v>
      </c>
      <c r="I434" s="153">
        <v>9.227711999999999E-2</v>
      </c>
      <c r="J434" s="192">
        <v>0</v>
      </c>
      <c r="K434" s="192">
        <v>0</v>
      </c>
      <c r="L434" s="192">
        <v>0</v>
      </c>
      <c r="M434" s="192">
        <v>9.227711999999999E-2</v>
      </c>
      <c r="N434" s="192">
        <f t="shared" si="450"/>
        <v>1.9811308800000003</v>
      </c>
      <c r="O434" s="192">
        <f t="shared" si="451"/>
        <v>0.20734080000000002</v>
      </c>
      <c r="P434" s="192">
        <f t="shared" si="452"/>
        <v>1.7416627200000001</v>
      </c>
      <c r="Q434" s="192">
        <f t="shared" si="453"/>
        <v>0</v>
      </c>
      <c r="R434" s="192">
        <f t="shared" si="454"/>
        <v>3.2127360000000008E-2</v>
      </c>
      <c r="S434" s="153">
        <f t="shared" si="455"/>
        <v>7.6897599999999997E-2</v>
      </c>
      <c r="T434" s="153"/>
      <c r="U434" s="153"/>
      <c r="V434" s="153"/>
      <c r="W434" s="153">
        <v>7.6897599999999997E-2</v>
      </c>
      <c r="X434" s="192"/>
      <c r="Y434" s="192"/>
      <c r="Z434" s="192"/>
      <c r="AA434" s="192"/>
      <c r="AB434" s="198"/>
      <c r="AC434" s="192"/>
      <c r="AD434" s="192"/>
      <c r="AE434" s="192"/>
      <c r="AF434" s="192"/>
      <c r="AG434" s="192"/>
      <c r="AH434" s="192"/>
      <c r="AI434" s="192"/>
      <c r="AJ434" s="153"/>
      <c r="AK434" s="192"/>
      <c r="AL434" s="27"/>
    </row>
    <row r="435" spans="1:38" ht="62.2" x14ac:dyDescent="0.35">
      <c r="A435" s="210">
        <v>372</v>
      </c>
      <c r="B435" s="152" t="s">
        <v>745</v>
      </c>
      <c r="C435" s="174" t="s">
        <v>746</v>
      </c>
      <c r="D435" s="153">
        <v>2.0734080000000001</v>
      </c>
      <c r="E435" s="192">
        <f t="shared" si="447"/>
        <v>0.20734080000000002</v>
      </c>
      <c r="F435" s="192">
        <f t="shared" si="448"/>
        <v>1.7416627200000001</v>
      </c>
      <c r="G435" s="192"/>
      <c r="H435" s="192">
        <f t="shared" si="449"/>
        <v>0.12440448</v>
      </c>
      <c r="I435" s="153">
        <v>9.227711999999999E-2</v>
      </c>
      <c r="J435" s="192">
        <v>0</v>
      </c>
      <c r="K435" s="192">
        <v>0</v>
      </c>
      <c r="L435" s="192">
        <v>0</v>
      </c>
      <c r="M435" s="192">
        <v>9.227711999999999E-2</v>
      </c>
      <c r="N435" s="192">
        <f t="shared" si="450"/>
        <v>1.9811308800000003</v>
      </c>
      <c r="O435" s="192">
        <f t="shared" si="451"/>
        <v>0.20734080000000002</v>
      </c>
      <c r="P435" s="192">
        <f t="shared" si="452"/>
        <v>1.7416627200000001</v>
      </c>
      <c r="Q435" s="192">
        <f t="shared" si="453"/>
        <v>0</v>
      </c>
      <c r="R435" s="192">
        <f t="shared" si="454"/>
        <v>3.2127360000000008E-2</v>
      </c>
      <c r="S435" s="153">
        <f t="shared" si="455"/>
        <v>7.6897599999999997E-2</v>
      </c>
      <c r="T435" s="153"/>
      <c r="U435" s="153"/>
      <c r="V435" s="153"/>
      <c r="W435" s="153">
        <v>7.6897599999999997E-2</v>
      </c>
      <c r="X435" s="192"/>
      <c r="Y435" s="192"/>
      <c r="Z435" s="192"/>
      <c r="AA435" s="192"/>
      <c r="AB435" s="198"/>
      <c r="AC435" s="192"/>
      <c r="AD435" s="192"/>
      <c r="AE435" s="192"/>
      <c r="AF435" s="192"/>
      <c r="AG435" s="192"/>
      <c r="AH435" s="192"/>
      <c r="AI435" s="192"/>
      <c r="AJ435" s="153"/>
      <c r="AK435" s="192"/>
      <c r="AL435" s="27"/>
    </row>
    <row r="436" spans="1:38" ht="46.65" x14ac:dyDescent="0.35">
      <c r="A436" s="210">
        <v>373</v>
      </c>
      <c r="B436" s="152" t="s">
        <v>747</v>
      </c>
      <c r="C436" s="174" t="s">
        <v>748</v>
      </c>
      <c r="D436" s="153">
        <v>2.0734080000000001</v>
      </c>
      <c r="E436" s="192">
        <f t="shared" si="447"/>
        <v>0.20734080000000002</v>
      </c>
      <c r="F436" s="192">
        <f t="shared" si="448"/>
        <v>1.7416627200000001</v>
      </c>
      <c r="G436" s="192"/>
      <c r="H436" s="192">
        <f t="shared" si="449"/>
        <v>0.12440448</v>
      </c>
      <c r="I436" s="153">
        <v>9.227711999999999E-2</v>
      </c>
      <c r="J436" s="192">
        <v>0</v>
      </c>
      <c r="K436" s="192">
        <v>0</v>
      </c>
      <c r="L436" s="192">
        <v>0</v>
      </c>
      <c r="M436" s="192">
        <v>9.227711999999999E-2</v>
      </c>
      <c r="N436" s="192">
        <f t="shared" si="450"/>
        <v>1.9811308800000003</v>
      </c>
      <c r="O436" s="192">
        <f t="shared" si="451"/>
        <v>0.20734080000000002</v>
      </c>
      <c r="P436" s="192">
        <f t="shared" si="452"/>
        <v>1.7416627200000001</v>
      </c>
      <c r="Q436" s="192">
        <f t="shared" si="453"/>
        <v>0</v>
      </c>
      <c r="R436" s="192">
        <f t="shared" si="454"/>
        <v>3.2127360000000008E-2</v>
      </c>
      <c r="S436" s="153">
        <f t="shared" si="455"/>
        <v>7.6897599999999997E-2</v>
      </c>
      <c r="T436" s="153"/>
      <c r="U436" s="153"/>
      <c r="V436" s="153"/>
      <c r="W436" s="153">
        <v>7.6897599999999997E-2</v>
      </c>
      <c r="X436" s="192"/>
      <c r="Y436" s="192"/>
      <c r="Z436" s="192"/>
      <c r="AA436" s="192"/>
      <c r="AB436" s="198"/>
      <c r="AC436" s="192"/>
      <c r="AD436" s="192"/>
      <c r="AE436" s="192"/>
      <c r="AF436" s="192"/>
      <c r="AG436" s="192"/>
      <c r="AH436" s="192"/>
      <c r="AI436" s="192"/>
      <c r="AJ436" s="153"/>
      <c r="AK436" s="192"/>
      <c r="AL436" s="27"/>
    </row>
    <row r="437" spans="1:38" ht="46.65" x14ac:dyDescent="0.35">
      <c r="A437" s="210">
        <v>374</v>
      </c>
      <c r="B437" s="152" t="s">
        <v>749</v>
      </c>
      <c r="C437" s="174" t="s">
        <v>750</v>
      </c>
      <c r="D437" s="153">
        <v>3.9599760000000002</v>
      </c>
      <c r="E437" s="192">
        <f t="shared" si="447"/>
        <v>0.39599760000000006</v>
      </c>
      <c r="F437" s="192">
        <f t="shared" si="448"/>
        <v>3.32637984</v>
      </c>
      <c r="G437" s="192"/>
      <c r="H437" s="192">
        <f t="shared" si="449"/>
        <v>0.23759856000000001</v>
      </c>
      <c r="I437" s="153">
        <v>0.17623894799999998</v>
      </c>
      <c r="J437" s="192">
        <v>0</v>
      </c>
      <c r="K437" s="192">
        <v>0</v>
      </c>
      <c r="L437" s="192">
        <v>0</v>
      </c>
      <c r="M437" s="192">
        <v>0.17623894799999998</v>
      </c>
      <c r="N437" s="192">
        <f t="shared" si="450"/>
        <v>3.7837370520000002</v>
      </c>
      <c r="O437" s="192">
        <f t="shared" si="451"/>
        <v>0.39599760000000006</v>
      </c>
      <c r="P437" s="192">
        <f t="shared" si="452"/>
        <v>3.32637984</v>
      </c>
      <c r="Q437" s="192">
        <f t="shared" si="453"/>
        <v>0</v>
      </c>
      <c r="R437" s="192">
        <f t="shared" si="454"/>
        <v>6.1359612000000036E-2</v>
      </c>
      <c r="S437" s="153">
        <f t="shared" si="455"/>
        <v>0.14686579</v>
      </c>
      <c r="T437" s="153"/>
      <c r="U437" s="153"/>
      <c r="V437" s="153"/>
      <c r="W437" s="153">
        <v>0.14686579</v>
      </c>
      <c r="X437" s="192"/>
      <c r="Y437" s="192"/>
      <c r="Z437" s="192"/>
      <c r="AA437" s="192"/>
      <c r="AB437" s="198"/>
      <c r="AC437" s="192"/>
      <c r="AD437" s="192"/>
      <c r="AE437" s="192"/>
      <c r="AF437" s="192"/>
      <c r="AG437" s="192"/>
      <c r="AH437" s="192"/>
      <c r="AI437" s="192"/>
      <c r="AJ437" s="153"/>
      <c r="AK437" s="192"/>
      <c r="AL437" s="27"/>
    </row>
    <row r="438" spans="1:38" ht="46.65" x14ac:dyDescent="0.35">
      <c r="A438" s="210">
        <v>375</v>
      </c>
      <c r="B438" s="152" t="s">
        <v>751</v>
      </c>
      <c r="C438" s="174" t="s">
        <v>752</v>
      </c>
      <c r="D438" s="153">
        <v>1.8516839999999999</v>
      </c>
      <c r="E438" s="192">
        <f t="shared" si="447"/>
        <v>0.18516840000000001</v>
      </c>
      <c r="F438" s="192">
        <f t="shared" si="448"/>
        <v>1.55541456</v>
      </c>
      <c r="G438" s="192"/>
      <c r="H438" s="192">
        <f t="shared" si="449"/>
        <v>0.11110103999999998</v>
      </c>
      <c r="I438" s="153">
        <v>8.2409267999999994E-2</v>
      </c>
      <c r="J438" s="192">
        <v>0</v>
      </c>
      <c r="K438" s="192">
        <v>0</v>
      </c>
      <c r="L438" s="192">
        <v>0</v>
      </c>
      <c r="M438" s="192">
        <v>8.2409267999999994E-2</v>
      </c>
      <c r="N438" s="192">
        <f t="shared" si="450"/>
        <v>1.769274732</v>
      </c>
      <c r="O438" s="192">
        <f t="shared" si="451"/>
        <v>0.18516840000000001</v>
      </c>
      <c r="P438" s="192">
        <f t="shared" si="452"/>
        <v>1.55541456</v>
      </c>
      <c r="Q438" s="192">
        <f t="shared" si="453"/>
        <v>0</v>
      </c>
      <c r="R438" s="192">
        <f t="shared" si="454"/>
        <v>2.869177199999999E-2</v>
      </c>
      <c r="S438" s="153">
        <f t="shared" si="455"/>
        <v>6.8674390000000002E-2</v>
      </c>
      <c r="T438" s="153"/>
      <c r="U438" s="153"/>
      <c r="V438" s="153"/>
      <c r="W438" s="153">
        <v>6.8674390000000002E-2</v>
      </c>
      <c r="X438" s="192"/>
      <c r="Y438" s="192"/>
      <c r="Z438" s="192"/>
      <c r="AA438" s="192"/>
      <c r="AB438" s="198"/>
      <c r="AC438" s="192"/>
      <c r="AD438" s="192"/>
      <c r="AE438" s="192"/>
      <c r="AF438" s="192"/>
      <c r="AG438" s="192"/>
      <c r="AH438" s="192"/>
      <c r="AI438" s="192"/>
      <c r="AJ438" s="153"/>
      <c r="AK438" s="192"/>
      <c r="AL438" s="27"/>
    </row>
    <row r="439" spans="1:38" ht="46.65" x14ac:dyDescent="0.35">
      <c r="A439" s="210">
        <v>376</v>
      </c>
      <c r="B439" s="152" t="s">
        <v>753</v>
      </c>
      <c r="C439" s="174" t="s">
        <v>754</v>
      </c>
      <c r="D439" s="153">
        <v>1.9708079999999999</v>
      </c>
      <c r="E439" s="192">
        <f t="shared" si="447"/>
        <v>0.1970808</v>
      </c>
      <c r="F439" s="192">
        <f t="shared" si="448"/>
        <v>1.6554787200000001</v>
      </c>
      <c r="G439" s="192"/>
      <c r="H439" s="192">
        <f t="shared" si="449"/>
        <v>0.11824847999999999</v>
      </c>
      <c r="I439" s="153">
        <v>8.7710927999999994E-2</v>
      </c>
      <c r="J439" s="192">
        <v>0</v>
      </c>
      <c r="K439" s="192">
        <v>0</v>
      </c>
      <c r="L439" s="192">
        <v>0</v>
      </c>
      <c r="M439" s="192">
        <v>8.7710927999999994E-2</v>
      </c>
      <c r="N439" s="192">
        <f t="shared" si="450"/>
        <v>1.883097072</v>
      </c>
      <c r="O439" s="192">
        <f t="shared" si="451"/>
        <v>0.1970808</v>
      </c>
      <c r="P439" s="192">
        <f t="shared" si="452"/>
        <v>1.6554787200000001</v>
      </c>
      <c r="Q439" s="192">
        <f t="shared" si="453"/>
        <v>0</v>
      </c>
      <c r="R439" s="192">
        <f t="shared" si="454"/>
        <v>3.0537551999999996E-2</v>
      </c>
      <c r="S439" s="153">
        <f t="shared" si="455"/>
        <v>7.3092439999999995E-2</v>
      </c>
      <c r="T439" s="153"/>
      <c r="U439" s="153"/>
      <c r="V439" s="153"/>
      <c r="W439" s="153">
        <v>7.3092439999999995E-2</v>
      </c>
      <c r="X439" s="192"/>
      <c r="Y439" s="192"/>
      <c r="Z439" s="192"/>
      <c r="AA439" s="192"/>
      <c r="AB439" s="198"/>
      <c r="AC439" s="192"/>
      <c r="AD439" s="192"/>
      <c r="AE439" s="192"/>
      <c r="AF439" s="192"/>
      <c r="AG439" s="192"/>
      <c r="AH439" s="192"/>
      <c r="AI439" s="192"/>
      <c r="AJ439" s="153"/>
      <c r="AK439" s="192"/>
      <c r="AL439" s="27"/>
    </row>
    <row r="440" spans="1:38" ht="46.65" x14ac:dyDescent="0.35">
      <c r="A440" s="210">
        <v>377</v>
      </c>
      <c r="B440" s="152" t="s">
        <v>755</v>
      </c>
      <c r="C440" s="174" t="s">
        <v>756</v>
      </c>
      <c r="D440" s="153">
        <v>1.3211999999999999</v>
      </c>
      <c r="E440" s="192">
        <f t="shared" si="447"/>
        <v>0.13211999999999999</v>
      </c>
      <c r="F440" s="192">
        <f t="shared" si="448"/>
        <v>1.1098079999999999</v>
      </c>
      <c r="G440" s="192"/>
      <c r="H440" s="192">
        <f t="shared" si="449"/>
        <v>7.9271999999999995E-2</v>
      </c>
      <c r="I440" s="153">
        <v>0</v>
      </c>
      <c r="J440" s="192">
        <v>0</v>
      </c>
      <c r="K440" s="192">
        <v>0</v>
      </c>
      <c r="L440" s="192">
        <v>0</v>
      </c>
      <c r="M440" s="192">
        <v>0</v>
      </c>
      <c r="N440" s="192">
        <f t="shared" si="450"/>
        <v>1.3211999999999999</v>
      </c>
      <c r="O440" s="192">
        <f t="shared" si="451"/>
        <v>0.13211999999999999</v>
      </c>
      <c r="P440" s="192">
        <f t="shared" si="452"/>
        <v>1.1098079999999999</v>
      </c>
      <c r="Q440" s="192">
        <f t="shared" si="453"/>
        <v>0</v>
      </c>
      <c r="R440" s="192">
        <f t="shared" si="454"/>
        <v>7.9271999999999995E-2</v>
      </c>
      <c r="S440" s="153">
        <f t="shared" si="455"/>
        <v>0</v>
      </c>
      <c r="T440" s="153"/>
      <c r="U440" s="153"/>
      <c r="V440" s="153"/>
      <c r="W440" s="153">
        <v>0</v>
      </c>
      <c r="X440" s="192"/>
      <c r="Y440" s="192"/>
      <c r="Z440" s="192"/>
      <c r="AA440" s="192"/>
      <c r="AB440" s="198"/>
      <c r="AC440" s="192"/>
      <c r="AD440" s="192"/>
      <c r="AE440" s="192"/>
      <c r="AF440" s="192"/>
      <c r="AG440" s="192"/>
      <c r="AH440" s="192"/>
      <c r="AI440" s="192"/>
      <c r="AJ440" s="153"/>
      <c r="AK440" s="192"/>
      <c r="AL440" s="27"/>
    </row>
    <row r="441" spans="1:38" ht="46.65" x14ac:dyDescent="0.35">
      <c r="A441" s="210">
        <v>378</v>
      </c>
      <c r="B441" s="152" t="s">
        <v>757</v>
      </c>
      <c r="C441" s="174" t="s">
        <v>758</v>
      </c>
      <c r="D441" s="153">
        <v>1.2210120000000002</v>
      </c>
      <c r="E441" s="192">
        <f t="shared" si="447"/>
        <v>0.12210120000000002</v>
      </c>
      <c r="F441" s="192">
        <f t="shared" si="448"/>
        <v>1.0256500800000001</v>
      </c>
      <c r="G441" s="192"/>
      <c r="H441" s="192">
        <f t="shared" si="449"/>
        <v>7.3260720000000015E-2</v>
      </c>
      <c r="I441" s="153">
        <v>5.4341219999999982E-2</v>
      </c>
      <c r="J441" s="192">
        <v>0</v>
      </c>
      <c r="K441" s="192">
        <v>0</v>
      </c>
      <c r="L441" s="192">
        <v>0</v>
      </c>
      <c r="M441" s="192">
        <v>5.4341219999999982E-2</v>
      </c>
      <c r="N441" s="192">
        <f t="shared" si="450"/>
        <v>1.1666707800000002</v>
      </c>
      <c r="O441" s="192">
        <f t="shared" si="451"/>
        <v>0.12210120000000002</v>
      </c>
      <c r="P441" s="192">
        <f t="shared" si="452"/>
        <v>1.0256500800000001</v>
      </c>
      <c r="Q441" s="192">
        <f t="shared" si="453"/>
        <v>0</v>
      </c>
      <c r="R441" s="192">
        <f t="shared" si="454"/>
        <v>1.8919500000000034E-2</v>
      </c>
      <c r="S441" s="153">
        <f t="shared" si="455"/>
        <v>4.5284349999999987E-2</v>
      </c>
      <c r="T441" s="153"/>
      <c r="U441" s="153"/>
      <c r="V441" s="153"/>
      <c r="W441" s="153">
        <v>4.5284349999999987E-2</v>
      </c>
      <c r="X441" s="192"/>
      <c r="Y441" s="192"/>
      <c r="Z441" s="192"/>
      <c r="AA441" s="192"/>
      <c r="AB441" s="198"/>
      <c r="AC441" s="192"/>
      <c r="AD441" s="192"/>
      <c r="AE441" s="192"/>
      <c r="AF441" s="192"/>
      <c r="AG441" s="192"/>
      <c r="AH441" s="192"/>
      <c r="AI441" s="192"/>
      <c r="AJ441" s="153"/>
      <c r="AK441" s="192"/>
      <c r="AL441" s="27"/>
    </row>
    <row r="442" spans="1:38" ht="46.65" x14ac:dyDescent="0.35">
      <c r="A442" s="210">
        <v>379</v>
      </c>
      <c r="B442" s="152" t="s">
        <v>759</v>
      </c>
      <c r="C442" s="174" t="s">
        <v>760</v>
      </c>
      <c r="D442" s="153">
        <v>1.4667959999999998</v>
      </c>
      <c r="E442" s="192">
        <f t="shared" si="447"/>
        <v>0.14667959999999999</v>
      </c>
      <c r="F442" s="192">
        <f t="shared" si="448"/>
        <v>1.2321086399999999</v>
      </c>
      <c r="G442" s="192"/>
      <c r="H442" s="192">
        <f t="shared" si="449"/>
        <v>8.8007759999999977E-2</v>
      </c>
      <c r="I442" s="153">
        <v>6.5279844000000004E-2</v>
      </c>
      <c r="J442" s="192">
        <v>0</v>
      </c>
      <c r="K442" s="192">
        <v>0</v>
      </c>
      <c r="L442" s="192">
        <v>0</v>
      </c>
      <c r="M442" s="192">
        <v>6.5279844000000004E-2</v>
      </c>
      <c r="N442" s="192">
        <f t="shared" si="450"/>
        <v>1.4015161559999998</v>
      </c>
      <c r="O442" s="192">
        <f t="shared" si="451"/>
        <v>0.14667959999999999</v>
      </c>
      <c r="P442" s="192">
        <f t="shared" si="452"/>
        <v>1.2321086399999999</v>
      </c>
      <c r="Q442" s="192">
        <f t="shared" si="453"/>
        <v>0</v>
      </c>
      <c r="R442" s="192">
        <f t="shared" si="454"/>
        <v>2.2727915999999973E-2</v>
      </c>
      <c r="S442" s="153">
        <f t="shared" si="455"/>
        <v>5.4399870000000003E-2</v>
      </c>
      <c r="T442" s="153"/>
      <c r="U442" s="153"/>
      <c r="V442" s="153"/>
      <c r="W442" s="153">
        <v>5.4399870000000003E-2</v>
      </c>
      <c r="X442" s="192"/>
      <c r="Y442" s="192"/>
      <c r="Z442" s="192"/>
      <c r="AA442" s="192"/>
      <c r="AB442" s="198"/>
      <c r="AC442" s="192"/>
      <c r="AD442" s="192"/>
      <c r="AE442" s="192"/>
      <c r="AF442" s="192"/>
      <c r="AG442" s="192"/>
      <c r="AH442" s="192"/>
      <c r="AI442" s="192"/>
      <c r="AJ442" s="153"/>
      <c r="AK442" s="192"/>
      <c r="AL442" s="27"/>
    </row>
    <row r="443" spans="1:38" ht="62.2" x14ac:dyDescent="0.35">
      <c r="A443" s="210">
        <v>380</v>
      </c>
      <c r="B443" s="152" t="s">
        <v>761</v>
      </c>
      <c r="C443" s="174" t="s">
        <v>762</v>
      </c>
      <c r="D443" s="153">
        <v>1.1281679999999998</v>
      </c>
      <c r="E443" s="192">
        <f t="shared" si="447"/>
        <v>0.11281679999999999</v>
      </c>
      <c r="F443" s="192">
        <f t="shared" si="448"/>
        <v>0.9476611199999998</v>
      </c>
      <c r="G443" s="192"/>
      <c r="H443" s="192">
        <f t="shared" si="449"/>
        <v>6.7690079999999986E-2</v>
      </c>
      <c r="I443" s="153">
        <v>5.0209176000000001E-2</v>
      </c>
      <c r="J443" s="192">
        <v>0</v>
      </c>
      <c r="K443" s="192">
        <v>0</v>
      </c>
      <c r="L443" s="192">
        <v>0</v>
      </c>
      <c r="M443" s="192">
        <v>5.0209176000000001E-2</v>
      </c>
      <c r="N443" s="192">
        <f t="shared" si="450"/>
        <v>1.0779588239999998</v>
      </c>
      <c r="O443" s="192">
        <f t="shared" si="451"/>
        <v>0.11281679999999999</v>
      </c>
      <c r="P443" s="192">
        <f t="shared" si="452"/>
        <v>0.9476611199999998</v>
      </c>
      <c r="Q443" s="192">
        <f t="shared" si="453"/>
        <v>0</v>
      </c>
      <c r="R443" s="192">
        <f t="shared" si="454"/>
        <v>1.7480903999999985E-2</v>
      </c>
      <c r="S443" s="153">
        <f t="shared" si="455"/>
        <v>4.184098E-2</v>
      </c>
      <c r="T443" s="153"/>
      <c r="U443" s="153"/>
      <c r="V443" s="153"/>
      <c r="W443" s="153">
        <v>4.184098E-2</v>
      </c>
      <c r="X443" s="192"/>
      <c r="Y443" s="192"/>
      <c r="Z443" s="192"/>
      <c r="AA443" s="192"/>
      <c r="AB443" s="198"/>
      <c r="AC443" s="192"/>
      <c r="AD443" s="192"/>
      <c r="AE443" s="192"/>
      <c r="AF443" s="192"/>
      <c r="AG443" s="192"/>
      <c r="AH443" s="192"/>
      <c r="AI443" s="192"/>
      <c r="AJ443" s="153"/>
      <c r="AK443" s="192"/>
      <c r="AL443" s="27"/>
    </row>
    <row r="444" spans="1:38" ht="62.2" x14ac:dyDescent="0.35">
      <c r="A444" s="210">
        <v>381</v>
      </c>
      <c r="B444" s="152" t="s">
        <v>763</v>
      </c>
      <c r="C444" s="174" t="s">
        <v>764</v>
      </c>
      <c r="D444" s="153">
        <v>0.93467999999999996</v>
      </c>
      <c r="E444" s="192">
        <f t="shared" si="447"/>
        <v>9.3467999999999996E-2</v>
      </c>
      <c r="F444" s="192">
        <f t="shared" si="448"/>
        <v>0.78513119999999992</v>
      </c>
      <c r="G444" s="192"/>
      <c r="H444" s="192">
        <f t="shared" si="449"/>
        <v>5.6080799999999993E-2</v>
      </c>
      <c r="I444" s="153">
        <v>4.1597963999999994E-2</v>
      </c>
      <c r="J444" s="192">
        <v>0</v>
      </c>
      <c r="K444" s="192">
        <v>0</v>
      </c>
      <c r="L444" s="192">
        <v>0</v>
      </c>
      <c r="M444" s="192">
        <v>4.1597963999999994E-2</v>
      </c>
      <c r="N444" s="192">
        <f t="shared" si="450"/>
        <v>0.89308203599999991</v>
      </c>
      <c r="O444" s="192">
        <f t="shared" si="451"/>
        <v>9.3467999999999996E-2</v>
      </c>
      <c r="P444" s="192">
        <f t="shared" si="452"/>
        <v>0.78513119999999992</v>
      </c>
      <c r="Q444" s="192">
        <f t="shared" si="453"/>
        <v>0</v>
      </c>
      <c r="R444" s="192">
        <f t="shared" si="454"/>
        <v>1.4482835999999999E-2</v>
      </c>
      <c r="S444" s="153">
        <f t="shared" si="455"/>
        <v>3.4664969999999996E-2</v>
      </c>
      <c r="T444" s="153"/>
      <c r="U444" s="153"/>
      <c r="V444" s="153"/>
      <c r="W444" s="153">
        <v>3.4664969999999996E-2</v>
      </c>
      <c r="X444" s="192"/>
      <c r="Y444" s="192"/>
      <c r="Z444" s="192"/>
      <c r="AA444" s="192"/>
      <c r="AB444" s="198"/>
      <c r="AC444" s="192"/>
      <c r="AD444" s="192"/>
      <c r="AE444" s="192"/>
      <c r="AF444" s="192"/>
      <c r="AG444" s="192"/>
      <c r="AH444" s="192"/>
      <c r="AI444" s="192"/>
      <c r="AJ444" s="153"/>
      <c r="AK444" s="192"/>
      <c r="AL444" s="27"/>
    </row>
    <row r="445" spans="1:38" ht="46.65" x14ac:dyDescent="0.35">
      <c r="A445" s="210">
        <v>382</v>
      </c>
      <c r="B445" s="152" t="s">
        <v>765</v>
      </c>
      <c r="C445" s="174" t="s">
        <v>766</v>
      </c>
      <c r="D445" s="153">
        <v>0.99504000000000004</v>
      </c>
      <c r="E445" s="192">
        <f t="shared" si="447"/>
        <v>9.9504000000000009E-2</v>
      </c>
      <c r="F445" s="192">
        <f t="shared" si="448"/>
        <v>0.83583359999999995</v>
      </c>
      <c r="G445" s="192"/>
      <c r="H445" s="192">
        <f t="shared" si="449"/>
        <v>5.9702400000000003E-2</v>
      </c>
      <c r="I445" s="153">
        <v>0</v>
      </c>
      <c r="J445" s="192">
        <v>0</v>
      </c>
      <c r="K445" s="192">
        <v>0</v>
      </c>
      <c r="L445" s="192">
        <v>0</v>
      </c>
      <c r="M445" s="192">
        <v>0</v>
      </c>
      <c r="N445" s="192">
        <f t="shared" si="450"/>
        <v>0.99504000000000004</v>
      </c>
      <c r="O445" s="192">
        <f t="shared" si="451"/>
        <v>9.9504000000000009E-2</v>
      </c>
      <c r="P445" s="192">
        <f t="shared" si="452"/>
        <v>0.83583359999999995</v>
      </c>
      <c r="Q445" s="192">
        <f t="shared" si="453"/>
        <v>0</v>
      </c>
      <c r="R445" s="192">
        <f t="shared" si="454"/>
        <v>5.9702400000000003E-2</v>
      </c>
      <c r="S445" s="153">
        <f t="shared" si="455"/>
        <v>0</v>
      </c>
      <c r="T445" s="153"/>
      <c r="U445" s="153"/>
      <c r="V445" s="153"/>
      <c r="W445" s="153">
        <v>0</v>
      </c>
      <c r="X445" s="192"/>
      <c r="Y445" s="192"/>
      <c r="Z445" s="192"/>
      <c r="AA445" s="192"/>
      <c r="AB445" s="198"/>
      <c r="AC445" s="192"/>
      <c r="AD445" s="192"/>
      <c r="AE445" s="192"/>
      <c r="AF445" s="192"/>
      <c r="AG445" s="192"/>
      <c r="AH445" s="192"/>
      <c r="AI445" s="192"/>
      <c r="AJ445" s="153"/>
      <c r="AK445" s="192"/>
      <c r="AL445" s="27"/>
    </row>
    <row r="446" spans="1:38" ht="46.65" x14ac:dyDescent="0.35">
      <c r="A446" s="210">
        <v>383</v>
      </c>
      <c r="B446" s="152" t="s">
        <v>767</v>
      </c>
      <c r="C446" s="174" t="s">
        <v>768</v>
      </c>
      <c r="D446" s="153">
        <v>0.67295999999999989</v>
      </c>
      <c r="E446" s="192">
        <f t="shared" si="447"/>
        <v>6.7295999999999995E-2</v>
      </c>
      <c r="F446" s="192">
        <f t="shared" si="448"/>
        <v>0.56528639999999986</v>
      </c>
      <c r="G446" s="192"/>
      <c r="H446" s="192">
        <f t="shared" si="449"/>
        <v>4.0377599999999993E-2</v>
      </c>
      <c r="I446" s="153">
        <v>0</v>
      </c>
      <c r="J446" s="192">
        <v>0</v>
      </c>
      <c r="K446" s="192">
        <v>0</v>
      </c>
      <c r="L446" s="192">
        <v>0</v>
      </c>
      <c r="M446" s="192">
        <v>0</v>
      </c>
      <c r="N446" s="192">
        <f t="shared" si="450"/>
        <v>0.67295999999999989</v>
      </c>
      <c r="O446" s="192">
        <f t="shared" si="451"/>
        <v>6.7295999999999995E-2</v>
      </c>
      <c r="P446" s="192">
        <f t="shared" si="452"/>
        <v>0.56528639999999986</v>
      </c>
      <c r="Q446" s="192">
        <f t="shared" si="453"/>
        <v>0</v>
      </c>
      <c r="R446" s="192">
        <f t="shared" si="454"/>
        <v>4.0377599999999993E-2</v>
      </c>
      <c r="S446" s="153">
        <f t="shared" si="455"/>
        <v>0</v>
      </c>
      <c r="T446" s="153"/>
      <c r="U446" s="153"/>
      <c r="V446" s="153"/>
      <c r="W446" s="153">
        <v>0</v>
      </c>
      <c r="X446" s="192"/>
      <c r="Y446" s="192"/>
      <c r="Z446" s="192"/>
      <c r="AA446" s="192"/>
      <c r="AB446" s="198"/>
      <c r="AC446" s="192"/>
      <c r="AD446" s="192"/>
      <c r="AE446" s="192"/>
      <c r="AF446" s="192"/>
      <c r="AG446" s="192"/>
      <c r="AH446" s="192"/>
      <c r="AI446" s="192"/>
      <c r="AJ446" s="153"/>
      <c r="AK446" s="192"/>
      <c r="AL446" s="27"/>
    </row>
    <row r="447" spans="1:38" ht="62.2" x14ac:dyDescent="0.35">
      <c r="A447" s="210">
        <v>384</v>
      </c>
      <c r="B447" s="152" t="s">
        <v>769</v>
      </c>
      <c r="C447" s="174" t="s">
        <v>770</v>
      </c>
      <c r="D447" s="153">
        <v>0.718584</v>
      </c>
      <c r="E447" s="192">
        <f t="shared" si="447"/>
        <v>7.1858400000000003E-2</v>
      </c>
      <c r="F447" s="192">
        <f t="shared" si="448"/>
        <v>0.60361056000000002</v>
      </c>
      <c r="G447" s="192"/>
      <c r="H447" s="192">
        <f t="shared" si="449"/>
        <v>4.311504E-2</v>
      </c>
      <c r="I447" s="153">
        <v>0</v>
      </c>
      <c r="J447" s="192">
        <v>0</v>
      </c>
      <c r="K447" s="192">
        <v>0</v>
      </c>
      <c r="L447" s="192">
        <v>0</v>
      </c>
      <c r="M447" s="192">
        <v>0</v>
      </c>
      <c r="N447" s="192">
        <f t="shared" si="450"/>
        <v>0.718584</v>
      </c>
      <c r="O447" s="192">
        <f t="shared" si="451"/>
        <v>7.1858400000000003E-2</v>
      </c>
      <c r="P447" s="192">
        <f t="shared" si="452"/>
        <v>0.60361056000000002</v>
      </c>
      <c r="Q447" s="192">
        <f t="shared" si="453"/>
        <v>0</v>
      </c>
      <c r="R447" s="192">
        <f t="shared" si="454"/>
        <v>4.311504E-2</v>
      </c>
      <c r="S447" s="153">
        <f t="shared" si="455"/>
        <v>0</v>
      </c>
      <c r="T447" s="153"/>
      <c r="U447" s="153"/>
      <c r="V447" s="153"/>
      <c r="W447" s="153">
        <v>0</v>
      </c>
      <c r="X447" s="192"/>
      <c r="Y447" s="192"/>
      <c r="Z447" s="192"/>
      <c r="AA447" s="192"/>
      <c r="AB447" s="198"/>
      <c r="AC447" s="192"/>
      <c r="AD447" s="192"/>
      <c r="AE447" s="192"/>
      <c r="AF447" s="192"/>
      <c r="AG447" s="192"/>
      <c r="AH447" s="192"/>
      <c r="AI447" s="192"/>
      <c r="AJ447" s="153"/>
      <c r="AK447" s="192"/>
      <c r="AL447" s="27"/>
    </row>
    <row r="448" spans="1:38" ht="31.1" x14ac:dyDescent="0.35">
      <c r="A448" s="210">
        <v>385</v>
      </c>
      <c r="B448" s="152" t="s">
        <v>771</v>
      </c>
      <c r="C448" s="174" t="s">
        <v>772</v>
      </c>
      <c r="D448" s="153">
        <v>5.1643560000000006</v>
      </c>
      <c r="E448" s="192">
        <f t="shared" si="447"/>
        <v>0.51643560000000011</v>
      </c>
      <c r="F448" s="192">
        <f t="shared" si="448"/>
        <v>4.3380590400000001</v>
      </c>
      <c r="G448" s="192"/>
      <c r="H448" s="192">
        <f t="shared" si="449"/>
        <v>0.30986136000000003</v>
      </c>
      <c r="I448" s="153">
        <v>1.2337237139999999</v>
      </c>
      <c r="J448" s="192">
        <v>1.0038837899999999</v>
      </c>
      <c r="K448" s="192">
        <v>0</v>
      </c>
      <c r="L448" s="192">
        <v>0</v>
      </c>
      <c r="M448" s="192">
        <v>0.22983992399999997</v>
      </c>
      <c r="N448" s="192">
        <f t="shared" si="450"/>
        <v>3.9306322860000007</v>
      </c>
      <c r="O448" s="192">
        <f t="shared" si="451"/>
        <v>-0.48744818999999984</v>
      </c>
      <c r="P448" s="192">
        <f t="shared" si="452"/>
        <v>4.3380590400000001</v>
      </c>
      <c r="Q448" s="192">
        <f t="shared" si="453"/>
        <v>0</v>
      </c>
      <c r="R448" s="192">
        <f t="shared" si="454"/>
        <v>8.0021436000000057E-2</v>
      </c>
      <c r="S448" s="153">
        <f t="shared" si="455"/>
        <v>1.0281030900000001</v>
      </c>
      <c r="T448" s="153">
        <v>0.83656982000000013</v>
      </c>
      <c r="U448" s="153"/>
      <c r="V448" s="153"/>
      <c r="W448" s="153">
        <v>0.19153326999999998</v>
      </c>
      <c r="X448" s="192"/>
      <c r="Y448" s="192"/>
      <c r="Z448" s="192"/>
      <c r="AA448" s="192"/>
      <c r="AB448" s="198"/>
      <c r="AC448" s="192"/>
      <c r="AD448" s="192"/>
      <c r="AE448" s="192"/>
      <c r="AF448" s="192"/>
      <c r="AG448" s="192"/>
      <c r="AH448" s="192"/>
      <c r="AI448" s="192"/>
      <c r="AJ448" s="153"/>
      <c r="AK448" s="192"/>
      <c r="AL448" s="27"/>
    </row>
    <row r="449" spans="1:38" ht="46.65" x14ac:dyDescent="0.35">
      <c r="A449" s="210">
        <v>386</v>
      </c>
      <c r="B449" s="152" t="s">
        <v>773</v>
      </c>
      <c r="C449" s="174" t="s">
        <v>774</v>
      </c>
      <c r="D449" s="153">
        <v>1.0994039999999998</v>
      </c>
      <c r="E449" s="192">
        <f t="shared" si="447"/>
        <v>0.10994039999999999</v>
      </c>
      <c r="F449" s="192">
        <f t="shared" si="448"/>
        <v>0.92349935999999988</v>
      </c>
      <c r="G449" s="192"/>
      <c r="H449" s="192">
        <f t="shared" si="449"/>
        <v>6.5964239999999993E-2</v>
      </c>
      <c r="I449" s="153">
        <v>11.281193179999999</v>
      </c>
      <c r="J449" s="192">
        <v>0</v>
      </c>
      <c r="K449" s="192">
        <v>11.199137179999999</v>
      </c>
      <c r="L449" s="192">
        <v>0</v>
      </c>
      <c r="M449" s="192">
        <v>8.205599999999999E-2</v>
      </c>
      <c r="N449" s="192">
        <f t="shared" si="450"/>
        <v>-10.181789179999999</v>
      </c>
      <c r="O449" s="192">
        <f t="shared" si="451"/>
        <v>0.10994039999999999</v>
      </c>
      <c r="P449" s="192">
        <f t="shared" si="452"/>
        <v>-10.27563782</v>
      </c>
      <c r="Q449" s="192">
        <f t="shared" si="453"/>
        <v>0</v>
      </c>
      <c r="R449" s="192">
        <f t="shared" si="454"/>
        <v>-1.6091759999999997E-2</v>
      </c>
      <c r="S449" s="153">
        <f t="shared" si="455"/>
        <v>9.4009943200000006</v>
      </c>
      <c r="T449" s="153"/>
      <c r="U449" s="153">
        <v>9.3326143200000011</v>
      </c>
      <c r="V449" s="153"/>
      <c r="W449" s="153">
        <v>6.8379999999999996E-2</v>
      </c>
      <c r="X449" s="192"/>
      <c r="Y449" s="192"/>
      <c r="Z449" s="192"/>
      <c r="AA449" s="192"/>
      <c r="AB449" s="198"/>
      <c r="AC449" s="192"/>
      <c r="AD449" s="192"/>
      <c r="AE449" s="192"/>
      <c r="AF449" s="198">
        <v>2020</v>
      </c>
      <c r="AG449" s="192" t="s">
        <v>1527</v>
      </c>
      <c r="AH449" s="192" t="s">
        <v>1528</v>
      </c>
      <c r="AI449" s="192" t="s">
        <v>1529</v>
      </c>
      <c r="AJ449" s="153">
        <v>0.11070000000000002</v>
      </c>
      <c r="AK449" s="192"/>
      <c r="AL449" s="27"/>
    </row>
    <row r="450" spans="1:38" ht="62.2" x14ac:dyDescent="0.35">
      <c r="A450" s="210">
        <v>387</v>
      </c>
      <c r="B450" s="152" t="s">
        <v>1757</v>
      </c>
      <c r="C450" s="174" t="s">
        <v>1758</v>
      </c>
      <c r="D450" s="153">
        <v>1.393716</v>
      </c>
      <c r="E450" s="192">
        <f t="shared" si="447"/>
        <v>0.13937160000000001</v>
      </c>
      <c r="F450" s="192">
        <f t="shared" si="448"/>
        <v>1.1707214399999999</v>
      </c>
      <c r="G450" s="192"/>
      <c r="H450" s="192">
        <f t="shared" si="449"/>
        <v>8.3622959999999996E-2</v>
      </c>
      <c r="I450" s="153">
        <v>8.026176315999999</v>
      </c>
      <c r="J450" s="192">
        <v>0.30067745000000001</v>
      </c>
      <c r="K450" s="192">
        <v>7.4505352699999996</v>
      </c>
      <c r="L450" s="192">
        <v>0</v>
      </c>
      <c r="M450" s="192">
        <v>0.27496359599999998</v>
      </c>
      <c r="N450" s="192">
        <f t="shared" si="450"/>
        <v>-6.6324603159999995</v>
      </c>
      <c r="O450" s="192">
        <f t="shared" si="451"/>
        <v>-0.16130585</v>
      </c>
      <c r="P450" s="192">
        <f t="shared" si="452"/>
        <v>-6.2798138300000002</v>
      </c>
      <c r="Q450" s="192">
        <f t="shared" si="453"/>
        <v>0</v>
      </c>
      <c r="R450" s="192">
        <f t="shared" si="454"/>
        <v>-0.19134063599999998</v>
      </c>
      <c r="S450" s="153">
        <f t="shared" si="455"/>
        <v>7.5865963200000008</v>
      </c>
      <c r="T450" s="153">
        <v>1.1486806000000005</v>
      </c>
      <c r="U450" s="153">
        <v>6.2087793900000001</v>
      </c>
      <c r="V450" s="153"/>
      <c r="W450" s="153">
        <v>0.22913633</v>
      </c>
      <c r="X450" s="192"/>
      <c r="Y450" s="192"/>
      <c r="Z450" s="192"/>
      <c r="AA450" s="192"/>
      <c r="AB450" s="198"/>
      <c r="AC450" s="192"/>
      <c r="AD450" s="192"/>
      <c r="AE450" s="192">
        <v>0.25</v>
      </c>
      <c r="AF450" s="198">
        <v>2020</v>
      </c>
      <c r="AG450" s="192" t="s">
        <v>1527</v>
      </c>
      <c r="AH450" s="192" t="s">
        <v>1528</v>
      </c>
      <c r="AI450" s="192" t="s">
        <v>1529</v>
      </c>
      <c r="AJ450" s="153">
        <v>3.3119999999999998</v>
      </c>
      <c r="AK450" s="192"/>
      <c r="AL450" s="27"/>
    </row>
    <row r="451" spans="1:38" ht="15.55" x14ac:dyDescent="0.35">
      <c r="A451" s="172"/>
      <c r="B451" s="156" t="s">
        <v>203</v>
      </c>
      <c r="C451" s="173"/>
      <c r="D451" s="237">
        <f t="shared" ref="D451:AK451" si="456">SUM(D452:D456)</f>
        <v>13.494215999999998</v>
      </c>
      <c r="E451" s="237">
        <f t="shared" si="456"/>
        <v>1.3494215999999999</v>
      </c>
      <c r="F451" s="237">
        <f t="shared" si="456"/>
        <v>11.335141439999999</v>
      </c>
      <c r="G451" s="237">
        <f t="shared" si="456"/>
        <v>0</v>
      </c>
      <c r="H451" s="237">
        <f t="shared" si="456"/>
        <v>0.80965295999999987</v>
      </c>
      <c r="I451" s="237">
        <f t="shared" si="456"/>
        <v>0.97044783400000001</v>
      </c>
      <c r="J451" s="237">
        <f t="shared" si="456"/>
        <v>0</v>
      </c>
      <c r="K451" s="237">
        <f t="shared" si="456"/>
        <v>0.44154210999999999</v>
      </c>
      <c r="L451" s="237">
        <f t="shared" si="456"/>
        <v>0</v>
      </c>
      <c r="M451" s="237">
        <f t="shared" si="456"/>
        <v>0.52890572400000002</v>
      </c>
      <c r="N451" s="237">
        <f t="shared" si="456"/>
        <v>12.523768166</v>
      </c>
      <c r="O451" s="237">
        <f t="shared" si="456"/>
        <v>1.3494215999999999</v>
      </c>
      <c r="P451" s="237">
        <f t="shared" si="456"/>
        <v>10.893599330000001</v>
      </c>
      <c r="Q451" s="237">
        <f t="shared" si="456"/>
        <v>0</v>
      </c>
      <c r="R451" s="237">
        <f t="shared" si="456"/>
        <v>0.2807472359999999</v>
      </c>
      <c r="S451" s="237">
        <f t="shared" si="456"/>
        <v>0.44075477000000002</v>
      </c>
      <c r="T451" s="237">
        <f t="shared" si="456"/>
        <v>0</v>
      </c>
      <c r="U451" s="237">
        <f t="shared" si="456"/>
        <v>0</v>
      </c>
      <c r="V451" s="237">
        <f t="shared" si="456"/>
        <v>0</v>
      </c>
      <c r="W451" s="237">
        <f t="shared" si="456"/>
        <v>0.44075477000000002</v>
      </c>
      <c r="X451" s="237">
        <f t="shared" si="456"/>
        <v>0</v>
      </c>
      <c r="Y451" s="237">
        <f t="shared" si="456"/>
        <v>0</v>
      </c>
      <c r="Z451" s="237">
        <f t="shared" si="456"/>
        <v>0</v>
      </c>
      <c r="AA451" s="237">
        <f t="shared" si="456"/>
        <v>0</v>
      </c>
      <c r="AB451" s="237">
        <f t="shared" si="456"/>
        <v>0</v>
      </c>
      <c r="AC451" s="237">
        <f t="shared" si="456"/>
        <v>0</v>
      </c>
      <c r="AD451" s="237">
        <f t="shared" si="456"/>
        <v>0</v>
      </c>
      <c r="AE451" s="237">
        <f t="shared" si="456"/>
        <v>0.1</v>
      </c>
      <c r="AF451" s="237">
        <f t="shared" si="456"/>
        <v>2020</v>
      </c>
      <c r="AG451" s="237">
        <f t="shared" si="456"/>
        <v>0</v>
      </c>
      <c r="AH451" s="237">
        <f t="shared" si="456"/>
        <v>0</v>
      </c>
      <c r="AI451" s="237">
        <f t="shared" si="456"/>
        <v>0</v>
      </c>
      <c r="AJ451" s="237">
        <f t="shared" si="456"/>
        <v>0.26900000000000002</v>
      </c>
      <c r="AK451" s="237">
        <f t="shared" si="456"/>
        <v>0</v>
      </c>
      <c r="AL451" s="27"/>
    </row>
    <row r="452" spans="1:38" ht="46.65" x14ac:dyDescent="0.35">
      <c r="A452" s="210">
        <v>388</v>
      </c>
      <c r="B452" s="152" t="s">
        <v>775</v>
      </c>
      <c r="C452" s="174" t="s">
        <v>776</v>
      </c>
      <c r="D452" s="153">
        <v>2.9849760000000001</v>
      </c>
      <c r="E452" s="192">
        <f t="shared" ref="E452:E456" si="457">D452*10%</f>
        <v>0.29849760000000003</v>
      </c>
      <c r="F452" s="192">
        <f t="shared" ref="F452:F456" si="458">D452-E452-H452</f>
        <v>2.50737984</v>
      </c>
      <c r="G452" s="192"/>
      <c r="H452" s="192">
        <f t="shared" ref="H452:H456" si="459">D452*6%</f>
        <v>0.17909855999999999</v>
      </c>
      <c r="I452" s="153">
        <v>0.132846504</v>
      </c>
      <c r="J452" s="192">
        <v>0</v>
      </c>
      <c r="K452" s="192">
        <v>0</v>
      </c>
      <c r="L452" s="192">
        <v>0</v>
      </c>
      <c r="M452" s="192">
        <v>0.132846504</v>
      </c>
      <c r="N452" s="192">
        <f t="shared" ref="N452:N456" si="460">D452-I452</f>
        <v>2.8521294959999999</v>
      </c>
      <c r="O452" s="192">
        <f t="shared" ref="O452:O456" si="461">E452-J452</f>
        <v>0.29849760000000003</v>
      </c>
      <c r="P452" s="192">
        <f t="shared" ref="P452:P456" si="462">F452-K452</f>
        <v>2.50737984</v>
      </c>
      <c r="Q452" s="192">
        <f t="shared" ref="Q452:Q456" si="463">G452-L452</f>
        <v>0</v>
      </c>
      <c r="R452" s="192">
        <f t="shared" ref="R452:R456" si="464">H452-M452</f>
        <v>4.6252055999999986E-2</v>
      </c>
      <c r="S452" s="153">
        <f t="shared" ref="S452:S456" si="465">T452+U452+V452+W452</f>
        <v>0.11070542</v>
      </c>
      <c r="T452" s="153"/>
      <c r="U452" s="153"/>
      <c r="V452" s="153"/>
      <c r="W452" s="153">
        <v>0.11070542</v>
      </c>
      <c r="X452" s="192"/>
      <c r="Y452" s="192"/>
      <c r="Z452" s="192"/>
      <c r="AA452" s="192"/>
      <c r="AB452" s="198"/>
      <c r="AC452" s="192"/>
      <c r="AD452" s="192"/>
      <c r="AE452" s="192"/>
      <c r="AF452" s="192"/>
      <c r="AG452" s="192"/>
      <c r="AH452" s="192"/>
      <c r="AI452" s="192"/>
      <c r="AJ452" s="153"/>
      <c r="AK452" s="192"/>
      <c r="AL452" s="27"/>
    </row>
    <row r="453" spans="1:38" ht="46.65" x14ac:dyDescent="0.35">
      <c r="A453" s="210">
        <v>389</v>
      </c>
      <c r="B453" s="152" t="s">
        <v>777</v>
      </c>
      <c r="C453" s="174" t="s">
        <v>778</v>
      </c>
      <c r="D453" s="153">
        <v>2.9849760000000001</v>
      </c>
      <c r="E453" s="192">
        <f t="shared" si="457"/>
        <v>0.29849760000000003</v>
      </c>
      <c r="F453" s="192">
        <f t="shared" si="458"/>
        <v>2.50737984</v>
      </c>
      <c r="G453" s="192"/>
      <c r="H453" s="192">
        <f t="shared" si="459"/>
        <v>0.17909855999999999</v>
      </c>
      <c r="I453" s="153">
        <v>0.132846504</v>
      </c>
      <c r="J453" s="192">
        <v>0</v>
      </c>
      <c r="K453" s="192">
        <v>0</v>
      </c>
      <c r="L453" s="192">
        <v>0</v>
      </c>
      <c r="M453" s="192">
        <v>0.132846504</v>
      </c>
      <c r="N453" s="192">
        <f t="shared" si="460"/>
        <v>2.8521294959999999</v>
      </c>
      <c r="O453" s="192">
        <f t="shared" si="461"/>
        <v>0.29849760000000003</v>
      </c>
      <c r="P453" s="192">
        <f t="shared" si="462"/>
        <v>2.50737984</v>
      </c>
      <c r="Q453" s="192">
        <f t="shared" si="463"/>
        <v>0</v>
      </c>
      <c r="R453" s="192">
        <f t="shared" si="464"/>
        <v>4.6252055999999986E-2</v>
      </c>
      <c r="S453" s="153">
        <f t="shared" si="465"/>
        <v>0.11070542</v>
      </c>
      <c r="T453" s="153"/>
      <c r="U453" s="153"/>
      <c r="V453" s="153"/>
      <c r="W453" s="153">
        <v>0.11070542</v>
      </c>
      <c r="X453" s="192"/>
      <c r="Y453" s="192"/>
      <c r="Z453" s="192"/>
      <c r="AA453" s="192"/>
      <c r="AB453" s="198"/>
      <c r="AC453" s="192"/>
      <c r="AD453" s="192"/>
      <c r="AE453" s="192"/>
      <c r="AF453" s="192"/>
      <c r="AG453" s="192"/>
      <c r="AH453" s="192"/>
      <c r="AI453" s="192"/>
      <c r="AJ453" s="153"/>
      <c r="AK453" s="192"/>
      <c r="AL453" s="27"/>
    </row>
    <row r="454" spans="1:38" ht="62.2" x14ac:dyDescent="0.35">
      <c r="A454" s="210">
        <v>390</v>
      </c>
      <c r="B454" s="152" t="s">
        <v>779</v>
      </c>
      <c r="C454" s="174" t="s">
        <v>780</v>
      </c>
      <c r="D454" s="153">
        <v>2.0772839999999997</v>
      </c>
      <c r="E454" s="192">
        <f t="shared" si="457"/>
        <v>0.20772839999999998</v>
      </c>
      <c r="F454" s="192">
        <f t="shared" si="458"/>
        <v>1.7449185599999999</v>
      </c>
      <c r="G454" s="192"/>
      <c r="H454" s="192">
        <f t="shared" si="459"/>
        <v>0.12463703999999998</v>
      </c>
      <c r="I454" s="153">
        <v>9.2449632000000004E-2</v>
      </c>
      <c r="J454" s="192">
        <v>0</v>
      </c>
      <c r="K454" s="192">
        <v>0</v>
      </c>
      <c r="L454" s="192">
        <v>0</v>
      </c>
      <c r="M454" s="192">
        <v>9.2449632000000004E-2</v>
      </c>
      <c r="N454" s="192">
        <f t="shared" si="460"/>
        <v>1.9848343679999996</v>
      </c>
      <c r="O454" s="192">
        <f t="shared" si="461"/>
        <v>0.20772839999999998</v>
      </c>
      <c r="P454" s="192">
        <f t="shared" si="462"/>
        <v>1.7449185599999999</v>
      </c>
      <c r="Q454" s="192">
        <f t="shared" si="463"/>
        <v>0</v>
      </c>
      <c r="R454" s="192">
        <f t="shared" si="464"/>
        <v>3.2187407999999973E-2</v>
      </c>
      <c r="S454" s="153">
        <f t="shared" si="465"/>
        <v>7.7041360000000003E-2</v>
      </c>
      <c r="T454" s="153"/>
      <c r="U454" s="153"/>
      <c r="V454" s="153"/>
      <c r="W454" s="153">
        <v>7.7041360000000003E-2</v>
      </c>
      <c r="X454" s="192"/>
      <c r="Y454" s="192"/>
      <c r="Z454" s="192"/>
      <c r="AA454" s="192"/>
      <c r="AB454" s="198"/>
      <c r="AC454" s="192"/>
      <c r="AD454" s="192"/>
      <c r="AE454" s="192"/>
      <c r="AF454" s="192"/>
      <c r="AG454" s="192"/>
      <c r="AH454" s="192"/>
      <c r="AI454" s="192"/>
      <c r="AJ454" s="153"/>
      <c r="AK454" s="192"/>
      <c r="AL454" s="27"/>
    </row>
    <row r="455" spans="1:38" ht="31.1" x14ac:dyDescent="0.35">
      <c r="A455" s="210">
        <v>391</v>
      </c>
      <c r="B455" s="152" t="s">
        <v>781</v>
      </c>
      <c r="C455" s="174" t="s">
        <v>782</v>
      </c>
      <c r="D455" s="153">
        <v>3.0440399999999994</v>
      </c>
      <c r="E455" s="192">
        <f t="shared" si="457"/>
        <v>0.30440399999999995</v>
      </c>
      <c r="F455" s="192">
        <f t="shared" si="458"/>
        <v>2.5569935999999998</v>
      </c>
      <c r="G455" s="192"/>
      <c r="H455" s="192">
        <f t="shared" si="459"/>
        <v>0.18264239999999995</v>
      </c>
      <c r="I455" s="153">
        <v>0.13547516400000001</v>
      </c>
      <c r="J455" s="192">
        <v>0</v>
      </c>
      <c r="K455" s="192">
        <v>0</v>
      </c>
      <c r="L455" s="192">
        <v>0</v>
      </c>
      <c r="M455" s="192">
        <v>0.13547516400000001</v>
      </c>
      <c r="N455" s="192">
        <f t="shared" si="460"/>
        <v>2.9085648359999996</v>
      </c>
      <c r="O455" s="192">
        <f t="shared" si="461"/>
        <v>0.30440399999999995</v>
      </c>
      <c r="P455" s="192">
        <f t="shared" si="462"/>
        <v>2.5569935999999998</v>
      </c>
      <c r="Q455" s="192">
        <f t="shared" si="463"/>
        <v>0</v>
      </c>
      <c r="R455" s="192">
        <f t="shared" si="464"/>
        <v>4.7167235999999946E-2</v>
      </c>
      <c r="S455" s="153">
        <f t="shared" si="465"/>
        <v>0.11289597000000001</v>
      </c>
      <c r="T455" s="153"/>
      <c r="U455" s="153"/>
      <c r="V455" s="153"/>
      <c r="W455" s="153">
        <v>0.11289597000000001</v>
      </c>
      <c r="X455" s="192"/>
      <c r="Y455" s="192"/>
      <c r="Z455" s="192"/>
      <c r="AA455" s="192"/>
      <c r="AB455" s="198"/>
      <c r="AC455" s="192"/>
      <c r="AD455" s="192"/>
      <c r="AE455" s="192"/>
      <c r="AF455" s="192"/>
      <c r="AG455" s="192"/>
      <c r="AH455" s="192"/>
      <c r="AI455" s="192"/>
      <c r="AJ455" s="153"/>
      <c r="AK455" s="192"/>
      <c r="AL455" s="27"/>
    </row>
    <row r="456" spans="1:38" ht="62.2" x14ac:dyDescent="0.35">
      <c r="A456" s="210">
        <v>392</v>
      </c>
      <c r="B456" s="152" t="s">
        <v>1759</v>
      </c>
      <c r="C456" s="174" t="s">
        <v>1760</v>
      </c>
      <c r="D456" s="153">
        <v>2.4029400000000001</v>
      </c>
      <c r="E456" s="192">
        <f t="shared" si="457"/>
        <v>0.24029400000000001</v>
      </c>
      <c r="F456" s="192">
        <f t="shared" si="458"/>
        <v>2.0184696</v>
      </c>
      <c r="G456" s="192"/>
      <c r="H456" s="192">
        <f t="shared" si="459"/>
        <v>0.14417640000000001</v>
      </c>
      <c r="I456" s="153">
        <v>0.47683002999999996</v>
      </c>
      <c r="J456" s="192">
        <v>0</v>
      </c>
      <c r="K456" s="192">
        <v>0.44154210999999999</v>
      </c>
      <c r="L456" s="192">
        <v>0</v>
      </c>
      <c r="M456" s="192">
        <v>3.5287919999999993E-2</v>
      </c>
      <c r="N456" s="192">
        <f t="shared" si="460"/>
        <v>1.9261099700000002</v>
      </c>
      <c r="O456" s="192">
        <f t="shared" si="461"/>
        <v>0.24029400000000001</v>
      </c>
      <c r="P456" s="192">
        <f t="shared" si="462"/>
        <v>1.5769274900000001</v>
      </c>
      <c r="Q456" s="192">
        <f t="shared" si="463"/>
        <v>0</v>
      </c>
      <c r="R456" s="192">
        <f t="shared" si="464"/>
        <v>0.10888848000000001</v>
      </c>
      <c r="S456" s="153">
        <f t="shared" si="465"/>
        <v>2.9406599999999998E-2</v>
      </c>
      <c r="T456" s="153"/>
      <c r="U456" s="153"/>
      <c r="V456" s="153"/>
      <c r="W456" s="153">
        <v>2.9406599999999998E-2</v>
      </c>
      <c r="X456" s="192"/>
      <c r="Y456" s="192"/>
      <c r="Z456" s="192"/>
      <c r="AA456" s="192"/>
      <c r="AB456" s="198"/>
      <c r="AC456" s="192"/>
      <c r="AD456" s="192"/>
      <c r="AE456" s="192">
        <v>0.1</v>
      </c>
      <c r="AF456" s="198">
        <v>2020</v>
      </c>
      <c r="AG456" s="192" t="s">
        <v>1527</v>
      </c>
      <c r="AH456" s="192" t="s">
        <v>1528</v>
      </c>
      <c r="AI456" s="192" t="s">
        <v>1529</v>
      </c>
      <c r="AJ456" s="153">
        <v>0.26900000000000002</v>
      </c>
      <c r="AK456" s="192"/>
      <c r="AL456" s="27"/>
    </row>
    <row r="457" spans="1:38" ht="15.55" x14ac:dyDescent="0.35">
      <c r="A457" s="172"/>
      <c r="B457" s="156" t="s">
        <v>212</v>
      </c>
      <c r="C457" s="173"/>
      <c r="D457" s="237">
        <f t="shared" ref="D457:AK457" si="466">SUM(D458:D467)</f>
        <v>12.4345392</v>
      </c>
      <c r="E457" s="237">
        <f t="shared" si="466"/>
        <v>1.2434539199999999</v>
      </c>
      <c r="F457" s="237">
        <f t="shared" si="466"/>
        <v>10.445012927999999</v>
      </c>
      <c r="G457" s="237">
        <f t="shared" si="466"/>
        <v>0</v>
      </c>
      <c r="H457" s="237">
        <f t="shared" si="466"/>
        <v>0.74607235199999988</v>
      </c>
      <c r="I457" s="237">
        <f t="shared" si="466"/>
        <v>4.1948767279999988</v>
      </c>
      <c r="J457" s="237">
        <f t="shared" si="466"/>
        <v>0.33707416000000001</v>
      </c>
      <c r="K457" s="237">
        <f t="shared" si="466"/>
        <v>3.4196270800000002</v>
      </c>
      <c r="L457" s="237">
        <f t="shared" si="466"/>
        <v>0</v>
      </c>
      <c r="M457" s="237">
        <f t="shared" si="466"/>
        <v>0.43817548800000006</v>
      </c>
      <c r="N457" s="237">
        <f t="shared" si="466"/>
        <v>8.2396624719999974</v>
      </c>
      <c r="O457" s="237">
        <f t="shared" si="466"/>
        <v>0.90637975999999987</v>
      </c>
      <c r="P457" s="237">
        <f t="shared" si="466"/>
        <v>7.0253858479999991</v>
      </c>
      <c r="Q457" s="237">
        <f t="shared" si="466"/>
        <v>0</v>
      </c>
      <c r="R457" s="237">
        <f t="shared" si="466"/>
        <v>0.30789686399999994</v>
      </c>
      <c r="S457" s="237">
        <f t="shared" si="466"/>
        <v>7.7778221499999987</v>
      </c>
      <c r="T457" s="237">
        <f t="shared" si="466"/>
        <v>0.86446189999999901</v>
      </c>
      <c r="U457" s="237">
        <f t="shared" si="466"/>
        <v>6.5482140099999997</v>
      </c>
      <c r="V457" s="237">
        <f t="shared" si="466"/>
        <v>0</v>
      </c>
      <c r="W457" s="237">
        <f t="shared" si="466"/>
        <v>0.36514624000000007</v>
      </c>
      <c r="X457" s="237">
        <f t="shared" si="466"/>
        <v>0</v>
      </c>
      <c r="Y457" s="237">
        <f t="shared" si="466"/>
        <v>0</v>
      </c>
      <c r="Z457" s="237">
        <f t="shared" si="466"/>
        <v>0</v>
      </c>
      <c r="AA457" s="237">
        <f t="shared" si="466"/>
        <v>0</v>
      </c>
      <c r="AB457" s="237">
        <f t="shared" si="466"/>
        <v>0</v>
      </c>
      <c r="AC457" s="237">
        <f t="shared" si="466"/>
        <v>0</v>
      </c>
      <c r="AD457" s="237">
        <f t="shared" si="466"/>
        <v>0</v>
      </c>
      <c r="AE457" s="237">
        <f t="shared" si="466"/>
        <v>0.9</v>
      </c>
      <c r="AF457" s="237">
        <f t="shared" si="466"/>
        <v>4040</v>
      </c>
      <c r="AG457" s="237">
        <f t="shared" si="466"/>
        <v>0</v>
      </c>
      <c r="AH457" s="237">
        <f t="shared" si="466"/>
        <v>0</v>
      </c>
      <c r="AI457" s="237">
        <f t="shared" si="466"/>
        <v>0</v>
      </c>
      <c r="AJ457" s="237">
        <f t="shared" si="466"/>
        <v>0.20500000000000002</v>
      </c>
      <c r="AK457" s="237">
        <f t="shared" si="466"/>
        <v>0</v>
      </c>
      <c r="AL457" s="27"/>
    </row>
    <row r="458" spans="1:38" ht="46.65" x14ac:dyDescent="0.35">
      <c r="A458" s="210">
        <v>393</v>
      </c>
      <c r="B458" s="152" t="s">
        <v>783</v>
      </c>
      <c r="C458" s="174" t="s">
        <v>784</v>
      </c>
      <c r="D458" s="153">
        <v>1.2E-2</v>
      </c>
      <c r="E458" s="192">
        <f t="shared" ref="E458:E467" si="467">D458*10%</f>
        <v>1.2000000000000001E-3</v>
      </c>
      <c r="F458" s="192">
        <f t="shared" ref="F458:F467" si="468">D458-E458-H458</f>
        <v>1.008E-2</v>
      </c>
      <c r="G458" s="192"/>
      <c r="H458" s="192">
        <f t="shared" ref="H458:H467" si="469">D458*6%</f>
        <v>7.1999999999999994E-4</v>
      </c>
      <c r="I458" s="153">
        <v>3.6891276120000005</v>
      </c>
      <c r="J458" s="192">
        <v>0.23739427999999999</v>
      </c>
      <c r="K458" s="192">
        <v>3.4196270800000002</v>
      </c>
      <c r="L458" s="192">
        <v>0</v>
      </c>
      <c r="M458" s="192">
        <v>3.2106251999999995E-2</v>
      </c>
      <c r="N458" s="192">
        <f t="shared" ref="N458:N467" si="470">D458-I458</f>
        <v>-3.6771276120000005</v>
      </c>
      <c r="O458" s="192">
        <f t="shared" ref="O458:O467" si="471">E458-J458</f>
        <v>-0.23619427999999998</v>
      </c>
      <c r="P458" s="192">
        <f t="shared" ref="P458:P467" si="472">F458-K458</f>
        <v>-3.4095470800000003</v>
      </c>
      <c r="Q458" s="192">
        <f t="shared" ref="Q458:Q467" si="473">G458-L458</f>
        <v>0</v>
      </c>
      <c r="R458" s="192">
        <f t="shared" ref="R458:R467" si="474">H458-M458</f>
        <v>-3.1386251999999996E-2</v>
      </c>
      <c r="S458" s="153">
        <f t="shared" ref="S458:S467" si="475">T458+U458+V458+W458</f>
        <v>3.0742730099999998</v>
      </c>
      <c r="T458" s="153">
        <v>0.19782857000000001</v>
      </c>
      <c r="U458" s="153">
        <v>2.8496892299999996</v>
      </c>
      <c r="V458" s="153"/>
      <c r="W458" s="153">
        <v>2.6755209999999998E-2</v>
      </c>
      <c r="X458" s="192"/>
      <c r="Y458" s="192"/>
      <c r="Z458" s="192"/>
      <c r="AA458" s="192"/>
      <c r="AB458" s="198"/>
      <c r="AC458" s="192"/>
      <c r="AD458" s="192"/>
      <c r="AE458" s="192">
        <v>0.4</v>
      </c>
      <c r="AF458" s="198">
        <v>2020</v>
      </c>
      <c r="AG458" s="192" t="s">
        <v>1527</v>
      </c>
      <c r="AH458" s="192" t="s">
        <v>1528</v>
      </c>
      <c r="AI458" s="192" t="s">
        <v>1529</v>
      </c>
      <c r="AJ458" s="153">
        <v>7.9000000000000001E-2</v>
      </c>
      <c r="AK458" s="192"/>
      <c r="AL458" s="27"/>
    </row>
    <row r="459" spans="1:38" ht="31.1" x14ac:dyDescent="0.35">
      <c r="A459" s="210">
        <v>394</v>
      </c>
      <c r="B459" s="152" t="s">
        <v>785</v>
      </c>
      <c r="C459" s="174" t="s">
        <v>786</v>
      </c>
      <c r="D459" s="153">
        <v>4.0021632</v>
      </c>
      <c r="E459" s="192">
        <f t="shared" si="467"/>
        <v>0.40021632000000001</v>
      </c>
      <c r="F459" s="192">
        <f t="shared" si="468"/>
        <v>3.361817088</v>
      </c>
      <c r="G459" s="192"/>
      <c r="H459" s="192">
        <f t="shared" si="469"/>
        <v>0.24012979199999998</v>
      </c>
      <c r="I459" s="153">
        <v>0.17811648000000002</v>
      </c>
      <c r="J459" s="192">
        <v>0</v>
      </c>
      <c r="K459" s="192">
        <v>0</v>
      </c>
      <c r="L459" s="192">
        <v>0</v>
      </c>
      <c r="M459" s="192">
        <v>0.17811648000000002</v>
      </c>
      <c r="N459" s="192">
        <f t="shared" si="470"/>
        <v>3.8240467200000001</v>
      </c>
      <c r="O459" s="192">
        <f t="shared" si="471"/>
        <v>0.40021632000000001</v>
      </c>
      <c r="P459" s="192">
        <f t="shared" si="472"/>
        <v>3.361817088</v>
      </c>
      <c r="Q459" s="192">
        <f t="shared" si="473"/>
        <v>0</v>
      </c>
      <c r="R459" s="192">
        <f t="shared" si="474"/>
        <v>6.2013311999999959E-2</v>
      </c>
      <c r="S459" s="153">
        <f t="shared" si="475"/>
        <v>0.14843040000000002</v>
      </c>
      <c r="T459" s="153"/>
      <c r="U459" s="153"/>
      <c r="V459" s="153"/>
      <c r="W459" s="153">
        <v>0.14843040000000002</v>
      </c>
      <c r="X459" s="192"/>
      <c r="Y459" s="192"/>
      <c r="Z459" s="192"/>
      <c r="AA459" s="192"/>
      <c r="AB459" s="198"/>
      <c r="AC459" s="192"/>
      <c r="AD459" s="192"/>
      <c r="AE459" s="192"/>
      <c r="AF459" s="192"/>
      <c r="AG459" s="192"/>
      <c r="AH459" s="192"/>
      <c r="AI459" s="192"/>
      <c r="AJ459" s="153"/>
      <c r="AK459" s="192"/>
      <c r="AL459" s="27"/>
    </row>
    <row r="460" spans="1:38" ht="46.65" x14ac:dyDescent="0.35">
      <c r="A460" s="210">
        <v>395</v>
      </c>
      <c r="B460" s="152" t="s">
        <v>787</v>
      </c>
      <c r="C460" s="174" t="s">
        <v>788</v>
      </c>
      <c r="D460" s="153">
        <v>1.2E-2</v>
      </c>
      <c r="E460" s="192">
        <f t="shared" si="467"/>
        <v>1.2000000000000001E-3</v>
      </c>
      <c r="F460" s="192">
        <f t="shared" si="468"/>
        <v>1.008E-2</v>
      </c>
      <c r="G460" s="192"/>
      <c r="H460" s="192">
        <f t="shared" si="469"/>
        <v>7.1999999999999994E-4</v>
      </c>
      <c r="I460" s="153">
        <v>5.3404799999999997E-4</v>
      </c>
      <c r="J460" s="192">
        <v>0</v>
      </c>
      <c r="K460" s="192">
        <v>0</v>
      </c>
      <c r="L460" s="192">
        <v>0</v>
      </c>
      <c r="M460" s="192">
        <v>5.3404799999999997E-4</v>
      </c>
      <c r="N460" s="192">
        <f t="shared" si="470"/>
        <v>1.1465952E-2</v>
      </c>
      <c r="O460" s="192">
        <f t="shared" si="471"/>
        <v>1.2000000000000001E-3</v>
      </c>
      <c r="P460" s="192">
        <f t="shared" si="472"/>
        <v>1.008E-2</v>
      </c>
      <c r="Q460" s="192">
        <f t="shared" si="473"/>
        <v>0</v>
      </c>
      <c r="R460" s="192">
        <f t="shared" si="474"/>
        <v>1.8595199999999997E-4</v>
      </c>
      <c r="S460" s="153">
        <f t="shared" si="475"/>
        <v>4.4504000000000001E-4</v>
      </c>
      <c r="T460" s="153"/>
      <c r="U460" s="153"/>
      <c r="V460" s="153"/>
      <c r="W460" s="153">
        <v>4.4504000000000001E-4</v>
      </c>
      <c r="X460" s="192"/>
      <c r="Y460" s="192"/>
      <c r="Z460" s="192"/>
      <c r="AA460" s="192"/>
      <c r="AB460" s="198"/>
      <c r="AC460" s="192"/>
      <c r="AD460" s="192"/>
      <c r="AE460" s="192"/>
      <c r="AF460" s="192"/>
      <c r="AG460" s="192"/>
      <c r="AH460" s="192"/>
      <c r="AI460" s="192"/>
      <c r="AJ460" s="153"/>
      <c r="AK460" s="192"/>
      <c r="AL460" s="27"/>
    </row>
    <row r="461" spans="1:38" ht="31.1" x14ac:dyDescent="0.35">
      <c r="A461" s="210">
        <v>396</v>
      </c>
      <c r="B461" s="152" t="s">
        <v>789</v>
      </c>
      <c r="C461" s="174" t="s">
        <v>790</v>
      </c>
      <c r="D461" s="153">
        <v>1.4967239999999997</v>
      </c>
      <c r="E461" s="192">
        <f t="shared" si="467"/>
        <v>0.14967239999999998</v>
      </c>
      <c r="F461" s="192">
        <f t="shared" si="468"/>
        <v>1.2572481599999996</v>
      </c>
      <c r="G461" s="192"/>
      <c r="H461" s="192">
        <f t="shared" si="469"/>
        <v>8.9803439999999984E-2</v>
      </c>
      <c r="I461" s="153">
        <v>0.16629166400000001</v>
      </c>
      <c r="J461" s="192">
        <v>9.9679879999999998E-2</v>
      </c>
      <c r="K461" s="192">
        <v>0</v>
      </c>
      <c r="L461" s="192">
        <v>0</v>
      </c>
      <c r="M461" s="192">
        <v>6.6611783999999993E-2</v>
      </c>
      <c r="N461" s="192">
        <f t="shared" si="470"/>
        <v>1.3304323359999997</v>
      </c>
      <c r="O461" s="192">
        <f t="shared" si="471"/>
        <v>4.9992519999999985E-2</v>
      </c>
      <c r="P461" s="192">
        <f t="shared" si="472"/>
        <v>1.2572481599999996</v>
      </c>
      <c r="Q461" s="192">
        <f t="shared" si="473"/>
        <v>0</v>
      </c>
      <c r="R461" s="192">
        <f t="shared" si="474"/>
        <v>2.3191655999999991E-2</v>
      </c>
      <c r="S461" s="153">
        <f t="shared" si="475"/>
        <v>0.22164295000000001</v>
      </c>
      <c r="T461" s="153">
        <v>0.16613313000000002</v>
      </c>
      <c r="U461" s="153"/>
      <c r="V461" s="153"/>
      <c r="W461" s="153">
        <v>5.5509819999999994E-2</v>
      </c>
      <c r="X461" s="192"/>
      <c r="Y461" s="192"/>
      <c r="Z461" s="192"/>
      <c r="AA461" s="192"/>
      <c r="AB461" s="198"/>
      <c r="AC461" s="192"/>
      <c r="AD461" s="192"/>
      <c r="AE461" s="192"/>
      <c r="AF461" s="192"/>
      <c r="AG461" s="192"/>
      <c r="AH461" s="192"/>
      <c r="AI461" s="192"/>
      <c r="AJ461" s="153"/>
      <c r="AK461" s="192"/>
      <c r="AL461" s="27"/>
    </row>
    <row r="462" spans="1:38" ht="31.1" x14ac:dyDescent="0.35">
      <c r="A462" s="210">
        <v>397</v>
      </c>
      <c r="B462" s="152" t="s">
        <v>791</v>
      </c>
      <c r="C462" s="174" t="s">
        <v>792</v>
      </c>
      <c r="D462" s="153">
        <v>1.2E-2</v>
      </c>
      <c r="E462" s="192">
        <f t="shared" si="467"/>
        <v>1.2000000000000001E-3</v>
      </c>
      <c r="F462" s="192">
        <f t="shared" si="468"/>
        <v>1.008E-2</v>
      </c>
      <c r="G462" s="192"/>
      <c r="H462" s="192">
        <f t="shared" si="469"/>
        <v>7.1999999999999994E-4</v>
      </c>
      <c r="I462" s="153">
        <v>5.3404799999999975E-4</v>
      </c>
      <c r="J462" s="192">
        <v>0</v>
      </c>
      <c r="K462" s="192">
        <v>0</v>
      </c>
      <c r="L462" s="192">
        <v>0</v>
      </c>
      <c r="M462" s="192">
        <v>5.3404799999999975E-4</v>
      </c>
      <c r="N462" s="192">
        <f t="shared" si="470"/>
        <v>1.1465952E-2</v>
      </c>
      <c r="O462" s="192">
        <f t="shared" si="471"/>
        <v>1.2000000000000001E-3</v>
      </c>
      <c r="P462" s="192">
        <f t="shared" si="472"/>
        <v>1.008E-2</v>
      </c>
      <c r="Q462" s="192">
        <f t="shared" si="473"/>
        <v>0</v>
      </c>
      <c r="R462" s="192">
        <f t="shared" si="474"/>
        <v>1.8595200000000019E-4</v>
      </c>
      <c r="S462" s="153">
        <f t="shared" si="475"/>
        <v>4.4503999999999979E-4</v>
      </c>
      <c r="T462" s="153"/>
      <c r="U462" s="153"/>
      <c r="V462" s="153"/>
      <c r="W462" s="209">
        <v>4.4503999999999979E-4</v>
      </c>
      <c r="X462" s="192"/>
      <c r="Y462" s="192"/>
      <c r="Z462" s="192"/>
      <c r="AA462" s="192"/>
      <c r="AB462" s="198"/>
      <c r="AC462" s="192"/>
      <c r="AD462" s="192"/>
      <c r="AE462" s="192"/>
      <c r="AF462" s="192"/>
      <c r="AG462" s="192"/>
      <c r="AH462" s="192"/>
      <c r="AI462" s="192"/>
      <c r="AJ462" s="153"/>
      <c r="AK462" s="192"/>
      <c r="AL462" s="27"/>
    </row>
    <row r="463" spans="1:38" ht="46.65" x14ac:dyDescent="0.35">
      <c r="A463" s="210">
        <v>398</v>
      </c>
      <c r="B463" s="152" t="s">
        <v>793</v>
      </c>
      <c r="C463" s="174" t="s">
        <v>794</v>
      </c>
      <c r="D463" s="153">
        <v>2.5315679999999996</v>
      </c>
      <c r="E463" s="192">
        <f t="shared" si="467"/>
        <v>0.25315679999999996</v>
      </c>
      <c r="F463" s="192">
        <f t="shared" si="468"/>
        <v>2.1265171199999999</v>
      </c>
      <c r="G463" s="192"/>
      <c r="H463" s="192">
        <f t="shared" si="469"/>
        <v>0.15189407999999996</v>
      </c>
      <c r="I463" s="153">
        <v>0.11266754400000001</v>
      </c>
      <c r="J463" s="192">
        <v>0</v>
      </c>
      <c r="K463" s="192">
        <v>0</v>
      </c>
      <c r="L463" s="192">
        <v>0</v>
      </c>
      <c r="M463" s="192">
        <v>0.11266754400000001</v>
      </c>
      <c r="N463" s="192">
        <f t="shared" si="470"/>
        <v>2.4189004559999994</v>
      </c>
      <c r="O463" s="192">
        <f t="shared" si="471"/>
        <v>0.25315679999999996</v>
      </c>
      <c r="P463" s="192">
        <f t="shared" si="472"/>
        <v>2.1265171199999999</v>
      </c>
      <c r="Q463" s="192">
        <f t="shared" si="473"/>
        <v>0</v>
      </c>
      <c r="R463" s="192">
        <f t="shared" si="474"/>
        <v>3.9226535999999951E-2</v>
      </c>
      <c r="S463" s="153">
        <f t="shared" si="475"/>
        <v>9.3889620000000007E-2</v>
      </c>
      <c r="T463" s="153"/>
      <c r="U463" s="153"/>
      <c r="V463" s="153"/>
      <c r="W463" s="153">
        <v>9.3889620000000007E-2</v>
      </c>
      <c r="X463" s="192"/>
      <c r="Y463" s="192"/>
      <c r="Z463" s="192"/>
      <c r="AA463" s="192"/>
      <c r="AB463" s="198"/>
      <c r="AC463" s="192"/>
      <c r="AD463" s="192"/>
      <c r="AE463" s="192"/>
      <c r="AF463" s="192"/>
      <c r="AG463" s="192"/>
      <c r="AH463" s="192"/>
      <c r="AI463" s="192"/>
      <c r="AJ463" s="153"/>
      <c r="AK463" s="192"/>
      <c r="AL463" s="27"/>
    </row>
    <row r="464" spans="1:38" ht="46.65" x14ac:dyDescent="0.35">
      <c r="A464" s="210">
        <v>399</v>
      </c>
      <c r="B464" s="152" t="s">
        <v>795</v>
      </c>
      <c r="C464" s="174" t="s">
        <v>796</v>
      </c>
      <c r="D464" s="153">
        <v>1.2E-2</v>
      </c>
      <c r="E464" s="192">
        <f t="shared" si="467"/>
        <v>1.2000000000000001E-3</v>
      </c>
      <c r="F464" s="192">
        <f t="shared" si="468"/>
        <v>1.008E-2</v>
      </c>
      <c r="G464" s="192"/>
      <c r="H464" s="192">
        <f t="shared" si="469"/>
        <v>7.1999999999999994E-4</v>
      </c>
      <c r="I464" s="153">
        <v>5.3404799999999997E-4</v>
      </c>
      <c r="J464" s="192">
        <v>0</v>
      </c>
      <c r="K464" s="192">
        <v>0</v>
      </c>
      <c r="L464" s="192">
        <v>0</v>
      </c>
      <c r="M464" s="192">
        <v>5.3404799999999997E-4</v>
      </c>
      <c r="N464" s="192">
        <f t="shared" si="470"/>
        <v>1.1465952E-2</v>
      </c>
      <c r="O464" s="192">
        <f t="shared" si="471"/>
        <v>1.2000000000000001E-3</v>
      </c>
      <c r="P464" s="192">
        <f t="shared" si="472"/>
        <v>1.008E-2</v>
      </c>
      <c r="Q464" s="192">
        <f t="shared" si="473"/>
        <v>0</v>
      </c>
      <c r="R464" s="192">
        <f t="shared" si="474"/>
        <v>1.8595199999999997E-4</v>
      </c>
      <c r="S464" s="153">
        <f t="shared" si="475"/>
        <v>4.4504000000000001E-4</v>
      </c>
      <c r="T464" s="153"/>
      <c r="U464" s="153"/>
      <c r="V464" s="153"/>
      <c r="W464" s="153">
        <v>4.4504000000000001E-4</v>
      </c>
      <c r="X464" s="192"/>
      <c r="Y464" s="192"/>
      <c r="Z464" s="192"/>
      <c r="AA464" s="192"/>
      <c r="AB464" s="198"/>
      <c r="AC464" s="192"/>
      <c r="AD464" s="192"/>
      <c r="AE464" s="192"/>
      <c r="AF464" s="192"/>
      <c r="AG464" s="192"/>
      <c r="AH464" s="192"/>
      <c r="AI464" s="192"/>
      <c r="AJ464" s="153"/>
      <c r="AK464" s="192"/>
      <c r="AL464" s="27"/>
    </row>
    <row r="465" spans="1:38" ht="46.65" x14ac:dyDescent="0.35">
      <c r="A465" s="210">
        <v>400</v>
      </c>
      <c r="B465" s="152" t="s">
        <v>797</v>
      </c>
      <c r="C465" s="174" t="s">
        <v>798</v>
      </c>
      <c r="D465" s="153">
        <v>1.2E-2</v>
      </c>
      <c r="E465" s="192">
        <f t="shared" si="467"/>
        <v>1.2000000000000001E-3</v>
      </c>
      <c r="F465" s="192">
        <f t="shared" si="468"/>
        <v>1.008E-2</v>
      </c>
      <c r="G465" s="192"/>
      <c r="H465" s="192">
        <f t="shared" si="469"/>
        <v>7.1999999999999994E-4</v>
      </c>
      <c r="I465" s="153">
        <v>5.3404799999999997E-4</v>
      </c>
      <c r="J465" s="192">
        <v>0</v>
      </c>
      <c r="K465" s="192">
        <v>0</v>
      </c>
      <c r="L465" s="192">
        <v>0</v>
      </c>
      <c r="M465" s="192">
        <v>5.3404799999999997E-4</v>
      </c>
      <c r="N465" s="192">
        <f t="shared" si="470"/>
        <v>1.1465952E-2</v>
      </c>
      <c r="O465" s="192">
        <f t="shared" si="471"/>
        <v>1.2000000000000001E-3</v>
      </c>
      <c r="P465" s="192">
        <f t="shared" si="472"/>
        <v>1.008E-2</v>
      </c>
      <c r="Q465" s="192">
        <f t="shared" si="473"/>
        <v>0</v>
      </c>
      <c r="R465" s="192">
        <f t="shared" si="474"/>
        <v>1.8595199999999997E-4</v>
      </c>
      <c r="S465" s="153">
        <f t="shared" si="475"/>
        <v>4.4504000000000001E-4</v>
      </c>
      <c r="T465" s="153"/>
      <c r="U465" s="153"/>
      <c r="V465" s="153"/>
      <c r="W465" s="153">
        <v>4.4504000000000001E-4</v>
      </c>
      <c r="X465" s="192"/>
      <c r="Y465" s="192"/>
      <c r="Z465" s="192"/>
      <c r="AA465" s="192"/>
      <c r="AB465" s="198"/>
      <c r="AC465" s="192"/>
      <c r="AD465" s="192"/>
      <c r="AE465" s="192"/>
      <c r="AF465" s="192"/>
      <c r="AG465" s="192"/>
      <c r="AH465" s="192"/>
      <c r="AI465" s="192"/>
      <c r="AJ465" s="153"/>
      <c r="AK465" s="192"/>
      <c r="AL465" s="27"/>
    </row>
    <row r="466" spans="1:38" ht="46.65" x14ac:dyDescent="0.35">
      <c r="A466" s="210">
        <v>401</v>
      </c>
      <c r="B466" s="152" t="s">
        <v>799</v>
      </c>
      <c r="C466" s="174" t="s">
        <v>800</v>
      </c>
      <c r="D466" s="153">
        <v>4.3440839999999996</v>
      </c>
      <c r="E466" s="192">
        <f t="shared" si="467"/>
        <v>0.43440839999999997</v>
      </c>
      <c r="F466" s="192">
        <f t="shared" si="468"/>
        <v>3.6490305599999995</v>
      </c>
      <c r="G466" s="192"/>
      <c r="H466" s="192">
        <f t="shared" si="469"/>
        <v>0.26064503999999999</v>
      </c>
      <c r="I466" s="153">
        <v>0</v>
      </c>
      <c r="J466" s="192">
        <v>0</v>
      </c>
      <c r="K466" s="192">
        <v>0</v>
      </c>
      <c r="L466" s="192">
        <v>0</v>
      </c>
      <c r="M466" s="192">
        <v>0</v>
      </c>
      <c r="N466" s="192">
        <f t="shared" si="470"/>
        <v>4.3440839999999996</v>
      </c>
      <c r="O466" s="192">
        <f t="shared" si="471"/>
        <v>0.43440839999999997</v>
      </c>
      <c r="P466" s="192">
        <f t="shared" si="472"/>
        <v>3.6490305599999995</v>
      </c>
      <c r="Q466" s="192">
        <f t="shared" si="473"/>
        <v>0</v>
      </c>
      <c r="R466" s="192">
        <f t="shared" si="474"/>
        <v>0.26064503999999999</v>
      </c>
      <c r="S466" s="153">
        <f t="shared" si="475"/>
        <v>0</v>
      </c>
      <c r="T466" s="153"/>
      <c r="U466" s="153"/>
      <c r="V466" s="153"/>
      <c r="W466" s="153">
        <v>0</v>
      </c>
      <c r="X466" s="192"/>
      <c r="Y466" s="192"/>
      <c r="Z466" s="192"/>
      <c r="AA466" s="192"/>
      <c r="AB466" s="198"/>
      <c r="AC466" s="192"/>
      <c r="AD466" s="192"/>
      <c r="AE466" s="192"/>
      <c r="AF466" s="192"/>
      <c r="AG466" s="192"/>
      <c r="AH466" s="192"/>
      <c r="AI466" s="192"/>
      <c r="AJ466" s="153"/>
      <c r="AK466" s="192"/>
      <c r="AL466" s="27"/>
    </row>
    <row r="467" spans="1:38" ht="31.1" x14ac:dyDescent="0.35">
      <c r="A467" s="210">
        <v>402</v>
      </c>
      <c r="B467" s="152" t="s">
        <v>1761</v>
      </c>
      <c r="C467" s="174" t="s">
        <v>1762</v>
      </c>
      <c r="D467" s="153">
        <v>0</v>
      </c>
      <c r="E467" s="192">
        <f t="shared" si="467"/>
        <v>0</v>
      </c>
      <c r="F467" s="192">
        <f t="shared" si="468"/>
        <v>0</v>
      </c>
      <c r="G467" s="192"/>
      <c r="H467" s="192">
        <f t="shared" si="469"/>
        <v>0</v>
      </c>
      <c r="I467" s="153">
        <v>4.6537236000000003E-2</v>
      </c>
      <c r="J467" s="192">
        <v>0</v>
      </c>
      <c r="K467" s="192">
        <v>0</v>
      </c>
      <c r="L467" s="192">
        <v>0</v>
      </c>
      <c r="M467" s="192">
        <v>4.6537236000000003E-2</v>
      </c>
      <c r="N467" s="192">
        <f t="shared" si="470"/>
        <v>-4.6537236000000003E-2</v>
      </c>
      <c r="O467" s="192">
        <f t="shared" si="471"/>
        <v>0</v>
      </c>
      <c r="P467" s="192">
        <f t="shared" si="472"/>
        <v>0</v>
      </c>
      <c r="Q467" s="192">
        <f t="shared" si="473"/>
        <v>0</v>
      </c>
      <c r="R467" s="192">
        <f t="shared" si="474"/>
        <v>-4.6537236000000003E-2</v>
      </c>
      <c r="S467" s="153">
        <f t="shared" si="475"/>
        <v>4.237806009999999</v>
      </c>
      <c r="T467" s="153">
        <v>0.50050019999999895</v>
      </c>
      <c r="U467" s="153">
        <v>3.6985247800000001</v>
      </c>
      <c r="V467" s="153"/>
      <c r="W467" s="153">
        <v>3.8781030000000001E-2</v>
      </c>
      <c r="X467" s="192"/>
      <c r="Y467" s="192"/>
      <c r="Z467" s="192"/>
      <c r="AA467" s="192"/>
      <c r="AB467" s="198"/>
      <c r="AC467" s="192"/>
      <c r="AD467" s="192"/>
      <c r="AE467" s="192">
        <v>0.5</v>
      </c>
      <c r="AF467" s="198">
        <v>2020</v>
      </c>
      <c r="AG467" s="192" t="s">
        <v>1527</v>
      </c>
      <c r="AH467" s="192" t="s">
        <v>1528</v>
      </c>
      <c r="AI467" s="192" t="s">
        <v>1529</v>
      </c>
      <c r="AJ467" s="153">
        <v>0.126</v>
      </c>
      <c r="AK467" s="192"/>
      <c r="AL467" s="27"/>
    </row>
    <row r="468" spans="1:38" ht="15.55" x14ac:dyDescent="0.35">
      <c r="A468" s="172"/>
      <c r="B468" s="156" t="s">
        <v>801</v>
      </c>
      <c r="C468" s="173"/>
      <c r="D468" s="237">
        <f t="shared" ref="D468:AK468" si="476">SUM(D469:D472)</f>
        <v>12.696575999999999</v>
      </c>
      <c r="E468" s="237">
        <f t="shared" si="476"/>
        <v>1.2696575999999999</v>
      </c>
      <c r="F468" s="237">
        <f t="shared" si="476"/>
        <v>10.665123839999998</v>
      </c>
      <c r="G468" s="237">
        <f t="shared" si="476"/>
        <v>0</v>
      </c>
      <c r="H468" s="237">
        <f t="shared" si="476"/>
        <v>0.7617945599999999</v>
      </c>
      <c r="I468" s="237">
        <f t="shared" si="476"/>
        <v>12.645847922000002</v>
      </c>
      <c r="J468" s="237">
        <f t="shared" si="476"/>
        <v>0.42932610999999998</v>
      </c>
      <c r="K468" s="237">
        <f t="shared" si="476"/>
        <v>9.2267240200000007</v>
      </c>
      <c r="L468" s="237">
        <f t="shared" si="476"/>
        <v>0</v>
      </c>
      <c r="M468" s="237">
        <f t="shared" si="476"/>
        <v>2.9897977919999996</v>
      </c>
      <c r="N468" s="237">
        <f t="shared" si="476"/>
        <v>5.0728077999998344E-2</v>
      </c>
      <c r="O468" s="237">
        <f t="shared" si="476"/>
        <v>0.84033148999999996</v>
      </c>
      <c r="P468" s="237">
        <f t="shared" si="476"/>
        <v>1.4383998199999977</v>
      </c>
      <c r="Q468" s="237">
        <f t="shared" si="476"/>
        <v>0</v>
      </c>
      <c r="R468" s="237">
        <f t="shared" si="476"/>
        <v>-2.2280032319999998</v>
      </c>
      <c r="S468" s="237">
        <f t="shared" si="476"/>
        <v>11.2017384</v>
      </c>
      <c r="T468" s="237">
        <f t="shared" si="476"/>
        <v>0.35777175999999988</v>
      </c>
      <c r="U468" s="237">
        <f t="shared" si="476"/>
        <v>8.3524684799999989</v>
      </c>
      <c r="V468" s="237">
        <f t="shared" si="476"/>
        <v>0</v>
      </c>
      <c r="W468" s="237">
        <f t="shared" si="476"/>
        <v>2.4914981599999999</v>
      </c>
      <c r="X468" s="237">
        <f t="shared" si="476"/>
        <v>0</v>
      </c>
      <c r="Y468" s="237">
        <f t="shared" si="476"/>
        <v>0</v>
      </c>
      <c r="Z468" s="237">
        <f t="shared" si="476"/>
        <v>0</v>
      </c>
      <c r="AA468" s="237">
        <f t="shared" si="476"/>
        <v>0</v>
      </c>
      <c r="AB468" s="237">
        <f t="shared" si="476"/>
        <v>0</v>
      </c>
      <c r="AC468" s="237">
        <f t="shared" si="476"/>
        <v>0</v>
      </c>
      <c r="AD468" s="237">
        <f t="shared" si="476"/>
        <v>0</v>
      </c>
      <c r="AE468" s="237">
        <f t="shared" si="476"/>
        <v>0.25</v>
      </c>
      <c r="AF468" s="237">
        <f t="shared" si="476"/>
        <v>2020</v>
      </c>
      <c r="AG468" s="237">
        <f t="shared" si="476"/>
        <v>0</v>
      </c>
      <c r="AH468" s="237">
        <f t="shared" si="476"/>
        <v>0</v>
      </c>
      <c r="AI468" s="237">
        <f t="shared" si="476"/>
        <v>0</v>
      </c>
      <c r="AJ468" s="237">
        <f t="shared" si="476"/>
        <v>1.0169999999999999</v>
      </c>
      <c r="AK468" s="237">
        <f t="shared" si="476"/>
        <v>0</v>
      </c>
      <c r="AL468" s="27"/>
    </row>
    <row r="469" spans="1:38" ht="46.65" x14ac:dyDescent="0.35">
      <c r="A469" s="210">
        <v>403</v>
      </c>
      <c r="B469" s="152" t="s">
        <v>802</v>
      </c>
      <c r="C469" s="174" t="s">
        <v>803</v>
      </c>
      <c r="D469" s="153">
        <v>2.1802919999999997</v>
      </c>
      <c r="E469" s="192">
        <f t="shared" ref="E469:E472" si="477">D469*10%</f>
        <v>0.21802919999999998</v>
      </c>
      <c r="F469" s="192">
        <f t="shared" ref="F469:F472" si="478">D469-E469-H469</f>
        <v>1.8314452799999998</v>
      </c>
      <c r="G469" s="192"/>
      <c r="H469" s="192">
        <f t="shared" ref="H469:H472" si="479">D469*6%</f>
        <v>0.13081751999999996</v>
      </c>
      <c r="I469" s="153">
        <v>2.1977546819999998</v>
      </c>
      <c r="J469" s="192">
        <v>0</v>
      </c>
      <c r="K469" s="192">
        <v>2.1007206899999997</v>
      </c>
      <c r="L469" s="192">
        <v>0</v>
      </c>
      <c r="M469" s="192">
        <v>9.7033991999999999E-2</v>
      </c>
      <c r="N469" s="192">
        <f t="shared" ref="N469:N472" si="480">D469-I469</f>
        <v>-1.7462682000000118E-2</v>
      </c>
      <c r="O469" s="192">
        <f t="shared" ref="O469:O472" si="481">E469-J469</f>
        <v>0.21802919999999998</v>
      </c>
      <c r="P469" s="192">
        <f t="shared" ref="P469:P472" si="482">F469-K469</f>
        <v>-0.26927540999999988</v>
      </c>
      <c r="Q469" s="192">
        <f t="shared" ref="Q469:Q472" si="483">G469-L469</f>
        <v>0</v>
      </c>
      <c r="R469" s="192">
        <f t="shared" ref="R469:R472" si="484">H469-M469</f>
        <v>3.3783527999999965E-2</v>
      </c>
      <c r="S469" s="153">
        <f t="shared" ref="S469:S472" si="485">T469+U469+V469+W469</f>
        <v>2.2691123800000002</v>
      </c>
      <c r="T469" s="153"/>
      <c r="U469" s="153">
        <v>2.1882507200000001</v>
      </c>
      <c r="V469" s="153"/>
      <c r="W469" s="153">
        <v>8.0861660000000002E-2</v>
      </c>
      <c r="X469" s="192"/>
      <c r="Y469" s="192"/>
      <c r="Z469" s="192"/>
      <c r="AA469" s="192"/>
      <c r="AB469" s="198"/>
      <c r="AC469" s="192"/>
      <c r="AD469" s="192"/>
      <c r="AE469" s="192"/>
      <c r="AF469" s="192"/>
      <c r="AG469" s="192"/>
      <c r="AH469" s="192"/>
      <c r="AI469" s="192"/>
      <c r="AJ469" s="153"/>
      <c r="AK469" s="192"/>
      <c r="AL469" s="27"/>
    </row>
    <row r="470" spans="1:38" ht="62.2" x14ac:dyDescent="0.35">
      <c r="A470" s="210">
        <v>404</v>
      </c>
      <c r="B470" s="152" t="s">
        <v>804</v>
      </c>
      <c r="C470" s="174" t="s">
        <v>805</v>
      </c>
      <c r="D470" s="153">
        <v>1.166388</v>
      </c>
      <c r="E470" s="192">
        <f t="shared" si="477"/>
        <v>0.1166388</v>
      </c>
      <c r="F470" s="192">
        <f t="shared" si="478"/>
        <v>0.97976591999999996</v>
      </c>
      <c r="G470" s="192"/>
      <c r="H470" s="192">
        <f t="shared" si="479"/>
        <v>6.9983279999999995E-2</v>
      </c>
      <c r="I470" s="153">
        <v>2.4144215999999998</v>
      </c>
      <c r="J470" s="192">
        <v>0</v>
      </c>
      <c r="K470" s="192">
        <v>0</v>
      </c>
      <c r="L470" s="192">
        <v>0</v>
      </c>
      <c r="M470" s="192">
        <v>2.4144215999999998</v>
      </c>
      <c r="N470" s="192">
        <f t="shared" si="480"/>
        <v>-1.2480335999999999</v>
      </c>
      <c r="O470" s="192">
        <f t="shared" si="481"/>
        <v>0.1166388</v>
      </c>
      <c r="P470" s="192">
        <f t="shared" si="482"/>
        <v>0.97976591999999996</v>
      </c>
      <c r="Q470" s="192">
        <f t="shared" si="483"/>
        <v>0</v>
      </c>
      <c r="R470" s="192">
        <f t="shared" si="484"/>
        <v>-2.3444383199999996</v>
      </c>
      <c r="S470" s="153">
        <f t="shared" si="485"/>
        <v>2.0120179999999999</v>
      </c>
      <c r="T470" s="153"/>
      <c r="U470" s="153"/>
      <c r="V470" s="153"/>
      <c r="W470" s="153">
        <v>2.0120179999999999</v>
      </c>
      <c r="X470" s="192"/>
      <c r="Y470" s="192"/>
      <c r="Z470" s="192"/>
      <c r="AA470" s="192"/>
      <c r="AB470" s="198"/>
      <c r="AC470" s="192"/>
      <c r="AD470" s="192"/>
      <c r="AE470" s="192"/>
      <c r="AF470" s="192"/>
      <c r="AG470" s="192"/>
      <c r="AH470" s="192"/>
      <c r="AI470" s="192"/>
      <c r="AJ470" s="153"/>
      <c r="AK470" s="192"/>
      <c r="AL470" s="27"/>
    </row>
    <row r="471" spans="1:38" ht="46.65" x14ac:dyDescent="0.35">
      <c r="A471" s="210">
        <v>405</v>
      </c>
      <c r="B471" s="152" t="s">
        <v>1763</v>
      </c>
      <c r="C471" s="176" t="s">
        <v>806</v>
      </c>
      <c r="D471" s="153">
        <v>6.5677799999999991</v>
      </c>
      <c r="E471" s="192">
        <f t="shared" si="477"/>
        <v>0.65677799999999997</v>
      </c>
      <c r="F471" s="192">
        <f t="shared" si="478"/>
        <v>5.5169351999999989</v>
      </c>
      <c r="G471" s="192"/>
      <c r="H471" s="192">
        <f t="shared" si="479"/>
        <v>0.39406679999999994</v>
      </c>
      <c r="I471" s="153">
        <v>6.3962953720000009</v>
      </c>
      <c r="J471" s="192">
        <v>0</v>
      </c>
      <c r="K471" s="192">
        <v>6.041771380000001</v>
      </c>
      <c r="L471" s="192">
        <v>0</v>
      </c>
      <c r="M471" s="192">
        <v>0.35452399199999995</v>
      </c>
      <c r="N471" s="192">
        <f t="shared" si="480"/>
        <v>0.1714846279999982</v>
      </c>
      <c r="O471" s="192">
        <f t="shared" si="481"/>
        <v>0.65677799999999997</v>
      </c>
      <c r="P471" s="192">
        <f t="shared" si="482"/>
        <v>-0.52483618000000209</v>
      </c>
      <c r="Q471" s="192">
        <f t="shared" si="483"/>
        <v>0</v>
      </c>
      <c r="R471" s="192">
        <f t="shared" si="484"/>
        <v>3.9542807999999985E-2</v>
      </c>
      <c r="S471" s="153">
        <f t="shared" si="485"/>
        <v>5.330246139999999</v>
      </c>
      <c r="T471" s="153"/>
      <c r="U471" s="153">
        <v>5.0348094799999989</v>
      </c>
      <c r="V471" s="153"/>
      <c r="W471" s="153">
        <v>0.29543665999999996</v>
      </c>
      <c r="X471" s="192"/>
      <c r="Y471" s="192"/>
      <c r="Z471" s="192"/>
      <c r="AA471" s="192"/>
      <c r="AB471" s="198"/>
      <c r="AC471" s="192"/>
      <c r="AD471" s="192"/>
      <c r="AE471" s="192">
        <v>0.25</v>
      </c>
      <c r="AF471" s="198">
        <v>2020</v>
      </c>
      <c r="AG471" s="192" t="s">
        <v>1527</v>
      </c>
      <c r="AH471" s="192" t="s">
        <v>1528</v>
      </c>
      <c r="AI471" s="192" t="s">
        <v>1529</v>
      </c>
      <c r="AJ471" s="153">
        <v>1.0169999999999999</v>
      </c>
      <c r="AK471" s="192"/>
      <c r="AL471" s="27"/>
    </row>
    <row r="472" spans="1:38" ht="62.2" x14ac:dyDescent="0.35">
      <c r="A472" s="210">
        <v>406</v>
      </c>
      <c r="B472" s="152" t="s">
        <v>1764</v>
      </c>
      <c r="C472" s="174" t="s">
        <v>1765</v>
      </c>
      <c r="D472" s="153">
        <v>2.7821159999999998</v>
      </c>
      <c r="E472" s="192">
        <f t="shared" si="477"/>
        <v>0.2782116</v>
      </c>
      <c r="F472" s="192">
        <f t="shared" si="478"/>
        <v>2.3369774399999996</v>
      </c>
      <c r="G472" s="192"/>
      <c r="H472" s="192">
        <f t="shared" si="479"/>
        <v>0.16692695999999999</v>
      </c>
      <c r="I472" s="153">
        <v>1.6373762679999997</v>
      </c>
      <c r="J472" s="192">
        <v>0.42932610999999998</v>
      </c>
      <c r="K472" s="192">
        <v>1.0842319499999999</v>
      </c>
      <c r="L472" s="192">
        <v>0</v>
      </c>
      <c r="M472" s="192">
        <v>0.12381820799999999</v>
      </c>
      <c r="N472" s="192">
        <f t="shared" si="480"/>
        <v>1.1447397320000001</v>
      </c>
      <c r="O472" s="192">
        <f t="shared" si="481"/>
        <v>-0.15111450999999998</v>
      </c>
      <c r="P472" s="192">
        <f t="shared" si="482"/>
        <v>1.2527454899999997</v>
      </c>
      <c r="Q472" s="192">
        <f t="shared" si="483"/>
        <v>0</v>
      </c>
      <c r="R472" s="192">
        <f t="shared" si="484"/>
        <v>4.3108752E-2</v>
      </c>
      <c r="S472" s="153">
        <f t="shared" si="485"/>
        <v>1.5903618799999999</v>
      </c>
      <c r="T472" s="153">
        <v>0.35777175999999988</v>
      </c>
      <c r="U472" s="153">
        <v>1.12940828</v>
      </c>
      <c r="V472" s="153"/>
      <c r="W472" s="153">
        <v>0.10318184</v>
      </c>
      <c r="X472" s="192"/>
      <c r="Y472" s="192"/>
      <c r="Z472" s="192"/>
      <c r="AA472" s="192"/>
      <c r="AB472" s="198"/>
      <c r="AC472" s="192"/>
      <c r="AD472" s="192"/>
      <c r="AE472" s="192"/>
      <c r="AF472" s="192"/>
      <c r="AG472" s="192"/>
      <c r="AH472" s="192"/>
      <c r="AI472" s="192"/>
      <c r="AJ472" s="153"/>
      <c r="AK472" s="192"/>
      <c r="AL472" s="27"/>
    </row>
    <row r="473" spans="1:38" ht="15.55" x14ac:dyDescent="0.35">
      <c r="A473" s="172"/>
      <c r="B473" s="156" t="s">
        <v>222</v>
      </c>
      <c r="C473" s="173"/>
      <c r="D473" s="237">
        <f t="shared" ref="D473:AK473" si="486">SUM(D474:D477)</f>
        <v>16.069551999999995</v>
      </c>
      <c r="E473" s="237">
        <f t="shared" si="486"/>
        <v>1.6069551999999996</v>
      </c>
      <c r="F473" s="237">
        <f t="shared" si="486"/>
        <v>13.498423679999997</v>
      </c>
      <c r="G473" s="237">
        <f t="shared" si="486"/>
        <v>0</v>
      </c>
      <c r="H473" s="237">
        <f t="shared" si="486"/>
        <v>0.96417311999999966</v>
      </c>
      <c r="I473" s="237">
        <f t="shared" si="486"/>
        <v>1.2996590400000001</v>
      </c>
      <c r="J473" s="237">
        <f t="shared" si="486"/>
        <v>0.19426267000000003</v>
      </c>
      <c r="K473" s="237">
        <f t="shared" si="486"/>
        <v>0.38060003000000003</v>
      </c>
      <c r="L473" s="237">
        <f t="shared" si="486"/>
        <v>0</v>
      </c>
      <c r="M473" s="237">
        <f t="shared" si="486"/>
        <v>0.72479633999999993</v>
      </c>
      <c r="N473" s="237">
        <f t="shared" si="486"/>
        <v>14.769892959999993</v>
      </c>
      <c r="O473" s="237">
        <f t="shared" si="486"/>
        <v>1.4126925299999995</v>
      </c>
      <c r="P473" s="237">
        <f t="shared" si="486"/>
        <v>13.117823649999997</v>
      </c>
      <c r="Q473" s="237">
        <f t="shared" si="486"/>
        <v>0</v>
      </c>
      <c r="R473" s="237">
        <f t="shared" si="486"/>
        <v>0.23937677999999962</v>
      </c>
      <c r="S473" s="237">
        <f t="shared" si="486"/>
        <v>0.81125026</v>
      </c>
      <c r="T473" s="237">
        <f t="shared" si="486"/>
        <v>0.16188556000000001</v>
      </c>
      <c r="U473" s="237">
        <f t="shared" si="486"/>
        <v>0</v>
      </c>
      <c r="V473" s="237">
        <f t="shared" si="486"/>
        <v>0</v>
      </c>
      <c r="W473" s="237">
        <f t="shared" si="486"/>
        <v>0.64936470000000002</v>
      </c>
      <c r="X473" s="237">
        <f t="shared" si="486"/>
        <v>0</v>
      </c>
      <c r="Y473" s="237">
        <f t="shared" si="486"/>
        <v>0</v>
      </c>
      <c r="Z473" s="237">
        <f t="shared" si="486"/>
        <v>0</v>
      </c>
      <c r="AA473" s="237">
        <f t="shared" si="486"/>
        <v>0</v>
      </c>
      <c r="AB473" s="237">
        <f t="shared" si="486"/>
        <v>0</v>
      </c>
      <c r="AC473" s="237">
        <f t="shared" si="486"/>
        <v>0</v>
      </c>
      <c r="AD473" s="237">
        <f t="shared" si="486"/>
        <v>0</v>
      </c>
      <c r="AE473" s="237">
        <f t="shared" si="486"/>
        <v>0.16</v>
      </c>
      <c r="AF473" s="237">
        <f t="shared" si="486"/>
        <v>2020</v>
      </c>
      <c r="AG473" s="237">
        <f t="shared" si="486"/>
        <v>0</v>
      </c>
      <c r="AH473" s="237">
        <f t="shared" si="486"/>
        <v>0</v>
      </c>
      <c r="AI473" s="237">
        <f t="shared" si="486"/>
        <v>0</v>
      </c>
      <c r="AJ473" s="237">
        <f t="shared" si="486"/>
        <v>0.10100000000000001</v>
      </c>
      <c r="AK473" s="237">
        <f t="shared" si="486"/>
        <v>0</v>
      </c>
      <c r="AL473" s="27"/>
    </row>
    <row r="474" spans="1:38" ht="31.1" x14ac:dyDescent="0.35">
      <c r="A474" s="210">
        <v>407</v>
      </c>
      <c r="B474" s="152" t="s">
        <v>807</v>
      </c>
      <c r="C474" s="174" t="s">
        <v>808</v>
      </c>
      <c r="D474" s="153">
        <v>2.1199479999999959</v>
      </c>
      <c r="E474" s="192">
        <f t="shared" ref="E474:E477" si="487">D474*10%</f>
        <v>0.21199479999999959</v>
      </c>
      <c r="F474" s="192">
        <f t="shared" ref="F474:F477" si="488">D474-E474-H474</f>
        <v>1.7807563199999965</v>
      </c>
      <c r="G474" s="192"/>
      <c r="H474" s="192">
        <f t="shared" ref="H474:H477" si="489">D474*6%</f>
        <v>0.12719687999999976</v>
      </c>
      <c r="I474" s="153">
        <v>0.48456853400000005</v>
      </c>
      <c r="J474" s="192">
        <v>0</v>
      </c>
      <c r="K474" s="192">
        <v>0.38060003000000003</v>
      </c>
      <c r="L474" s="192">
        <v>0</v>
      </c>
      <c r="M474" s="192">
        <v>0.103968504</v>
      </c>
      <c r="N474" s="192">
        <f t="shared" ref="N474:N477" si="490">D474-I474</f>
        <v>1.6353794659999958</v>
      </c>
      <c r="O474" s="192">
        <f t="shared" ref="O474:O477" si="491">E474-J474</f>
        <v>0.21199479999999959</v>
      </c>
      <c r="P474" s="192">
        <f t="shared" ref="P474:P477" si="492">F474-K474</f>
        <v>1.4001562899999964</v>
      </c>
      <c r="Q474" s="192">
        <f t="shared" ref="Q474:Q477" si="493">G474-L474</f>
        <v>0</v>
      </c>
      <c r="R474" s="192">
        <f t="shared" ref="R474:R477" si="494">H474-M474</f>
        <v>2.3228375999999759E-2</v>
      </c>
      <c r="S474" s="153">
        <f t="shared" ref="S474:S477" si="495">T474+U474+V474+W474</f>
        <v>8.664042000000001E-2</v>
      </c>
      <c r="T474" s="153"/>
      <c r="U474" s="153"/>
      <c r="V474" s="153"/>
      <c r="W474" s="153">
        <v>8.664042000000001E-2</v>
      </c>
      <c r="X474" s="192"/>
      <c r="Y474" s="192"/>
      <c r="Z474" s="192"/>
      <c r="AA474" s="192"/>
      <c r="AB474" s="198"/>
      <c r="AC474" s="192"/>
      <c r="AD474" s="192"/>
      <c r="AE474" s="192">
        <v>0.16</v>
      </c>
      <c r="AF474" s="198">
        <v>2020</v>
      </c>
      <c r="AG474" s="192" t="s">
        <v>1527</v>
      </c>
      <c r="AH474" s="192" t="s">
        <v>1528</v>
      </c>
      <c r="AI474" s="192" t="s">
        <v>1529</v>
      </c>
      <c r="AJ474" s="153">
        <v>0.10100000000000001</v>
      </c>
      <c r="AK474" s="192"/>
      <c r="AL474" s="27"/>
    </row>
    <row r="475" spans="1:38" ht="46.65" x14ac:dyDescent="0.35">
      <c r="A475" s="210">
        <v>408</v>
      </c>
      <c r="B475" s="152" t="s">
        <v>809</v>
      </c>
      <c r="C475" s="174" t="s">
        <v>810</v>
      </c>
      <c r="D475" s="153">
        <v>3.9128159999999994</v>
      </c>
      <c r="E475" s="192">
        <f t="shared" si="487"/>
        <v>0.39128159999999995</v>
      </c>
      <c r="F475" s="192">
        <f t="shared" si="488"/>
        <v>3.2867654399999995</v>
      </c>
      <c r="G475" s="192"/>
      <c r="H475" s="192">
        <f t="shared" si="489"/>
        <v>0.23476895999999994</v>
      </c>
      <c r="I475" s="153">
        <v>0.17414006400000001</v>
      </c>
      <c r="J475" s="192">
        <v>0</v>
      </c>
      <c r="K475" s="192">
        <v>0</v>
      </c>
      <c r="L475" s="192">
        <v>0</v>
      </c>
      <c r="M475" s="192">
        <v>0.17414006400000001</v>
      </c>
      <c r="N475" s="192">
        <f t="shared" si="490"/>
        <v>3.7386759359999995</v>
      </c>
      <c r="O475" s="192">
        <f t="shared" si="491"/>
        <v>0.39128159999999995</v>
      </c>
      <c r="P475" s="192">
        <f t="shared" si="492"/>
        <v>3.2867654399999995</v>
      </c>
      <c r="Q475" s="192">
        <f t="shared" si="493"/>
        <v>0</v>
      </c>
      <c r="R475" s="192">
        <f t="shared" si="494"/>
        <v>6.0628895999999932E-2</v>
      </c>
      <c r="S475" s="153">
        <f t="shared" si="495"/>
        <v>0.19048446999999999</v>
      </c>
      <c r="T475" s="153"/>
      <c r="U475" s="153"/>
      <c r="V475" s="153"/>
      <c r="W475" s="153">
        <v>0.19048446999999999</v>
      </c>
      <c r="X475" s="192"/>
      <c r="Y475" s="192"/>
      <c r="Z475" s="192"/>
      <c r="AA475" s="192"/>
      <c r="AB475" s="198"/>
      <c r="AC475" s="192"/>
      <c r="AD475" s="192"/>
      <c r="AE475" s="192"/>
      <c r="AF475" s="192"/>
      <c r="AG475" s="192"/>
      <c r="AH475" s="192"/>
      <c r="AI475" s="192"/>
      <c r="AJ475" s="153"/>
      <c r="AK475" s="192"/>
      <c r="AL475" s="27"/>
    </row>
    <row r="476" spans="1:38" ht="77.7" x14ac:dyDescent="0.35">
      <c r="A476" s="210">
        <v>409</v>
      </c>
      <c r="B476" s="152" t="s">
        <v>811</v>
      </c>
      <c r="C476" s="174" t="s">
        <v>812</v>
      </c>
      <c r="D476" s="153">
        <v>10.036788</v>
      </c>
      <c r="E476" s="192">
        <f t="shared" si="487"/>
        <v>1.0036788000000001</v>
      </c>
      <c r="F476" s="192">
        <f t="shared" si="488"/>
        <v>8.4309019200000002</v>
      </c>
      <c r="G476" s="192"/>
      <c r="H476" s="192">
        <f t="shared" si="489"/>
        <v>0.6022072799999999</v>
      </c>
      <c r="I476" s="153">
        <v>0.44668777199999998</v>
      </c>
      <c r="J476" s="192">
        <v>0</v>
      </c>
      <c r="K476" s="192">
        <v>0</v>
      </c>
      <c r="L476" s="192">
        <v>0</v>
      </c>
      <c r="M476" s="192">
        <v>0.44668777199999998</v>
      </c>
      <c r="N476" s="192">
        <f t="shared" si="490"/>
        <v>9.5901002279999989</v>
      </c>
      <c r="O476" s="192">
        <f t="shared" si="491"/>
        <v>1.0036788000000001</v>
      </c>
      <c r="P476" s="192">
        <f t="shared" si="492"/>
        <v>8.4309019200000002</v>
      </c>
      <c r="Q476" s="192">
        <f t="shared" si="493"/>
        <v>0</v>
      </c>
      <c r="R476" s="192">
        <f t="shared" si="494"/>
        <v>0.15551950799999992</v>
      </c>
      <c r="S476" s="153">
        <f t="shared" si="495"/>
        <v>0.37223981</v>
      </c>
      <c r="T476" s="153"/>
      <c r="U476" s="153"/>
      <c r="V476" s="153"/>
      <c r="W476" s="153">
        <v>0.37223981</v>
      </c>
      <c r="X476" s="192"/>
      <c r="Y476" s="192"/>
      <c r="Z476" s="192"/>
      <c r="AA476" s="192"/>
      <c r="AB476" s="198"/>
      <c r="AC476" s="192"/>
      <c r="AD476" s="192"/>
      <c r="AE476" s="192"/>
      <c r="AF476" s="192"/>
      <c r="AG476" s="192"/>
      <c r="AH476" s="192"/>
      <c r="AI476" s="192"/>
      <c r="AJ476" s="153"/>
      <c r="AK476" s="192"/>
      <c r="AL476" s="27"/>
    </row>
    <row r="477" spans="1:38" ht="46.65" x14ac:dyDescent="0.35">
      <c r="A477" s="210">
        <v>410</v>
      </c>
      <c r="B477" s="152" t="s">
        <v>813</v>
      </c>
      <c r="C477" s="174" t="s">
        <v>814</v>
      </c>
      <c r="D477" s="153">
        <v>0</v>
      </c>
      <c r="E477" s="192">
        <f t="shared" si="487"/>
        <v>0</v>
      </c>
      <c r="F477" s="192">
        <f t="shared" si="488"/>
        <v>0</v>
      </c>
      <c r="G477" s="192"/>
      <c r="H477" s="192">
        <f t="shared" si="489"/>
        <v>0</v>
      </c>
      <c r="I477" s="153">
        <v>0.19426267000000003</v>
      </c>
      <c r="J477" s="192">
        <v>0.19426267000000003</v>
      </c>
      <c r="K477" s="192">
        <v>0</v>
      </c>
      <c r="L477" s="192">
        <v>0</v>
      </c>
      <c r="M477" s="192">
        <v>0</v>
      </c>
      <c r="N477" s="192">
        <f t="shared" si="490"/>
        <v>-0.19426267000000003</v>
      </c>
      <c r="O477" s="192">
        <f t="shared" si="491"/>
        <v>-0.19426267000000003</v>
      </c>
      <c r="P477" s="192">
        <f t="shared" si="492"/>
        <v>0</v>
      </c>
      <c r="Q477" s="192">
        <f t="shared" si="493"/>
        <v>0</v>
      </c>
      <c r="R477" s="192">
        <f t="shared" si="494"/>
        <v>0</v>
      </c>
      <c r="S477" s="153">
        <f t="shared" si="495"/>
        <v>0.16188556000000001</v>
      </c>
      <c r="T477" s="153">
        <v>0.16188556000000001</v>
      </c>
      <c r="U477" s="153"/>
      <c r="V477" s="153"/>
      <c r="W477" s="153">
        <v>0</v>
      </c>
      <c r="X477" s="192"/>
      <c r="Y477" s="192"/>
      <c r="Z477" s="192"/>
      <c r="AA477" s="192"/>
      <c r="AB477" s="198"/>
      <c r="AC477" s="192"/>
      <c r="AD477" s="192"/>
      <c r="AE477" s="192"/>
      <c r="AF477" s="192"/>
      <c r="AG477" s="192"/>
      <c r="AH477" s="192"/>
      <c r="AI477" s="192"/>
      <c r="AJ477" s="153"/>
      <c r="AK477" s="192"/>
      <c r="AL477" s="27"/>
    </row>
    <row r="478" spans="1:38" ht="15.55" x14ac:dyDescent="0.35">
      <c r="A478" s="172"/>
      <c r="B478" s="156" t="s">
        <v>229</v>
      </c>
      <c r="C478" s="173"/>
      <c r="D478" s="237">
        <f t="shared" ref="D478:AK478" si="496">SUM(D479:D482)</f>
        <v>8.099896799999998</v>
      </c>
      <c r="E478" s="237">
        <f t="shared" si="496"/>
        <v>0.80998968000000005</v>
      </c>
      <c r="F478" s="237">
        <f t="shared" si="496"/>
        <v>6.8039133119999988</v>
      </c>
      <c r="G478" s="237">
        <f t="shared" si="496"/>
        <v>0</v>
      </c>
      <c r="H478" s="237">
        <f t="shared" si="496"/>
        <v>0.48599380799999997</v>
      </c>
      <c r="I478" s="237">
        <f t="shared" si="496"/>
        <v>3.2355124480000006</v>
      </c>
      <c r="J478" s="237">
        <f t="shared" si="496"/>
        <v>0.16233474000000001</v>
      </c>
      <c r="K478" s="237">
        <f t="shared" si="496"/>
        <v>2.8244593</v>
      </c>
      <c r="L478" s="237">
        <f t="shared" si="496"/>
        <v>0</v>
      </c>
      <c r="M478" s="237">
        <f t="shared" si="496"/>
        <v>0.248718408</v>
      </c>
      <c r="N478" s="237">
        <f t="shared" si="496"/>
        <v>4.8643843519999992</v>
      </c>
      <c r="O478" s="237">
        <f t="shared" si="496"/>
        <v>0.64765494000000001</v>
      </c>
      <c r="P478" s="237">
        <f t="shared" si="496"/>
        <v>3.9794540119999993</v>
      </c>
      <c r="Q478" s="237">
        <f t="shared" si="496"/>
        <v>0</v>
      </c>
      <c r="R478" s="237">
        <f t="shared" si="496"/>
        <v>0.23727539999999997</v>
      </c>
      <c r="S478" s="237">
        <f t="shared" si="496"/>
        <v>2.3300827799999997</v>
      </c>
      <c r="T478" s="237">
        <f t="shared" si="496"/>
        <v>0.13527895000000001</v>
      </c>
      <c r="U478" s="237">
        <f t="shared" si="496"/>
        <v>1.9875384899999995</v>
      </c>
      <c r="V478" s="237">
        <f t="shared" si="496"/>
        <v>0</v>
      </c>
      <c r="W478" s="237">
        <f t="shared" si="496"/>
        <v>0.20726534000000002</v>
      </c>
      <c r="X478" s="237">
        <f t="shared" si="496"/>
        <v>0</v>
      </c>
      <c r="Y478" s="237">
        <f t="shared" si="496"/>
        <v>0</v>
      </c>
      <c r="Z478" s="237">
        <f t="shared" si="496"/>
        <v>0</v>
      </c>
      <c r="AA478" s="237">
        <f t="shared" si="496"/>
        <v>0</v>
      </c>
      <c r="AB478" s="237">
        <f t="shared" si="496"/>
        <v>0</v>
      </c>
      <c r="AC478" s="237">
        <f t="shared" si="496"/>
        <v>0</v>
      </c>
      <c r="AD478" s="237">
        <f t="shared" si="496"/>
        <v>0</v>
      </c>
      <c r="AE478" s="237">
        <f t="shared" si="496"/>
        <v>0.5</v>
      </c>
      <c r="AF478" s="237">
        <f t="shared" si="496"/>
        <v>4040</v>
      </c>
      <c r="AG478" s="237">
        <f t="shared" si="496"/>
        <v>0</v>
      </c>
      <c r="AH478" s="237">
        <f t="shared" si="496"/>
        <v>0</v>
      </c>
      <c r="AI478" s="237">
        <f t="shared" si="496"/>
        <v>0</v>
      </c>
      <c r="AJ478" s="237">
        <f t="shared" si="496"/>
        <v>0.27529999999999999</v>
      </c>
      <c r="AK478" s="237">
        <f t="shared" si="496"/>
        <v>0</v>
      </c>
      <c r="AL478" s="27"/>
    </row>
    <row r="479" spans="1:38" ht="46.65" x14ac:dyDescent="0.35">
      <c r="A479" s="210">
        <v>411</v>
      </c>
      <c r="B479" s="152" t="s">
        <v>815</v>
      </c>
      <c r="C479" s="174" t="s">
        <v>816</v>
      </c>
      <c r="D479" s="153">
        <v>1.9933151999999998</v>
      </c>
      <c r="E479" s="192">
        <f t="shared" ref="E479:E482" si="497">D479*10%</f>
        <v>0.19933151999999998</v>
      </c>
      <c r="F479" s="192">
        <f t="shared" ref="F479:F482" si="498">D479-E479-H479</f>
        <v>1.6743847679999997</v>
      </c>
      <c r="G479" s="192"/>
      <c r="H479" s="192">
        <f t="shared" ref="H479:H482" si="499">D479*6%</f>
        <v>0.11959891199999999</v>
      </c>
      <c r="I479" s="153">
        <v>2.1315779740000003</v>
      </c>
      <c r="J479" s="192">
        <v>0.11931582</v>
      </c>
      <c r="K479" s="192">
        <v>1.97175799</v>
      </c>
      <c r="L479" s="192">
        <v>0</v>
      </c>
      <c r="M479" s="192">
        <v>4.0504164000000002E-2</v>
      </c>
      <c r="N479" s="192">
        <f t="shared" ref="N479:N482" si="500">D479-I479</f>
        <v>-0.13826277400000042</v>
      </c>
      <c r="O479" s="192">
        <f t="shared" ref="O479:O482" si="501">E479-J479</f>
        <v>8.0015699999999981E-2</v>
      </c>
      <c r="P479" s="192">
        <f t="shared" ref="P479:P482" si="502">F479-K479</f>
        <v>-0.29737322200000027</v>
      </c>
      <c r="Q479" s="192">
        <f t="shared" ref="Q479:Q482" si="503">G479-L479</f>
        <v>0</v>
      </c>
      <c r="R479" s="192">
        <f t="shared" ref="R479:R482" si="504">H479-M479</f>
        <v>7.9094747999999993E-2</v>
      </c>
      <c r="S479" s="153">
        <f t="shared" ref="S479:S482" si="505">T479+U479+V479+W479</f>
        <v>1.7763149799999998</v>
      </c>
      <c r="T479" s="153">
        <v>9.942985E-2</v>
      </c>
      <c r="U479" s="153">
        <v>1.6431316599999999</v>
      </c>
      <c r="V479" s="153"/>
      <c r="W479" s="153">
        <v>3.3753470000000001E-2</v>
      </c>
      <c r="X479" s="192"/>
      <c r="Y479" s="192"/>
      <c r="Z479" s="192"/>
      <c r="AA479" s="192"/>
      <c r="AB479" s="198"/>
      <c r="AC479" s="192"/>
      <c r="AD479" s="192"/>
      <c r="AE479" s="192">
        <v>0.25</v>
      </c>
      <c r="AF479" s="198">
        <v>2020</v>
      </c>
      <c r="AG479" s="192" t="s">
        <v>1527</v>
      </c>
      <c r="AH479" s="192" t="s">
        <v>1528</v>
      </c>
      <c r="AI479" s="192" t="s">
        <v>1529</v>
      </c>
      <c r="AJ479" s="153">
        <v>9.2300000000000007E-2</v>
      </c>
      <c r="AK479" s="192"/>
      <c r="AL479" s="27"/>
    </row>
    <row r="480" spans="1:38" ht="46.65" x14ac:dyDescent="0.35">
      <c r="A480" s="210">
        <v>412</v>
      </c>
      <c r="B480" s="152" t="s">
        <v>817</v>
      </c>
      <c r="C480" s="174" t="s">
        <v>818</v>
      </c>
      <c r="D480" s="153">
        <v>2.2690175999999997</v>
      </c>
      <c r="E480" s="192">
        <f t="shared" si="497"/>
        <v>0.22690175999999998</v>
      </c>
      <c r="F480" s="192">
        <f t="shared" si="498"/>
        <v>1.9059747839999996</v>
      </c>
      <c r="G480" s="192"/>
      <c r="H480" s="192">
        <f t="shared" si="499"/>
        <v>0.13614105599999998</v>
      </c>
      <c r="I480" s="153">
        <v>0.8901246060000001</v>
      </c>
      <c r="J480" s="192">
        <v>0</v>
      </c>
      <c r="K480" s="192">
        <v>0.85270131000000005</v>
      </c>
      <c r="L480" s="192">
        <v>0</v>
      </c>
      <c r="M480" s="192">
        <v>3.7423295999999995E-2</v>
      </c>
      <c r="N480" s="192">
        <f t="shared" si="500"/>
        <v>1.3788929939999996</v>
      </c>
      <c r="O480" s="192">
        <f t="shared" si="501"/>
        <v>0.22690175999999998</v>
      </c>
      <c r="P480" s="192">
        <f t="shared" si="502"/>
        <v>1.0532734739999996</v>
      </c>
      <c r="Q480" s="192">
        <f t="shared" si="503"/>
        <v>0</v>
      </c>
      <c r="R480" s="192">
        <f t="shared" si="504"/>
        <v>9.8717759999999988E-2</v>
      </c>
      <c r="S480" s="153">
        <f t="shared" si="505"/>
        <v>0.37559290999999967</v>
      </c>
      <c r="T480" s="153"/>
      <c r="U480" s="153">
        <v>0.34440682999999966</v>
      </c>
      <c r="V480" s="153"/>
      <c r="W480" s="153">
        <v>3.1186079999999998E-2</v>
      </c>
      <c r="X480" s="192"/>
      <c r="Y480" s="192"/>
      <c r="Z480" s="192"/>
      <c r="AA480" s="192"/>
      <c r="AB480" s="198"/>
      <c r="AC480" s="192"/>
      <c r="AD480" s="192"/>
      <c r="AE480" s="192">
        <v>0.25</v>
      </c>
      <c r="AF480" s="198">
        <v>2020</v>
      </c>
      <c r="AG480" s="192" t="s">
        <v>1527</v>
      </c>
      <c r="AH480" s="192" t="s">
        <v>1528</v>
      </c>
      <c r="AI480" s="192" t="s">
        <v>1529</v>
      </c>
      <c r="AJ480" s="153">
        <v>0.183</v>
      </c>
      <c r="AK480" s="192"/>
      <c r="AL480" s="27"/>
    </row>
    <row r="481" spans="1:38" ht="46.65" x14ac:dyDescent="0.35">
      <c r="A481" s="210">
        <v>413</v>
      </c>
      <c r="B481" s="152" t="s">
        <v>819</v>
      </c>
      <c r="C481" s="174" t="s">
        <v>820</v>
      </c>
      <c r="D481" s="153">
        <v>3.3701159999999999</v>
      </c>
      <c r="E481" s="192">
        <f t="shared" si="497"/>
        <v>0.33701160000000002</v>
      </c>
      <c r="F481" s="192">
        <f t="shared" si="498"/>
        <v>2.8308974400000002</v>
      </c>
      <c r="G481" s="192"/>
      <c r="H481" s="192">
        <f t="shared" si="499"/>
        <v>0.20220695999999999</v>
      </c>
      <c r="I481" s="153">
        <v>0.19300609199999999</v>
      </c>
      <c r="J481" s="192">
        <v>4.3018919999999995E-2</v>
      </c>
      <c r="K481" s="192">
        <v>0</v>
      </c>
      <c r="L481" s="192">
        <v>0</v>
      </c>
      <c r="M481" s="192">
        <v>0.149987172</v>
      </c>
      <c r="N481" s="192">
        <f t="shared" si="500"/>
        <v>3.1771099079999998</v>
      </c>
      <c r="O481" s="192">
        <f t="shared" si="501"/>
        <v>0.29399268000000001</v>
      </c>
      <c r="P481" s="192">
        <f t="shared" si="502"/>
        <v>2.8308974400000002</v>
      </c>
      <c r="Q481" s="192">
        <f t="shared" si="503"/>
        <v>0</v>
      </c>
      <c r="R481" s="192">
        <f t="shared" si="504"/>
        <v>5.2219787999999989E-2</v>
      </c>
      <c r="S481" s="153">
        <f t="shared" si="505"/>
        <v>0.16083841000000001</v>
      </c>
      <c r="T481" s="153">
        <v>3.5849100000000009E-2</v>
      </c>
      <c r="U481" s="153"/>
      <c r="V481" s="153"/>
      <c r="W481" s="153">
        <v>0.12498931000000001</v>
      </c>
      <c r="X481" s="192"/>
      <c r="Y481" s="192"/>
      <c r="Z481" s="192"/>
      <c r="AA481" s="192"/>
      <c r="AB481" s="198"/>
      <c r="AC481" s="192"/>
      <c r="AD481" s="192"/>
      <c r="AE481" s="192"/>
      <c r="AF481" s="192"/>
      <c r="AG481" s="192"/>
      <c r="AH481" s="192"/>
      <c r="AI481" s="192"/>
      <c r="AJ481" s="153"/>
      <c r="AK481" s="192"/>
      <c r="AL481" s="27"/>
    </row>
    <row r="482" spans="1:38" ht="62.2" x14ac:dyDescent="0.35">
      <c r="A482" s="210">
        <v>414</v>
      </c>
      <c r="B482" s="152" t="s">
        <v>821</v>
      </c>
      <c r="C482" s="174" t="s">
        <v>822</v>
      </c>
      <c r="D482" s="153">
        <v>0.46744799999999997</v>
      </c>
      <c r="E482" s="192">
        <f t="shared" si="497"/>
        <v>4.6744800000000003E-2</v>
      </c>
      <c r="F482" s="192">
        <f t="shared" si="498"/>
        <v>0.39265631999999995</v>
      </c>
      <c r="G482" s="192"/>
      <c r="H482" s="192">
        <f t="shared" si="499"/>
        <v>2.8046879999999996E-2</v>
      </c>
      <c r="I482" s="153">
        <v>2.0803776E-2</v>
      </c>
      <c r="J482" s="192">
        <v>0</v>
      </c>
      <c r="K482" s="192">
        <v>0</v>
      </c>
      <c r="L482" s="192">
        <v>0</v>
      </c>
      <c r="M482" s="192">
        <v>2.0803776E-2</v>
      </c>
      <c r="N482" s="192">
        <f t="shared" si="500"/>
        <v>0.44664422399999998</v>
      </c>
      <c r="O482" s="192">
        <f t="shared" si="501"/>
        <v>4.6744800000000003E-2</v>
      </c>
      <c r="P482" s="192">
        <f t="shared" si="502"/>
        <v>0.39265631999999995</v>
      </c>
      <c r="Q482" s="192">
        <f t="shared" si="503"/>
        <v>0</v>
      </c>
      <c r="R482" s="192">
        <f t="shared" si="504"/>
        <v>7.2431039999999967E-3</v>
      </c>
      <c r="S482" s="153">
        <f t="shared" si="505"/>
        <v>1.7336480000000001E-2</v>
      </c>
      <c r="T482" s="153"/>
      <c r="U482" s="153"/>
      <c r="V482" s="153"/>
      <c r="W482" s="153">
        <v>1.7336480000000001E-2</v>
      </c>
      <c r="X482" s="192"/>
      <c r="Y482" s="192"/>
      <c r="Z482" s="192"/>
      <c r="AA482" s="192"/>
      <c r="AB482" s="198"/>
      <c r="AC482" s="192"/>
      <c r="AD482" s="192"/>
      <c r="AE482" s="192"/>
      <c r="AF482" s="192"/>
      <c r="AG482" s="192"/>
      <c r="AH482" s="192"/>
      <c r="AI482" s="192"/>
      <c r="AJ482" s="153"/>
      <c r="AK482" s="192"/>
      <c r="AL482" s="27"/>
    </row>
    <row r="483" spans="1:38" ht="15.55" x14ac:dyDescent="0.35">
      <c r="A483" s="172"/>
      <c r="B483" s="156" t="s">
        <v>823</v>
      </c>
      <c r="C483" s="173"/>
      <c r="D483" s="237">
        <f t="shared" ref="D483:AK483" si="506">SUM(D484:D485)</f>
        <v>4.2282239999999991</v>
      </c>
      <c r="E483" s="237">
        <f t="shared" si="506"/>
        <v>0.42282239999999999</v>
      </c>
      <c r="F483" s="237">
        <f t="shared" si="506"/>
        <v>3.5517081599999996</v>
      </c>
      <c r="G483" s="237">
        <f t="shared" si="506"/>
        <v>0</v>
      </c>
      <c r="H483" s="237">
        <f t="shared" si="506"/>
        <v>0.25369343999999994</v>
      </c>
      <c r="I483" s="237">
        <f t="shared" si="506"/>
        <v>0.20622880999999998</v>
      </c>
      <c r="J483" s="237">
        <f t="shared" si="506"/>
        <v>0</v>
      </c>
      <c r="K483" s="237">
        <f t="shared" si="506"/>
        <v>0</v>
      </c>
      <c r="L483" s="237">
        <f t="shared" si="506"/>
        <v>0</v>
      </c>
      <c r="M483" s="237">
        <f t="shared" si="506"/>
        <v>0.20622880999999998</v>
      </c>
      <c r="N483" s="237">
        <f t="shared" si="506"/>
        <v>4.0219951899999993</v>
      </c>
      <c r="O483" s="237">
        <f t="shared" si="506"/>
        <v>0.42282239999999999</v>
      </c>
      <c r="P483" s="237">
        <f t="shared" si="506"/>
        <v>3.5517081599999996</v>
      </c>
      <c r="Q483" s="237">
        <f t="shared" si="506"/>
        <v>0</v>
      </c>
      <c r="R483" s="237">
        <f t="shared" si="506"/>
        <v>4.746462999999998E-2</v>
      </c>
      <c r="S483" s="237">
        <f t="shared" si="506"/>
        <v>0.68599284999999999</v>
      </c>
      <c r="T483" s="237">
        <f t="shared" si="506"/>
        <v>0.52917840000000005</v>
      </c>
      <c r="U483" s="237">
        <f t="shared" si="506"/>
        <v>0</v>
      </c>
      <c r="V483" s="237">
        <f t="shared" si="506"/>
        <v>0</v>
      </c>
      <c r="W483" s="237">
        <f t="shared" si="506"/>
        <v>0.15681444999999999</v>
      </c>
      <c r="X483" s="237">
        <f t="shared" si="506"/>
        <v>0</v>
      </c>
      <c r="Y483" s="237">
        <f t="shared" si="506"/>
        <v>0</v>
      </c>
      <c r="Z483" s="237">
        <f t="shared" si="506"/>
        <v>0</v>
      </c>
      <c r="AA483" s="237">
        <f t="shared" si="506"/>
        <v>0</v>
      </c>
      <c r="AB483" s="237">
        <f t="shared" si="506"/>
        <v>0</v>
      </c>
      <c r="AC483" s="237">
        <f t="shared" si="506"/>
        <v>0</v>
      </c>
      <c r="AD483" s="237">
        <f t="shared" si="506"/>
        <v>0</v>
      </c>
      <c r="AE483" s="237">
        <f t="shared" si="506"/>
        <v>0</v>
      </c>
      <c r="AF483" s="237">
        <f t="shared" si="506"/>
        <v>0</v>
      </c>
      <c r="AG483" s="237">
        <f t="shared" si="506"/>
        <v>0</v>
      </c>
      <c r="AH483" s="237">
        <f t="shared" si="506"/>
        <v>0</v>
      </c>
      <c r="AI483" s="237">
        <f t="shared" si="506"/>
        <v>0</v>
      </c>
      <c r="AJ483" s="237">
        <f t="shared" si="506"/>
        <v>0</v>
      </c>
      <c r="AK483" s="237">
        <f t="shared" si="506"/>
        <v>0</v>
      </c>
      <c r="AL483" s="27"/>
    </row>
    <row r="484" spans="1:38" ht="46.65" x14ac:dyDescent="0.35">
      <c r="A484" s="210">
        <v>415</v>
      </c>
      <c r="B484" s="152" t="s">
        <v>824</v>
      </c>
      <c r="C484" s="174" t="s">
        <v>825</v>
      </c>
      <c r="D484" s="153">
        <v>2.0849039999999994</v>
      </c>
      <c r="E484" s="192">
        <f t="shared" ref="E484:E485" si="507">D484*10%</f>
        <v>0.20849039999999996</v>
      </c>
      <c r="F484" s="192">
        <f t="shared" ref="F484:F485" si="508">D484-E484-H484</f>
        <v>1.7513193599999994</v>
      </c>
      <c r="G484" s="192"/>
      <c r="H484" s="192">
        <f t="shared" ref="H484:H485" si="509">D484*6%</f>
        <v>0.12509423999999997</v>
      </c>
      <c r="I484" s="153">
        <v>0.11084022199999999</v>
      </c>
      <c r="J484" s="192">
        <v>0</v>
      </c>
      <c r="K484" s="192">
        <v>0</v>
      </c>
      <c r="L484" s="192">
        <v>0</v>
      </c>
      <c r="M484" s="192">
        <v>0.11084022199999999</v>
      </c>
      <c r="N484" s="192">
        <f t="shared" ref="N484:N485" si="510">D484-I484</f>
        <v>1.9740637779999994</v>
      </c>
      <c r="O484" s="192">
        <f t="shared" ref="O484:O485" si="511">E484-J484</f>
        <v>0.20849039999999996</v>
      </c>
      <c r="P484" s="192">
        <f t="shared" ref="P484:P485" si="512">F484-K484</f>
        <v>1.7513193599999994</v>
      </c>
      <c r="Q484" s="192">
        <f t="shared" ref="Q484:Q485" si="513">G484-L484</f>
        <v>0</v>
      </c>
      <c r="R484" s="192">
        <f t="shared" ref="R484:R485" si="514">H484-M484</f>
        <v>1.4254017999999979E-2</v>
      </c>
      <c r="S484" s="153">
        <f t="shared" ref="S484:S485" si="515">T484+U484+V484+W484</f>
        <v>7.7323959999999997E-2</v>
      </c>
      <c r="T484" s="153"/>
      <c r="U484" s="153"/>
      <c r="V484" s="153"/>
      <c r="W484" s="153">
        <v>7.7323959999999997E-2</v>
      </c>
      <c r="X484" s="192"/>
      <c r="Y484" s="192"/>
      <c r="Z484" s="192"/>
      <c r="AA484" s="192"/>
      <c r="AB484" s="198"/>
      <c r="AC484" s="192"/>
      <c r="AD484" s="192"/>
      <c r="AE484" s="192"/>
      <c r="AF484" s="192"/>
      <c r="AG484" s="192"/>
      <c r="AH484" s="192"/>
      <c r="AI484" s="192"/>
      <c r="AJ484" s="153"/>
      <c r="AK484" s="192"/>
      <c r="AL484" s="27"/>
    </row>
    <row r="485" spans="1:38" ht="62.2" x14ac:dyDescent="0.35">
      <c r="A485" s="210">
        <v>416</v>
      </c>
      <c r="B485" s="152" t="s">
        <v>826</v>
      </c>
      <c r="C485" s="174" t="s">
        <v>827</v>
      </c>
      <c r="D485" s="153">
        <v>2.1433200000000001</v>
      </c>
      <c r="E485" s="192">
        <f t="shared" si="507"/>
        <v>0.21433200000000002</v>
      </c>
      <c r="F485" s="192">
        <f t="shared" si="508"/>
        <v>1.8003888000000001</v>
      </c>
      <c r="G485" s="192"/>
      <c r="H485" s="192">
        <f t="shared" si="509"/>
        <v>0.1285992</v>
      </c>
      <c r="I485" s="153">
        <v>9.5388587999999996E-2</v>
      </c>
      <c r="J485" s="192">
        <v>0</v>
      </c>
      <c r="K485" s="192">
        <v>0</v>
      </c>
      <c r="L485" s="192">
        <v>0</v>
      </c>
      <c r="M485" s="192">
        <v>9.5388587999999996E-2</v>
      </c>
      <c r="N485" s="192">
        <f t="shared" si="510"/>
        <v>2.0479314120000001</v>
      </c>
      <c r="O485" s="192">
        <f t="shared" si="511"/>
        <v>0.21433200000000002</v>
      </c>
      <c r="P485" s="192">
        <f t="shared" si="512"/>
        <v>1.8003888000000001</v>
      </c>
      <c r="Q485" s="192">
        <f t="shared" si="513"/>
        <v>0</v>
      </c>
      <c r="R485" s="192">
        <f t="shared" si="514"/>
        <v>3.3210612E-2</v>
      </c>
      <c r="S485" s="153">
        <f t="shared" si="515"/>
        <v>0.60866889000000002</v>
      </c>
      <c r="T485" s="153">
        <v>0.52917840000000005</v>
      </c>
      <c r="U485" s="153"/>
      <c r="V485" s="153"/>
      <c r="W485" s="153">
        <v>7.9490489999999997E-2</v>
      </c>
      <c r="X485" s="192"/>
      <c r="Y485" s="192"/>
      <c r="Z485" s="192"/>
      <c r="AA485" s="192"/>
      <c r="AB485" s="198"/>
      <c r="AC485" s="192"/>
      <c r="AD485" s="192"/>
      <c r="AE485" s="192"/>
      <c r="AF485" s="192"/>
      <c r="AG485" s="192"/>
      <c r="AH485" s="192"/>
      <c r="AI485" s="192"/>
      <c r="AJ485" s="153"/>
      <c r="AK485" s="192"/>
      <c r="AL485" s="27"/>
    </row>
    <row r="486" spans="1:38" ht="15.55" x14ac:dyDescent="0.35">
      <c r="A486" s="172"/>
      <c r="B486" s="156" t="s">
        <v>1766</v>
      </c>
      <c r="C486" s="173"/>
      <c r="D486" s="237">
        <f t="shared" ref="D486:AK486" si="516">SUM(D487)</f>
        <v>0</v>
      </c>
      <c r="E486" s="237">
        <f t="shared" si="516"/>
        <v>0</v>
      </c>
      <c r="F486" s="237">
        <f t="shared" si="516"/>
        <v>0</v>
      </c>
      <c r="G486" s="237">
        <f t="shared" si="516"/>
        <v>0</v>
      </c>
      <c r="H486" s="237">
        <f t="shared" si="516"/>
        <v>0</v>
      </c>
      <c r="I486" s="237">
        <f t="shared" si="516"/>
        <v>8.6188910000000007E-2</v>
      </c>
      <c r="J486" s="237">
        <f t="shared" si="516"/>
        <v>8.6188910000000007E-2</v>
      </c>
      <c r="K486" s="237">
        <f t="shared" si="516"/>
        <v>0</v>
      </c>
      <c r="L486" s="237">
        <f t="shared" si="516"/>
        <v>0</v>
      </c>
      <c r="M486" s="237">
        <f t="shared" si="516"/>
        <v>0</v>
      </c>
      <c r="N486" s="237">
        <f t="shared" si="516"/>
        <v>-8.6188910000000007E-2</v>
      </c>
      <c r="O486" s="237">
        <f t="shared" si="516"/>
        <v>-8.6188910000000007E-2</v>
      </c>
      <c r="P486" s="237">
        <f t="shared" si="516"/>
        <v>0</v>
      </c>
      <c r="Q486" s="237">
        <f t="shared" si="516"/>
        <v>0</v>
      </c>
      <c r="R486" s="237">
        <f t="shared" si="516"/>
        <v>0</v>
      </c>
      <c r="S486" s="237">
        <f t="shared" si="516"/>
        <v>7.1824089999999993E-2</v>
      </c>
      <c r="T486" s="237">
        <f t="shared" si="516"/>
        <v>7.1824089999999993E-2</v>
      </c>
      <c r="U486" s="237">
        <f t="shared" si="516"/>
        <v>0</v>
      </c>
      <c r="V486" s="237">
        <f t="shared" si="516"/>
        <v>0</v>
      </c>
      <c r="W486" s="237">
        <f t="shared" si="516"/>
        <v>0</v>
      </c>
      <c r="X486" s="237">
        <f t="shared" si="516"/>
        <v>0</v>
      </c>
      <c r="Y486" s="237">
        <f t="shared" si="516"/>
        <v>0</v>
      </c>
      <c r="Z486" s="237">
        <f t="shared" si="516"/>
        <v>0</v>
      </c>
      <c r="AA486" s="237">
        <f t="shared" si="516"/>
        <v>0</v>
      </c>
      <c r="AB486" s="237">
        <f t="shared" si="516"/>
        <v>0</v>
      </c>
      <c r="AC486" s="237">
        <f t="shared" si="516"/>
        <v>0</v>
      </c>
      <c r="AD486" s="237">
        <f t="shared" si="516"/>
        <v>0</v>
      </c>
      <c r="AE486" s="237">
        <f t="shared" si="516"/>
        <v>0</v>
      </c>
      <c r="AF486" s="237">
        <f t="shared" si="516"/>
        <v>0</v>
      </c>
      <c r="AG486" s="237">
        <f t="shared" si="516"/>
        <v>0</v>
      </c>
      <c r="AH486" s="237">
        <f t="shared" si="516"/>
        <v>0</v>
      </c>
      <c r="AI486" s="237">
        <f t="shared" si="516"/>
        <v>0</v>
      </c>
      <c r="AJ486" s="237">
        <f t="shared" si="516"/>
        <v>0</v>
      </c>
      <c r="AK486" s="237">
        <f t="shared" si="516"/>
        <v>0</v>
      </c>
      <c r="AL486" s="27"/>
    </row>
    <row r="487" spans="1:38" ht="62.2" x14ac:dyDescent="0.35">
      <c r="A487" s="210">
        <v>417</v>
      </c>
      <c r="B487" s="152" t="s">
        <v>1767</v>
      </c>
      <c r="C487" s="174" t="s">
        <v>1768</v>
      </c>
      <c r="D487" s="153">
        <v>0</v>
      </c>
      <c r="E487" s="192">
        <f>D487*10%</f>
        <v>0</v>
      </c>
      <c r="F487" s="192">
        <f>D487-E487-H487</f>
        <v>0</v>
      </c>
      <c r="G487" s="192"/>
      <c r="H487" s="192">
        <f>D487*6%</f>
        <v>0</v>
      </c>
      <c r="I487" s="153">
        <v>8.6188910000000007E-2</v>
      </c>
      <c r="J487" s="192">
        <v>8.6188910000000007E-2</v>
      </c>
      <c r="K487" s="192">
        <v>0</v>
      </c>
      <c r="L487" s="192">
        <v>0</v>
      </c>
      <c r="M487" s="192">
        <v>0</v>
      </c>
      <c r="N487" s="192">
        <f>D487-I487</f>
        <v>-8.6188910000000007E-2</v>
      </c>
      <c r="O487" s="192">
        <f t="shared" ref="O487" si="517">E487-J487</f>
        <v>-8.6188910000000007E-2</v>
      </c>
      <c r="P487" s="192">
        <f t="shared" ref="P487" si="518">F487-K487</f>
        <v>0</v>
      </c>
      <c r="Q487" s="192">
        <f t="shared" ref="Q487" si="519">G487-L487</f>
        <v>0</v>
      </c>
      <c r="R487" s="192">
        <f t="shared" ref="R487" si="520">H487-M487</f>
        <v>0</v>
      </c>
      <c r="S487" s="153">
        <f>T487+U487+V487+W487</f>
        <v>7.1824089999999993E-2</v>
      </c>
      <c r="T487" s="153">
        <v>7.1824089999999993E-2</v>
      </c>
      <c r="U487" s="153"/>
      <c r="V487" s="153"/>
      <c r="W487" s="153">
        <v>0</v>
      </c>
      <c r="X487" s="192"/>
      <c r="Y487" s="192"/>
      <c r="Z487" s="192"/>
      <c r="AA487" s="192"/>
      <c r="AB487" s="198"/>
      <c r="AC487" s="192"/>
      <c r="AD487" s="192"/>
      <c r="AE487" s="192"/>
      <c r="AF487" s="192"/>
      <c r="AG487" s="192"/>
      <c r="AH487" s="192"/>
      <c r="AI487" s="192"/>
      <c r="AJ487" s="153"/>
      <c r="AK487" s="192"/>
      <c r="AL487" s="27"/>
    </row>
    <row r="488" spans="1:38" ht="15.55" x14ac:dyDescent="0.35">
      <c r="A488" s="172"/>
      <c r="B488" s="156" t="s">
        <v>232</v>
      </c>
      <c r="C488" s="173"/>
      <c r="D488" s="237">
        <f t="shared" ref="D488:AK488" si="521">SUM(D489:D491)</f>
        <v>11.817959999999999</v>
      </c>
      <c r="E488" s="237">
        <f t="shared" si="521"/>
        <v>1.1817959999999998</v>
      </c>
      <c r="F488" s="237">
        <f t="shared" si="521"/>
        <v>9.9270864000000003</v>
      </c>
      <c r="G488" s="237">
        <f t="shared" si="521"/>
        <v>0</v>
      </c>
      <c r="H488" s="237">
        <f t="shared" si="521"/>
        <v>0.70907759999999986</v>
      </c>
      <c r="I488" s="237">
        <f t="shared" si="521"/>
        <v>7.1991549080000006</v>
      </c>
      <c r="J488" s="237">
        <f t="shared" si="521"/>
        <v>1.0851643799999999</v>
      </c>
      <c r="K488" s="237">
        <f t="shared" si="521"/>
        <v>5.5167727400000004</v>
      </c>
      <c r="L488" s="237">
        <f t="shared" si="521"/>
        <v>0</v>
      </c>
      <c r="M488" s="237">
        <f t="shared" si="521"/>
        <v>0.59721778799999992</v>
      </c>
      <c r="N488" s="237">
        <f t="shared" si="521"/>
        <v>4.6188050919999988</v>
      </c>
      <c r="O488" s="237">
        <f t="shared" si="521"/>
        <v>9.6631620000000029E-2</v>
      </c>
      <c r="P488" s="237">
        <f t="shared" si="521"/>
        <v>4.410313659999999</v>
      </c>
      <c r="Q488" s="237">
        <f t="shared" si="521"/>
        <v>0</v>
      </c>
      <c r="R488" s="237">
        <f t="shared" si="521"/>
        <v>0.111859812</v>
      </c>
      <c r="S488" s="237">
        <f t="shared" si="521"/>
        <v>8.9119658699999995</v>
      </c>
      <c r="T488" s="237">
        <f t="shared" si="521"/>
        <v>1.5724291699999999</v>
      </c>
      <c r="U488" s="237">
        <f t="shared" si="521"/>
        <v>6.8418552100000003</v>
      </c>
      <c r="V488" s="237">
        <f t="shared" si="521"/>
        <v>0</v>
      </c>
      <c r="W488" s="237">
        <f t="shared" si="521"/>
        <v>0.49768148999999995</v>
      </c>
      <c r="X488" s="237">
        <f t="shared" si="521"/>
        <v>0</v>
      </c>
      <c r="Y488" s="237">
        <f t="shared" si="521"/>
        <v>0</v>
      </c>
      <c r="Z488" s="237">
        <f t="shared" si="521"/>
        <v>0</v>
      </c>
      <c r="AA488" s="237">
        <f t="shared" si="521"/>
        <v>0</v>
      </c>
      <c r="AB488" s="237">
        <f t="shared" si="521"/>
        <v>0</v>
      </c>
      <c r="AC488" s="237">
        <f t="shared" si="521"/>
        <v>0</v>
      </c>
      <c r="AD488" s="237">
        <f t="shared" si="521"/>
        <v>0</v>
      </c>
      <c r="AE488" s="237">
        <f t="shared" si="521"/>
        <v>0.25</v>
      </c>
      <c r="AF488" s="237">
        <f t="shared" si="521"/>
        <v>2020</v>
      </c>
      <c r="AG488" s="237">
        <f t="shared" si="521"/>
        <v>0</v>
      </c>
      <c r="AH488" s="237">
        <f t="shared" si="521"/>
        <v>0</v>
      </c>
      <c r="AI488" s="237">
        <f t="shared" si="521"/>
        <v>0</v>
      </c>
      <c r="AJ488" s="237">
        <f t="shared" si="521"/>
        <v>0.77</v>
      </c>
      <c r="AK488" s="237">
        <f t="shared" si="521"/>
        <v>0</v>
      </c>
      <c r="AL488" s="27"/>
    </row>
    <row r="489" spans="1:38" ht="46.65" x14ac:dyDescent="0.35">
      <c r="A489" s="210">
        <v>418</v>
      </c>
      <c r="B489" s="152" t="s">
        <v>828</v>
      </c>
      <c r="C489" s="174" t="s">
        <v>829</v>
      </c>
      <c r="D489" s="153">
        <v>6.7771679999999996</v>
      </c>
      <c r="E489" s="192">
        <f t="shared" ref="E489:E491" si="522">D489*10%</f>
        <v>0.67771680000000001</v>
      </c>
      <c r="F489" s="192">
        <f t="shared" ref="F489:F491" si="523">D489-E489-H489</f>
        <v>5.6928211199999996</v>
      </c>
      <c r="G489" s="192"/>
      <c r="H489" s="192">
        <f t="shared" ref="H489:H491" si="524">D489*6%</f>
        <v>0.40663007999999995</v>
      </c>
      <c r="I489" s="153">
        <v>0.86758526999999985</v>
      </c>
      <c r="J489" s="192">
        <v>0.56596706999999991</v>
      </c>
      <c r="K489" s="192">
        <v>0</v>
      </c>
      <c r="L489" s="192">
        <v>0</v>
      </c>
      <c r="M489" s="192">
        <v>0.30161819999999995</v>
      </c>
      <c r="N489" s="192">
        <f t="shared" ref="N489:N491" si="525">D489-I489</f>
        <v>5.9095827299999995</v>
      </c>
      <c r="O489" s="192">
        <f t="shared" ref="O489:O491" si="526">E489-J489</f>
        <v>0.1117497300000001</v>
      </c>
      <c r="P489" s="192">
        <f t="shared" ref="P489:P491" si="527">F489-K489</f>
        <v>5.6928211199999996</v>
      </c>
      <c r="Q489" s="192">
        <f t="shared" ref="Q489:Q491" si="528">G489-L489</f>
        <v>0</v>
      </c>
      <c r="R489" s="192">
        <f t="shared" ref="R489:R491" si="529">H489-M489</f>
        <v>0.10501188</v>
      </c>
      <c r="S489" s="153">
        <f t="shared" ref="S489:S491" si="530">T489+U489+V489+W489</f>
        <v>0.72298772</v>
      </c>
      <c r="T489" s="153">
        <v>0.47163922000000003</v>
      </c>
      <c r="U489" s="153"/>
      <c r="V489" s="153"/>
      <c r="W489" s="153">
        <v>0.25134849999999997</v>
      </c>
      <c r="X489" s="192"/>
      <c r="Y489" s="192"/>
      <c r="Z489" s="192"/>
      <c r="AA489" s="192"/>
      <c r="AB489" s="198"/>
      <c r="AC489" s="192"/>
      <c r="AD489" s="192"/>
      <c r="AE489" s="192"/>
      <c r="AF489" s="192"/>
      <c r="AG489" s="192"/>
      <c r="AH489" s="192"/>
      <c r="AI489" s="192"/>
      <c r="AJ489" s="153"/>
      <c r="AK489" s="192"/>
      <c r="AL489" s="27"/>
    </row>
    <row r="490" spans="1:38" ht="46.65" x14ac:dyDescent="0.35">
      <c r="A490" s="210">
        <v>419</v>
      </c>
      <c r="B490" s="152" t="s">
        <v>830</v>
      </c>
      <c r="C490" s="174" t="s">
        <v>831</v>
      </c>
      <c r="D490" s="153">
        <v>5.0407919999999997</v>
      </c>
      <c r="E490" s="192">
        <f t="shared" si="522"/>
        <v>0.50407919999999995</v>
      </c>
      <c r="F490" s="192">
        <f t="shared" si="523"/>
        <v>4.2342652799999998</v>
      </c>
      <c r="G490" s="192"/>
      <c r="H490" s="192">
        <f t="shared" si="524"/>
        <v>0.30244751999999997</v>
      </c>
      <c r="I490" s="153">
        <v>6.3315696380000004</v>
      </c>
      <c r="J490" s="192">
        <v>0.51919731000000002</v>
      </c>
      <c r="K490" s="192">
        <v>5.5167727400000004</v>
      </c>
      <c r="L490" s="192">
        <v>0</v>
      </c>
      <c r="M490" s="192">
        <v>0.29559958799999997</v>
      </c>
      <c r="N490" s="192">
        <f t="shared" si="525"/>
        <v>-1.2907776380000007</v>
      </c>
      <c r="O490" s="192">
        <f t="shared" si="526"/>
        <v>-1.5118110000000073E-2</v>
      </c>
      <c r="P490" s="192">
        <f t="shared" si="527"/>
        <v>-1.2825074600000006</v>
      </c>
      <c r="Q490" s="192">
        <f t="shared" si="528"/>
        <v>0</v>
      </c>
      <c r="R490" s="192">
        <f t="shared" si="529"/>
        <v>6.847932000000001E-3</v>
      </c>
      <c r="S490" s="153">
        <f t="shared" si="530"/>
        <v>5.27630803</v>
      </c>
      <c r="T490" s="153">
        <v>0.43266442999999999</v>
      </c>
      <c r="U490" s="153">
        <v>4.5973106100000001</v>
      </c>
      <c r="V490" s="153"/>
      <c r="W490" s="153">
        <v>0.24633299</v>
      </c>
      <c r="X490" s="192"/>
      <c r="Y490" s="192"/>
      <c r="Z490" s="192"/>
      <c r="AA490" s="192"/>
      <c r="AB490" s="198"/>
      <c r="AC490" s="192"/>
      <c r="AD490" s="192"/>
      <c r="AE490" s="192">
        <v>0.25</v>
      </c>
      <c r="AF490" s="198">
        <v>2020</v>
      </c>
      <c r="AG490" s="192" t="s">
        <v>1527</v>
      </c>
      <c r="AH490" s="192" t="s">
        <v>1528</v>
      </c>
      <c r="AI490" s="192" t="s">
        <v>1529</v>
      </c>
      <c r="AJ490" s="153">
        <v>0.77</v>
      </c>
      <c r="AK490" s="192"/>
      <c r="AL490" s="27"/>
    </row>
    <row r="491" spans="1:38" ht="46.65" x14ac:dyDescent="0.35">
      <c r="A491" s="210">
        <v>420</v>
      </c>
      <c r="B491" s="152" t="s">
        <v>252</v>
      </c>
      <c r="C491" s="174" t="s">
        <v>253</v>
      </c>
      <c r="D491" s="153">
        <v>0</v>
      </c>
      <c r="E491" s="192">
        <f t="shared" si="522"/>
        <v>0</v>
      </c>
      <c r="F491" s="192">
        <f t="shared" si="523"/>
        <v>0</v>
      </c>
      <c r="G491" s="192"/>
      <c r="H491" s="192">
        <f t="shared" si="524"/>
        <v>0</v>
      </c>
      <c r="I491" s="153">
        <v>0</v>
      </c>
      <c r="J491" s="192">
        <v>0</v>
      </c>
      <c r="K491" s="192">
        <v>0</v>
      </c>
      <c r="L491" s="192">
        <v>0</v>
      </c>
      <c r="M491" s="192">
        <v>0</v>
      </c>
      <c r="N491" s="192">
        <f t="shared" si="525"/>
        <v>0</v>
      </c>
      <c r="O491" s="192">
        <f t="shared" si="526"/>
        <v>0</v>
      </c>
      <c r="P491" s="192">
        <f t="shared" si="527"/>
        <v>0</v>
      </c>
      <c r="Q491" s="192">
        <f t="shared" si="528"/>
        <v>0</v>
      </c>
      <c r="R491" s="192">
        <f t="shared" si="529"/>
        <v>0</v>
      </c>
      <c r="S491" s="153">
        <f t="shared" si="530"/>
        <v>2.9126701200000005</v>
      </c>
      <c r="T491" s="153">
        <v>0.66812552000000003</v>
      </c>
      <c r="U491" s="153">
        <v>2.2445446000000002</v>
      </c>
      <c r="V491" s="153"/>
      <c r="W491" s="153">
        <v>0</v>
      </c>
      <c r="X491" s="192"/>
      <c r="Y491" s="192"/>
      <c r="Z491" s="192"/>
      <c r="AA491" s="192"/>
      <c r="AB491" s="198"/>
      <c r="AC491" s="192"/>
      <c r="AD491" s="192"/>
      <c r="AE491" s="192"/>
      <c r="AF491" s="192"/>
      <c r="AG491" s="192"/>
      <c r="AH491" s="192"/>
      <c r="AI491" s="192"/>
      <c r="AJ491" s="153"/>
      <c r="AK491" s="192"/>
      <c r="AL491" s="27"/>
    </row>
    <row r="492" spans="1:38" ht="15.55" x14ac:dyDescent="0.35">
      <c r="A492" s="172"/>
      <c r="B492" s="156" t="s">
        <v>256</v>
      </c>
      <c r="C492" s="173"/>
      <c r="D492" s="237">
        <f t="shared" ref="D492:AK492" si="531">SUM(D493:D514)</f>
        <v>14.290011583679798</v>
      </c>
      <c r="E492" s="237">
        <f t="shared" si="531"/>
        <v>1.42900115836798</v>
      </c>
      <c r="F492" s="237">
        <f t="shared" si="531"/>
        <v>12.00360973029103</v>
      </c>
      <c r="G492" s="237">
        <f t="shared" si="531"/>
        <v>0</v>
      </c>
      <c r="H492" s="237">
        <f t="shared" si="531"/>
        <v>0.85740069502078808</v>
      </c>
      <c r="I492" s="237">
        <f t="shared" si="531"/>
        <v>1.1954265120000001</v>
      </c>
      <c r="J492" s="237">
        <f t="shared" si="531"/>
        <v>0.55944891600000002</v>
      </c>
      <c r="K492" s="237">
        <f t="shared" si="531"/>
        <v>0</v>
      </c>
      <c r="L492" s="237">
        <f t="shared" si="531"/>
        <v>0</v>
      </c>
      <c r="M492" s="237">
        <f t="shared" si="531"/>
        <v>0.63597759599999992</v>
      </c>
      <c r="N492" s="237">
        <f t="shared" si="531"/>
        <v>13.094585071679795</v>
      </c>
      <c r="O492" s="237">
        <f t="shared" si="531"/>
        <v>0.86955224236798001</v>
      </c>
      <c r="P492" s="237">
        <f t="shared" si="531"/>
        <v>12.00360973029103</v>
      </c>
      <c r="Q492" s="237">
        <f t="shared" si="531"/>
        <v>0</v>
      </c>
      <c r="R492" s="237">
        <f t="shared" si="531"/>
        <v>0.22142309902078799</v>
      </c>
      <c r="S492" s="237">
        <f t="shared" si="531"/>
        <v>1.2843680099999999</v>
      </c>
      <c r="T492" s="237">
        <f t="shared" si="531"/>
        <v>0.75438667999999987</v>
      </c>
      <c r="U492" s="237">
        <f t="shared" si="531"/>
        <v>0</v>
      </c>
      <c r="V492" s="237">
        <f t="shared" si="531"/>
        <v>0</v>
      </c>
      <c r="W492" s="237">
        <f t="shared" si="531"/>
        <v>0.52998133000000003</v>
      </c>
      <c r="X492" s="237">
        <f t="shared" si="531"/>
        <v>0</v>
      </c>
      <c r="Y492" s="237">
        <f t="shared" si="531"/>
        <v>0</v>
      </c>
      <c r="Z492" s="237">
        <f t="shared" si="531"/>
        <v>0</v>
      </c>
      <c r="AA492" s="237">
        <f t="shared" si="531"/>
        <v>0</v>
      </c>
      <c r="AB492" s="237">
        <f t="shared" si="531"/>
        <v>0</v>
      </c>
      <c r="AC492" s="237">
        <f t="shared" si="531"/>
        <v>0</v>
      </c>
      <c r="AD492" s="237">
        <f t="shared" si="531"/>
        <v>0</v>
      </c>
      <c r="AE492" s="237">
        <f t="shared" si="531"/>
        <v>0</v>
      </c>
      <c r="AF492" s="237">
        <f t="shared" si="531"/>
        <v>0</v>
      </c>
      <c r="AG492" s="237">
        <f t="shared" si="531"/>
        <v>0</v>
      </c>
      <c r="AH492" s="237">
        <f t="shared" si="531"/>
        <v>0</v>
      </c>
      <c r="AI492" s="237">
        <f t="shared" si="531"/>
        <v>0</v>
      </c>
      <c r="AJ492" s="237">
        <f t="shared" si="531"/>
        <v>0</v>
      </c>
      <c r="AK492" s="237">
        <f t="shared" si="531"/>
        <v>0</v>
      </c>
      <c r="AL492" s="27"/>
    </row>
    <row r="493" spans="1:38" ht="46.65" x14ac:dyDescent="0.35">
      <c r="A493" s="210">
        <v>421</v>
      </c>
      <c r="B493" s="152" t="s">
        <v>832</v>
      </c>
      <c r="C493" s="174" t="s">
        <v>833</v>
      </c>
      <c r="D493" s="153">
        <v>0.75776399999999999</v>
      </c>
      <c r="E493" s="192">
        <f t="shared" ref="E493:E514" si="532">D493*10%</f>
        <v>7.5776400000000008E-2</v>
      </c>
      <c r="F493" s="192">
        <f t="shared" ref="F493:F514" si="533">D493-E493-H493</f>
        <v>0.63652176000000005</v>
      </c>
      <c r="G493" s="192"/>
      <c r="H493" s="192">
        <f t="shared" ref="H493:H514" si="534">D493*6%</f>
        <v>4.546584E-2</v>
      </c>
      <c r="I493" s="153">
        <v>3.3724344000000003E-2</v>
      </c>
      <c r="J493" s="192">
        <v>0</v>
      </c>
      <c r="K493" s="192">
        <v>0</v>
      </c>
      <c r="L493" s="192">
        <v>0</v>
      </c>
      <c r="M493" s="192">
        <v>3.3724344000000003E-2</v>
      </c>
      <c r="N493" s="192">
        <f t="shared" ref="N493:N514" si="535">D493-I493</f>
        <v>0.72403965599999998</v>
      </c>
      <c r="O493" s="192">
        <f t="shared" ref="O493:O514" si="536">E493-J493</f>
        <v>7.5776400000000008E-2</v>
      </c>
      <c r="P493" s="192">
        <f t="shared" ref="P493:P514" si="537">F493-K493</f>
        <v>0.63652176000000005</v>
      </c>
      <c r="Q493" s="192">
        <f t="shared" ref="Q493:Q514" si="538">G493-L493</f>
        <v>0</v>
      </c>
      <c r="R493" s="192">
        <f t="shared" ref="R493:R514" si="539">H493-M493</f>
        <v>1.1741495999999997E-2</v>
      </c>
      <c r="S493" s="153">
        <f t="shared" ref="S493:S514" si="540">T493+U493+V493+W493</f>
        <v>2.8103620000000003E-2</v>
      </c>
      <c r="T493" s="153"/>
      <c r="U493" s="153"/>
      <c r="V493" s="153"/>
      <c r="W493" s="153">
        <v>2.8103620000000003E-2</v>
      </c>
      <c r="X493" s="192"/>
      <c r="Y493" s="192"/>
      <c r="Z493" s="192"/>
      <c r="AA493" s="192"/>
      <c r="AB493" s="198"/>
      <c r="AC493" s="192"/>
      <c r="AD493" s="192"/>
      <c r="AE493" s="192"/>
      <c r="AF493" s="192"/>
      <c r="AG493" s="192"/>
      <c r="AH493" s="192"/>
      <c r="AI493" s="192"/>
      <c r="AJ493" s="153"/>
      <c r="AK493" s="192"/>
      <c r="AL493" s="27"/>
    </row>
    <row r="494" spans="1:38" ht="46.65" x14ac:dyDescent="0.35">
      <c r="A494" s="210">
        <v>422</v>
      </c>
      <c r="B494" s="152" t="s">
        <v>834</v>
      </c>
      <c r="C494" s="174" t="s">
        <v>835</v>
      </c>
      <c r="D494" s="153">
        <v>0.43420799999999998</v>
      </c>
      <c r="E494" s="192">
        <f t="shared" si="532"/>
        <v>4.3420800000000002E-2</v>
      </c>
      <c r="F494" s="192">
        <f t="shared" si="533"/>
        <v>0.36473472000000001</v>
      </c>
      <c r="G494" s="192"/>
      <c r="H494" s="192">
        <f t="shared" si="534"/>
        <v>2.6052479999999999E-2</v>
      </c>
      <c r="I494" s="153">
        <v>1.9324416000000001E-2</v>
      </c>
      <c r="J494" s="192">
        <v>0</v>
      </c>
      <c r="K494" s="192">
        <v>0</v>
      </c>
      <c r="L494" s="192">
        <v>0</v>
      </c>
      <c r="M494" s="192">
        <v>1.9324416000000001E-2</v>
      </c>
      <c r="N494" s="192">
        <f t="shared" si="535"/>
        <v>0.41488358399999997</v>
      </c>
      <c r="O494" s="192">
        <f t="shared" si="536"/>
        <v>4.3420800000000002E-2</v>
      </c>
      <c r="P494" s="192">
        <f t="shared" si="537"/>
        <v>0.36473472000000001</v>
      </c>
      <c r="Q494" s="192">
        <f t="shared" si="538"/>
        <v>0</v>
      </c>
      <c r="R494" s="192">
        <f t="shared" si="539"/>
        <v>6.7280639999999989E-3</v>
      </c>
      <c r="S494" s="153">
        <f t="shared" si="540"/>
        <v>1.6103680000000002E-2</v>
      </c>
      <c r="T494" s="153"/>
      <c r="U494" s="153"/>
      <c r="V494" s="153"/>
      <c r="W494" s="153">
        <v>1.6103680000000002E-2</v>
      </c>
      <c r="X494" s="192"/>
      <c r="Y494" s="192"/>
      <c r="Z494" s="192"/>
      <c r="AA494" s="192"/>
      <c r="AB494" s="198"/>
      <c r="AC494" s="192"/>
      <c r="AD494" s="192"/>
      <c r="AE494" s="192"/>
      <c r="AF494" s="192"/>
      <c r="AG494" s="192"/>
      <c r="AH494" s="192"/>
      <c r="AI494" s="192"/>
      <c r="AJ494" s="153"/>
      <c r="AK494" s="192"/>
      <c r="AL494" s="27"/>
    </row>
    <row r="495" spans="1:38" ht="46.65" x14ac:dyDescent="0.35">
      <c r="A495" s="210">
        <v>423</v>
      </c>
      <c r="B495" s="152" t="s">
        <v>836</v>
      </c>
      <c r="C495" s="174" t="s">
        <v>837</v>
      </c>
      <c r="D495" s="153">
        <v>0.43420799999999998</v>
      </c>
      <c r="E495" s="192">
        <f t="shared" si="532"/>
        <v>4.3420800000000002E-2</v>
      </c>
      <c r="F495" s="192">
        <f t="shared" si="533"/>
        <v>0.36473472000000001</v>
      </c>
      <c r="G495" s="192"/>
      <c r="H495" s="192">
        <f t="shared" si="534"/>
        <v>2.6052479999999999E-2</v>
      </c>
      <c r="I495" s="153">
        <v>1.9324416000000001E-2</v>
      </c>
      <c r="J495" s="192">
        <v>0</v>
      </c>
      <c r="K495" s="192">
        <v>0</v>
      </c>
      <c r="L495" s="192">
        <v>0</v>
      </c>
      <c r="M495" s="192">
        <v>1.9324416000000001E-2</v>
      </c>
      <c r="N495" s="192">
        <f t="shared" si="535"/>
        <v>0.41488358399999997</v>
      </c>
      <c r="O495" s="192">
        <f t="shared" si="536"/>
        <v>4.3420800000000002E-2</v>
      </c>
      <c r="P495" s="192">
        <f t="shared" si="537"/>
        <v>0.36473472000000001</v>
      </c>
      <c r="Q495" s="192">
        <f t="shared" si="538"/>
        <v>0</v>
      </c>
      <c r="R495" s="192">
        <f t="shared" si="539"/>
        <v>6.7280639999999989E-3</v>
      </c>
      <c r="S495" s="153">
        <f t="shared" si="540"/>
        <v>1.6103680000000002E-2</v>
      </c>
      <c r="T495" s="153"/>
      <c r="U495" s="153"/>
      <c r="V495" s="153"/>
      <c r="W495" s="153">
        <v>1.6103680000000002E-2</v>
      </c>
      <c r="X495" s="192"/>
      <c r="Y495" s="192"/>
      <c r="Z495" s="192"/>
      <c r="AA495" s="192"/>
      <c r="AB495" s="198"/>
      <c r="AC495" s="192"/>
      <c r="AD495" s="192"/>
      <c r="AE495" s="192"/>
      <c r="AF495" s="192"/>
      <c r="AG495" s="192"/>
      <c r="AH495" s="192"/>
      <c r="AI495" s="192"/>
      <c r="AJ495" s="153"/>
      <c r="AK495" s="192"/>
      <c r="AL495" s="27"/>
    </row>
    <row r="496" spans="1:38" ht="46.65" x14ac:dyDescent="0.35">
      <c r="A496" s="210">
        <v>424</v>
      </c>
      <c r="B496" s="152" t="s">
        <v>838</v>
      </c>
      <c r="C496" s="174" t="s">
        <v>839</v>
      </c>
      <c r="D496" s="153">
        <v>0.80640000000000001</v>
      </c>
      <c r="E496" s="192">
        <f t="shared" si="532"/>
        <v>8.0640000000000003E-2</v>
      </c>
      <c r="F496" s="192">
        <f t="shared" si="533"/>
        <v>0.67737599999999998</v>
      </c>
      <c r="G496" s="192"/>
      <c r="H496" s="192">
        <f t="shared" si="534"/>
        <v>4.8383999999999996E-2</v>
      </c>
      <c r="I496" s="153">
        <v>3.5888891999999999E-2</v>
      </c>
      <c r="J496" s="192">
        <v>0</v>
      </c>
      <c r="K496" s="192">
        <v>0</v>
      </c>
      <c r="L496" s="192">
        <v>0</v>
      </c>
      <c r="M496" s="192">
        <v>3.5888891999999999E-2</v>
      </c>
      <c r="N496" s="192">
        <f t="shared" si="535"/>
        <v>0.770511108</v>
      </c>
      <c r="O496" s="192">
        <f t="shared" si="536"/>
        <v>8.0640000000000003E-2</v>
      </c>
      <c r="P496" s="192">
        <f t="shared" si="537"/>
        <v>0.67737599999999998</v>
      </c>
      <c r="Q496" s="192">
        <f t="shared" si="538"/>
        <v>0</v>
      </c>
      <c r="R496" s="192">
        <f t="shared" si="539"/>
        <v>1.2495107999999998E-2</v>
      </c>
      <c r="S496" s="153">
        <f t="shared" si="540"/>
        <v>2.9907409999999999E-2</v>
      </c>
      <c r="T496" s="153"/>
      <c r="U496" s="153"/>
      <c r="V496" s="153"/>
      <c r="W496" s="153">
        <v>2.9907409999999999E-2</v>
      </c>
      <c r="X496" s="192"/>
      <c r="Y496" s="192"/>
      <c r="Z496" s="192"/>
      <c r="AA496" s="192"/>
      <c r="AB496" s="198"/>
      <c r="AC496" s="192"/>
      <c r="AD496" s="192"/>
      <c r="AE496" s="192"/>
      <c r="AF496" s="192"/>
      <c r="AG496" s="192"/>
      <c r="AH496" s="192"/>
      <c r="AI496" s="192"/>
      <c r="AJ496" s="153"/>
      <c r="AK496" s="192"/>
      <c r="AL496" s="27"/>
    </row>
    <row r="497" spans="1:38" ht="46.65" x14ac:dyDescent="0.35">
      <c r="A497" s="210">
        <v>425</v>
      </c>
      <c r="B497" s="152" t="s">
        <v>840</v>
      </c>
      <c r="C497" s="174" t="s">
        <v>841</v>
      </c>
      <c r="D497" s="153">
        <v>0.8238621599999999</v>
      </c>
      <c r="E497" s="192">
        <f t="shared" si="532"/>
        <v>8.2386215999999998E-2</v>
      </c>
      <c r="F497" s="192">
        <f t="shared" si="533"/>
        <v>0.69204421439999997</v>
      </c>
      <c r="G497" s="192"/>
      <c r="H497" s="192">
        <f t="shared" si="534"/>
        <v>4.9431729599999995E-2</v>
      </c>
      <c r="I497" s="153">
        <v>3.6666035999999992E-2</v>
      </c>
      <c r="J497" s="192">
        <v>0</v>
      </c>
      <c r="K497" s="192">
        <v>0</v>
      </c>
      <c r="L497" s="192">
        <v>0</v>
      </c>
      <c r="M497" s="192">
        <v>3.6666035999999992E-2</v>
      </c>
      <c r="N497" s="192">
        <f t="shared" si="535"/>
        <v>0.78719612399999994</v>
      </c>
      <c r="O497" s="192">
        <f t="shared" si="536"/>
        <v>8.2386215999999998E-2</v>
      </c>
      <c r="P497" s="192">
        <f t="shared" si="537"/>
        <v>0.69204421439999997</v>
      </c>
      <c r="Q497" s="192">
        <f t="shared" si="538"/>
        <v>0</v>
      </c>
      <c r="R497" s="192">
        <f t="shared" si="539"/>
        <v>1.2765693600000003E-2</v>
      </c>
      <c r="S497" s="153">
        <f t="shared" si="540"/>
        <v>3.0555029999999993E-2</v>
      </c>
      <c r="T497" s="153"/>
      <c r="U497" s="153"/>
      <c r="V497" s="153"/>
      <c r="W497" s="153">
        <v>3.0555029999999993E-2</v>
      </c>
      <c r="X497" s="192"/>
      <c r="Y497" s="192"/>
      <c r="Z497" s="192"/>
      <c r="AA497" s="192"/>
      <c r="AB497" s="198"/>
      <c r="AC497" s="192"/>
      <c r="AD497" s="192"/>
      <c r="AE497" s="192"/>
      <c r="AF497" s="192"/>
      <c r="AG497" s="192"/>
      <c r="AH497" s="192"/>
      <c r="AI497" s="192"/>
      <c r="AJ497" s="153"/>
      <c r="AK497" s="192"/>
      <c r="AL497" s="27"/>
    </row>
    <row r="498" spans="1:38" ht="46.65" x14ac:dyDescent="0.35">
      <c r="A498" s="210">
        <v>426</v>
      </c>
      <c r="B498" s="152" t="s">
        <v>842</v>
      </c>
      <c r="C498" s="174" t="s">
        <v>843</v>
      </c>
      <c r="D498" s="153">
        <v>0.42332040000000004</v>
      </c>
      <c r="E498" s="192">
        <f t="shared" si="532"/>
        <v>4.2332040000000008E-2</v>
      </c>
      <c r="F498" s="192">
        <f t="shared" si="533"/>
        <v>0.35558913600000003</v>
      </c>
      <c r="G498" s="192"/>
      <c r="H498" s="192">
        <f t="shared" si="534"/>
        <v>2.5399224000000001E-2</v>
      </c>
      <c r="I498" s="153">
        <v>1.883988E-2</v>
      </c>
      <c r="J498" s="192">
        <v>0</v>
      </c>
      <c r="K498" s="192">
        <v>0</v>
      </c>
      <c r="L498" s="192">
        <v>0</v>
      </c>
      <c r="M498" s="192">
        <v>1.883988E-2</v>
      </c>
      <c r="N498" s="192">
        <f t="shared" si="535"/>
        <v>0.40448052000000007</v>
      </c>
      <c r="O498" s="192">
        <f t="shared" si="536"/>
        <v>4.2332040000000008E-2</v>
      </c>
      <c r="P498" s="192">
        <f t="shared" si="537"/>
        <v>0.35558913600000003</v>
      </c>
      <c r="Q498" s="192">
        <f t="shared" si="538"/>
        <v>0</v>
      </c>
      <c r="R498" s="192">
        <f t="shared" si="539"/>
        <v>6.5593440000000017E-3</v>
      </c>
      <c r="S498" s="153">
        <f t="shared" si="540"/>
        <v>1.5699899999999999E-2</v>
      </c>
      <c r="T498" s="153"/>
      <c r="U498" s="153"/>
      <c r="V498" s="153"/>
      <c r="W498" s="153">
        <v>1.5699899999999999E-2</v>
      </c>
      <c r="X498" s="192"/>
      <c r="Y498" s="192"/>
      <c r="Z498" s="192"/>
      <c r="AA498" s="192"/>
      <c r="AB498" s="198"/>
      <c r="AC498" s="192"/>
      <c r="AD498" s="192"/>
      <c r="AE498" s="192"/>
      <c r="AF498" s="192"/>
      <c r="AG498" s="192"/>
      <c r="AH498" s="192"/>
      <c r="AI498" s="192"/>
      <c r="AJ498" s="153"/>
      <c r="AK498" s="192"/>
      <c r="AL498" s="27"/>
    </row>
    <row r="499" spans="1:38" ht="46.65" x14ac:dyDescent="0.35">
      <c r="A499" s="210">
        <v>427</v>
      </c>
      <c r="B499" s="152" t="s">
        <v>844</v>
      </c>
      <c r="C499" s="174" t="s">
        <v>845</v>
      </c>
      <c r="D499" s="153">
        <v>0.73251504000000001</v>
      </c>
      <c r="E499" s="192">
        <f t="shared" si="532"/>
        <v>7.3251504000000009E-2</v>
      </c>
      <c r="F499" s="192">
        <f t="shared" si="533"/>
        <v>0.61531263359999999</v>
      </c>
      <c r="G499" s="192"/>
      <c r="H499" s="192">
        <f t="shared" si="534"/>
        <v>4.3950902399999998E-2</v>
      </c>
      <c r="I499" s="153">
        <v>3.2600603999999998E-2</v>
      </c>
      <c r="J499" s="192">
        <v>0</v>
      </c>
      <c r="K499" s="192">
        <v>0</v>
      </c>
      <c r="L499" s="192">
        <v>0</v>
      </c>
      <c r="M499" s="192">
        <v>3.2600603999999998E-2</v>
      </c>
      <c r="N499" s="192">
        <f t="shared" si="535"/>
        <v>0.69991443600000003</v>
      </c>
      <c r="O499" s="192">
        <f t="shared" si="536"/>
        <v>7.3251504000000009E-2</v>
      </c>
      <c r="P499" s="192">
        <f t="shared" si="537"/>
        <v>0.61531263359999999</v>
      </c>
      <c r="Q499" s="192">
        <f t="shared" si="538"/>
        <v>0</v>
      </c>
      <c r="R499" s="192">
        <f t="shared" si="539"/>
        <v>1.13502984E-2</v>
      </c>
      <c r="S499" s="153">
        <f t="shared" si="540"/>
        <v>2.7167170000000001E-2</v>
      </c>
      <c r="T499" s="153"/>
      <c r="U499" s="153"/>
      <c r="V499" s="153"/>
      <c r="W499" s="153">
        <v>2.7167170000000001E-2</v>
      </c>
      <c r="X499" s="192"/>
      <c r="Y499" s="192"/>
      <c r="Z499" s="192"/>
      <c r="AA499" s="192"/>
      <c r="AB499" s="198"/>
      <c r="AC499" s="192"/>
      <c r="AD499" s="192"/>
      <c r="AE499" s="192"/>
      <c r="AF499" s="192"/>
      <c r="AG499" s="192"/>
      <c r="AH499" s="192"/>
      <c r="AI499" s="192"/>
      <c r="AJ499" s="153"/>
      <c r="AK499" s="192"/>
      <c r="AL499" s="27"/>
    </row>
    <row r="500" spans="1:38" ht="46.65" x14ac:dyDescent="0.35">
      <c r="A500" s="210">
        <v>428</v>
      </c>
      <c r="B500" s="152" t="s">
        <v>846</v>
      </c>
      <c r="C500" s="174" t="s">
        <v>847</v>
      </c>
      <c r="D500" s="153">
        <v>1.13766072</v>
      </c>
      <c r="E500" s="192">
        <f t="shared" si="532"/>
        <v>0.113766072</v>
      </c>
      <c r="F500" s="192">
        <f t="shared" si="533"/>
        <v>0.95563500479999997</v>
      </c>
      <c r="G500" s="192"/>
      <c r="H500" s="192">
        <f t="shared" si="534"/>
        <v>6.8259643199999998E-2</v>
      </c>
      <c r="I500" s="153">
        <v>5.0631648000000001E-2</v>
      </c>
      <c r="J500" s="192">
        <v>0</v>
      </c>
      <c r="K500" s="192">
        <v>0</v>
      </c>
      <c r="L500" s="192">
        <v>0</v>
      </c>
      <c r="M500" s="192">
        <v>5.0631648000000001E-2</v>
      </c>
      <c r="N500" s="192">
        <f t="shared" si="535"/>
        <v>1.087029072</v>
      </c>
      <c r="O500" s="192">
        <f t="shared" si="536"/>
        <v>0.113766072</v>
      </c>
      <c r="P500" s="192">
        <f t="shared" si="537"/>
        <v>0.95563500479999997</v>
      </c>
      <c r="Q500" s="192">
        <f t="shared" si="538"/>
        <v>0</v>
      </c>
      <c r="R500" s="192">
        <f t="shared" si="539"/>
        <v>1.7627995199999996E-2</v>
      </c>
      <c r="S500" s="153">
        <f t="shared" si="540"/>
        <v>4.2193040000000001E-2</v>
      </c>
      <c r="T500" s="153"/>
      <c r="U500" s="153"/>
      <c r="V500" s="153"/>
      <c r="W500" s="153">
        <v>4.2193040000000001E-2</v>
      </c>
      <c r="X500" s="192"/>
      <c r="Y500" s="192"/>
      <c r="Z500" s="192"/>
      <c r="AA500" s="192"/>
      <c r="AB500" s="198"/>
      <c r="AC500" s="192"/>
      <c r="AD500" s="192"/>
      <c r="AE500" s="192"/>
      <c r="AF500" s="192"/>
      <c r="AG500" s="192"/>
      <c r="AH500" s="192"/>
      <c r="AI500" s="192"/>
      <c r="AJ500" s="153"/>
      <c r="AK500" s="192"/>
      <c r="AL500" s="27"/>
    </row>
    <row r="501" spans="1:38" ht="62.2" x14ac:dyDescent="0.35">
      <c r="A501" s="210">
        <v>429</v>
      </c>
      <c r="B501" s="152" t="s">
        <v>848</v>
      </c>
      <c r="C501" s="174" t="s">
        <v>849</v>
      </c>
      <c r="D501" s="153">
        <v>0.86955408000000001</v>
      </c>
      <c r="E501" s="192">
        <f t="shared" si="532"/>
        <v>8.6955408000000012E-2</v>
      </c>
      <c r="F501" s="192">
        <f t="shared" si="533"/>
        <v>0.73042542720000003</v>
      </c>
      <c r="G501" s="192"/>
      <c r="H501" s="192">
        <f t="shared" si="534"/>
        <v>5.2173244799999997E-2</v>
      </c>
      <c r="I501" s="153">
        <v>3.8699555999999989E-2</v>
      </c>
      <c r="J501" s="192">
        <v>0</v>
      </c>
      <c r="K501" s="192">
        <v>0</v>
      </c>
      <c r="L501" s="192">
        <v>0</v>
      </c>
      <c r="M501" s="192">
        <v>3.8699555999999989E-2</v>
      </c>
      <c r="N501" s="192">
        <f t="shared" si="535"/>
        <v>0.83085452400000004</v>
      </c>
      <c r="O501" s="192">
        <f t="shared" si="536"/>
        <v>8.6955408000000012E-2</v>
      </c>
      <c r="P501" s="192">
        <f t="shared" si="537"/>
        <v>0.73042542720000003</v>
      </c>
      <c r="Q501" s="192">
        <f t="shared" si="538"/>
        <v>0</v>
      </c>
      <c r="R501" s="192">
        <f t="shared" si="539"/>
        <v>1.3473688800000008E-2</v>
      </c>
      <c r="S501" s="153">
        <f t="shared" si="540"/>
        <v>3.2249629999999994E-2</v>
      </c>
      <c r="T501" s="153"/>
      <c r="U501" s="153"/>
      <c r="V501" s="153"/>
      <c r="W501" s="153">
        <v>3.2249629999999994E-2</v>
      </c>
      <c r="X501" s="192"/>
      <c r="Y501" s="192"/>
      <c r="Z501" s="192"/>
      <c r="AA501" s="192"/>
      <c r="AB501" s="198"/>
      <c r="AC501" s="192"/>
      <c r="AD501" s="192"/>
      <c r="AE501" s="192"/>
      <c r="AF501" s="192"/>
      <c r="AG501" s="192"/>
      <c r="AH501" s="192"/>
      <c r="AI501" s="192"/>
      <c r="AJ501" s="153"/>
      <c r="AK501" s="192"/>
      <c r="AL501" s="27"/>
    </row>
    <row r="502" spans="1:38" ht="62.2" x14ac:dyDescent="0.35">
      <c r="A502" s="210">
        <v>430</v>
      </c>
      <c r="B502" s="152" t="s">
        <v>850</v>
      </c>
      <c r="C502" s="174" t="s">
        <v>851</v>
      </c>
      <c r="D502" s="153">
        <v>0.6868476</v>
      </c>
      <c r="E502" s="192">
        <f t="shared" si="532"/>
        <v>6.8684759999999997E-2</v>
      </c>
      <c r="F502" s="192">
        <f t="shared" si="533"/>
        <v>0.57695198400000003</v>
      </c>
      <c r="G502" s="192"/>
      <c r="H502" s="192">
        <f t="shared" si="534"/>
        <v>4.1210855999999997E-2</v>
      </c>
      <c r="I502" s="153">
        <v>3.0568199999999993E-2</v>
      </c>
      <c r="J502" s="192">
        <v>0</v>
      </c>
      <c r="K502" s="192">
        <v>0</v>
      </c>
      <c r="L502" s="192">
        <v>0</v>
      </c>
      <c r="M502" s="192">
        <v>3.0568199999999993E-2</v>
      </c>
      <c r="N502" s="192">
        <f t="shared" si="535"/>
        <v>0.65627939999999996</v>
      </c>
      <c r="O502" s="192">
        <f t="shared" si="536"/>
        <v>6.8684759999999997E-2</v>
      </c>
      <c r="P502" s="192">
        <f t="shared" si="537"/>
        <v>0.57695198400000003</v>
      </c>
      <c r="Q502" s="192">
        <f t="shared" si="538"/>
        <v>0</v>
      </c>
      <c r="R502" s="192">
        <f t="shared" si="539"/>
        <v>1.0642656000000004E-2</v>
      </c>
      <c r="S502" s="153">
        <f t="shared" si="540"/>
        <v>2.5473499999999996E-2</v>
      </c>
      <c r="T502" s="153"/>
      <c r="U502" s="153"/>
      <c r="V502" s="153"/>
      <c r="W502" s="153">
        <v>2.5473499999999996E-2</v>
      </c>
      <c r="X502" s="192"/>
      <c r="Y502" s="192"/>
      <c r="Z502" s="192"/>
      <c r="AA502" s="192"/>
      <c r="AB502" s="198"/>
      <c r="AC502" s="192"/>
      <c r="AD502" s="192"/>
      <c r="AE502" s="192"/>
      <c r="AF502" s="192"/>
      <c r="AG502" s="192"/>
      <c r="AH502" s="192"/>
      <c r="AI502" s="192"/>
      <c r="AJ502" s="153"/>
      <c r="AK502" s="192"/>
      <c r="AL502" s="27"/>
    </row>
    <row r="503" spans="1:38" ht="62.2" x14ac:dyDescent="0.35">
      <c r="A503" s="210">
        <v>431</v>
      </c>
      <c r="B503" s="152" t="s">
        <v>852</v>
      </c>
      <c r="C503" s="174" t="s">
        <v>853</v>
      </c>
      <c r="D503" s="153">
        <v>0.51045695999999996</v>
      </c>
      <c r="E503" s="192">
        <f t="shared" si="532"/>
        <v>5.1045696000000002E-2</v>
      </c>
      <c r="F503" s="192">
        <f t="shared" si="533"/>
        <v>0.4287838464</v>
      </c>
      <c r="G503" s="192"/>
      <c r="H503" s="192">
        <f t="shared" si="534"/>
        <v>3.0627417599999998E-2</v>
      </c>
      <c r="I503" s="153">
        <v>2.2717919999999996E-2</v>
      </c>
      <c r="J503" s="192">
        <v>0</v>
      </c>
      <c r="K503" s="192">
        <v>0</v>
      </c>
      <c r="L503" s="192">
        <v>0</v>
      </c>
      <c r="M503" s="192">
        <v>2.2717919999999996E-2</v>
      </c>
      <c r="N503" s="192">
        <f t="shared" si="535"/>
        <v>0.48773903999999996</v>
      </c>
      <c r="O503" s="192">
        <f t="shared" si="536"/>
        <v>5.1045696000000002E-2</v>
      </c>
      <c r="P503" s="192">
        <f t="shared" si="537"/>
        <v>0.4287838464</v>
      </c>
      <c r="Q503" s="192">
        <f t="shared" si="538"/>
        <v>0</v>
      </c>
      <c r="R503" s="192">
        <f t="shared" si="539"/>
        <v>7.9094976000000025E-3</v>
      </c>
      <c r="S503" s="153">
        <f t="shared" si="540"/>
        <v>1.8931599999999996E-2</v>
      </c>
      <c r="T503" s="153"/>
      <c r="U503" s="153"/>
      <c r="V503" s="153"/>
      <c r="W503" s="153">
        <v>1.8931599999999996E-2</v>
      </c>
      <c r="X503" s="192"/>
      <c r="Y503" s="192"/>
      <c r="Z503" s="192"/>
      <c r="AA503" s="192"/>
      <c r="AB503" s="198"/>
      <c r="AC503" s="192"/>
      <c r="AD503" s="192"/>
      <c r="AE503" s="192"/>
      <c r="AF503" s="192"/>
      <c r="AG503" s="192"/>
      <c r="AH503" s="192"/>
      <c r="AI503" s="192"/>
      <c r="AJ503" s="153"/>
      <c r="AK503" s="192"/>
      <c r="AL503" s="27"/>
    </row>
    <row r="504" spans="1:38" ht="62.2" x14ac:dyDescent="0.35">
      <c r="A504" s="210">
        <v>432</v>
      </c>
      <c r="B504" s="152" t="s">
        <v>854</v>
      </c>
      <c r="C504" s="174" t="s">
        <v>855</v>
      </c>
      <c r="D504" s="153">
        <v>0.64115568000000012</v>
      </c>
      <c r="E504" s="192">
        <f t="shared" si="532"/>
        <v>6.4115568000000012E-2</v>
      </c>
      <c r="F504" s="192">
        <f t="shared" si="533"/>
        <v>0.53857077120000019</v>
      </c>
      <c r="G504" s="192"/>
      <c r="H504" s="192">
        <f t="shared" si="534"/>
        <v>3.8469340800000008E-2</v>
      </c>
      <c r="I504" s="153">
        <v>2.8534679999999996E-2</v>
      </c>
      <c r="J504" s="192">
        <v>0</v>
      </c>
      <c r="K504" s="192">
        <v>0</v>
      </c>
      <c r="L504" s="192">
        <v>0</v>
      </c>
      <c r="M504" s="192">
        <v>2.8534679999999996E-2</v>
      </c>
      <c r="N504" s="192">
        <f t="shared" si="535"/>
        <v>0.61262100000000008</v>
      </c>
      <c r="O504" s="192">
        <f t="shared" si="536"/>
        <v>6.4115568000000012E-2</v>
      </c>
      <c r="P504" s="192">
        <f t="shared" si="537"/>
        <v>0.53857077120000019</v>
      </c>
      <c r="Q504" s="192">
        <f t="shared" si="538"/>
        <v>0</v>
      </c>
      <c r="R504" s="192">
        <f t="shared" si="539"/>
        <v>9.9346608000000121E-3</v>
      </c>
      <c r="S504" s="153">
        <f t="shared" si="540"/>
        <v>2.3778899999999999E-2</v>
      </c>
      <c r="T504" s="153"/>
      <c r="U504" s="153"/>
      <c r="V504" s="153"/>
      <c r="W504" s="153">
        <v>2.3778899999999999E-2</v>
      </c>
      <c r="X504" s="192"/>
      <c r="Y504" s="192"/>
      <c r="Z504" s="192"/>
      <c r="AA504" s="192"/>
      <c r="AB504" s="198"/>
      <c r="AC504" s="192"/>
      <c r="AD504" s="192"/>
      <c r="AE504" s="192"/>
      <c r="AF504" s="192"/>
      <c r="AG504" s="192"/>
      <c r="AH504" s="192"/>
      <c r="AI504" s="192"/>
      <c r="AJ504" s="153"/>
      <c r="AK504" s="192"/>
      <c r="AL504" s="27"/>
    </row>
    <row r="505" spans="1:38" ht="62.2" x14ac:dyDescent="0.35">
      <c r="A505" s="210">
        <v>433</v>
      </c>
      <c r="B505" s="152" t="s">
        <v>856</v>
      </c>
      <c r="C505" s="174" t="s">
        <v>857</v>
      </c>
      <c r="D505" s="153">
        <v>0.33619607999999995</v>
      </c>
      <c r="E505" s="192">
        <f t="shared" si="532"/>
        <v>3.3619607999999995E-2</v>
      </c>
      <c r="F505" s="192">
        <f t="shared" si="533"/>
        <v>0.28240470719999994</v>
      </c>
      <c r="G505" s="192"/>
      <c r="H505" s="192">
        <f t="shared" si="534"/>
        <v>2.0171764799999995E-2</v>
      </c>
      <c r="I505" s="153">
        <v>1.4962403999999999E-2</v>
      </c>
      <c r="J505" s="192">
        <v>0</v>
      </c>
      <c r="K505" s="192">
        <v>0</v>
      </c>
      <c r="L505" s="192">
        <v>0</v>
      </c>
      <c r="M505" s="192">
        <v>1.4962403999999999E-2</v>
      </c>
      <c r="N505" s="192">
        <f t="shared" si="535"/>
        <v>0.32123367599999997</v>
      </c>
      <c r="O505" s="192">
        <f t="shared" si="536"/>
        <v>3.3619607999999995E-2</v>
      </c>
      <c r="P505" s="192">
        <f t="shared" si="537"/>
        <v>0.28240470719999994</v>
      </c>
      <c r="Q505" s="192">
        <f t="shared" si="538"/>
        <v>0</v>
      </c>
      <c r="R505" s="192">
        <f t="shared" si="539"/>
        <v>5.2093607999999965E-3</v>
      </c>
      <c r="S505" s="153">
        <f t="shared" si="540"/>
        <v>1.2468669999999999E-2</v>
      </c>
      <c r="T505" s="153"/>
      <c r="U505" s="153"/>
      <c r="V505" s="153"/>
      <c r="W505" s="153">
        <v>1.2468669999999999E-2</v>
      </c>
      <c r="X505" s="192"/>
      <c r="Y505" s="192"/>
      <c r="Z505" s="192"/>
      <c r="AA505" s="192"/>
      <c r="AB505" s="198"/>
      <c r="AC505" s="192"/>
      <c r="AD505" s="192"/>
      <c r="AE505" s="192"/>
      <c r="AF505" s="192"/>
      <c r="AG505" s="192"/>
      <c r="AH505" s="192"/>
      <c r="AI505" s="192"/>
      <c r="AJ505" s="153"/>
      <c r="AK505" s="192"/>
      <c r="AL505" s="27"/>
    </row>
    <row r="506" spans="1:38" ht="62.2" x14ac:dyDescent="0.35">
      <c r="A506" s="210">
        <v>434</v>
      </c>
      <c r="B506" s="152" t="s">
        <v>858</v>
      </c>
      <c r="C506" s="174" t="s">
        <v>859</v>
      </c>
      <c r="D506" s="153">
        <v>0.64848744000000003</v>
      </c>
      <c r="E506" s="192">
        <f t="shared" si="532"/>
        <v>6.4848744E-2</v>
      </c>
      <c r="F506" s="192">
        <f t="shared" si="533"/>
        <v>0.54472944960000003</v>
      </c>
      <c r="G506" s="192"/>
      <c r="H506" s="192">
        <f t="shared" si="534"/>
        <v>3.89092464E-2</v>
      </c>
      <c r="I506" s="153">
        <v>2.8860936E-2</v>
      </c>
      <c r="J506" s="192">
        <v>0</v>
      </c>
      <c r="K506" s="192">
        <v>0</v>
      </c>
      <c r="L506" s="192">
        <v>0</v>
      </c>
      <c r="M506" s="192">
        <v>2.8860936E-2</v>
      </c>
      <c r="N506" s="192">
        <f t="shared" si="535"/>
        <v>0.61962650400000008</v>
      </c>
      <c r="O506" s="192">
        <f t="shared" si="536"/>
        <v>6.4848744E-2</v>
      </c>
      <c r="P506" s="192">
        <f t="shared" si="537"/>
        <v>0.54472944960000003</v>
      </c>
      <c r="Q506" s="192">
        <f t="shared" si="538"/>
        <v>0</v>
      </c>
      <c r="R506" s="192">
        <f t="shared" si="539"/>
        <v>1.00483104E-2</v>
      </c>
      <c r="S506" s="153">
        <f t="shared" si="540"/>
        <v>2.4050780000000001E-2</v>
      </c>
      <c r="T506" s="153"/>
      <c r="U506" s="153"/>
      <c r="V506" s="153"/>
      <c r="W506" s="153">
        <v>2.4050780000000001E-2</v>
      </c>
      <c r="X506" s="192"/>
      <c r="Y506" s="192"/>
      <c r="Z506" s="192"/>
      <c r="AA506" s="192"/>
      <c r="AB506" s="198"/>
      <c r="AC506" s="192"/>
      <c r="AD506" s="192"/>
      <c r="AE506" s="192"/>
      <c r="AF506" s="192"/>
      <c r="AG506" s="192"/>
      <c r="AH506" s="192"/>
      <c r="AI506" s="192"/>
      <c r="AJ506" s="153"/>
      <c r="AK506" s="192"/>
      <c r="AL506" s="27"/>
    </row>
    <row r="507" spans="1:38" ht="46.65" x14ac:dyDescent="0.35">
      <c r="A507" s="210">
        <v>435</v>
      </c>
      <c r="B507" s="152" t="s">
        <v>860</v>
      </c>
      <c r="C507" s="174" t="s">
        <v>861</v>
      </c>
      <c r="D507" s="153">
        <v>0.55094399999999999</v>
      </c>
      <c r="E507" s="192">
        <f t="shared" si="532"/>
        <v>5.5094400000000002E-2</v>
      </c>
      <c r="F507" s="192">
        <f t="shared" si="533"/>
        <v>0.46279296000000003</v>
      </c>
      <c r="G507" s="192"/>
      <c r="H507" s="192">
        <f t="shared" si="534"/>
        <v>3.3056639999999998E-2</v>
      </c>
      <c r="I507" s="153">
        <v>9.2878764000000003E-2</v>
      </c>
      <c r="J507" s="192">
        <v>6.8358983999999998E-2</v>
      </c>
      <c r="K507" s="192">
        <v>0</v>
      </c>
      <c r="L507" s="192">
        <v>0</v>
      </c>
      <c r="M507" s="192">
        <v>2.4519780000000001E-2</v>
      </c>
      <c r="N507" s="192">
        <f t="shared" si="535"/>
        <v>0.45806523599999999</v>
      </c>
      <c r="O507" s="192">
        <f t="shared" si="536"/>
        <v>-1.3264583999999996E-2</v>
      </c>
      <c r="P507" s="192">
        <f t="shared" si="537"/>
        <v>0.46279296000000003</v>
      </c>
      <c r="Q507" s="192">
        <f t="shared" si="538"/>
        <v>0</v>
      </c>
      <c r="R507" s="192">
        <f t="shared" si="539"/>
        <v>8.5368599999999968E-3</v>
      </c>
      <c r="S507" s="153">
        <f t="shared" si="540"/>
        <v>0.10658127999999999</v>
      </c>
      <c r="T507" s="153">
        <v>8.6148129999999989E-2</v>
      </c>
      <c r="U507" s="153"/>
      <c r="V507" s="153"/>
      <c r="W507" s="153">
        <v>2.0433150000000001E-2</v>
      </c>
      <c r="X507" s="192"/>
      <c r="Y507" s="192"/>
      <c r="Z507" s="192"/>
      <c r="AA507" s="192"/>
      <c r="AB507" s="198"/>
      <c r="AC507" s="192"/>
      <c r="AD507" s="192"/>
      <c r="AE507" s="192"/>
      <c r="AF507" s="192"/>
      <c r="AG507" s="192"/>
      <c r="AH507" s="192"/>
      <c r="AI507" s="192"/>
      <c r="AJ507" s="153"/>
      <c r="AK507" s="192"/>
      <c r="AL507" s="27"/>
    </row>
    <row r="508" spans="1:38" ht="46.65" x14ac:dyDescent="0.35">
      <c r="A508" s="210">
        <v>436</v>
      </c>
      <c r="B508" s="152" t="s">
        <v>862</v>
      </c>
      <c r="C508" s="174" t="s">
        <v>863</v>
      </c>
      <c r="D508" s="153">
        <v>0.55094399999999999</v>
      </c>
      <c r="E508" s="192">
        <f t="shared" si="532"/>
        <v>5.5094400000000002E-2</v>
      </c>
      <c r="F508" s="192">
        <f t="shared" si="533"/>
        <v>0.46279296000000003</v>
      </c>
      <c r="G508" s="192"/>
      <c r="H508" s="192">
        <f t="shared" si="534"/>
        <v>3.3056639999999998E-2</v>
      </c>
      <c r="I508" s="153">
        <v>9.2878764000000003E-2</v>
      </c>
      <c r="J508" s="192">
        <v>6.8358983999999998E-2</v>
      </c>
      <c r="K508" s="192">
        <v>0</v>
      </c>
      <c r="L508" s="192">
        <v>0</v>
      </c>
      <c r="M508" s="192">
        <v>2.4519780000000001E-2</v>
      </c>
      <c r="N508" s="192">
        <f t="shared" si="535"/>
        <v>0.45806523599999999</v>
      </c>
      <c r="O508" s="192">
        <f t="shared" si="536"/>
        <v>-1.3264583999999996E-2</v>
      </c>
      <c r="P508" s="192">
        <f t="shared" si="537"/>
        <v>0.46279296000000003</v>
      </c>
      <c r="Q508" s="192">
        <f t="shared" si="538"/>
        <v>0</v>
      </c>
      <c r="R508" s="192">
        <f t="shared" si="539"/>
        <v>8.5368599999999968E-3</v>
      </c>
      <c r="S508" s="153">
        <f t="shared" si="540"/>
        <v>0.10658127999999999</v>
      </c>
      <c r="T508" s="153">
        <v>8.6148129999999989E-2</v>
      </c>
      <c r="U508" s="153"/>
      <c r="V508" s="153"/>
      <c r="W508" s="153">
        <v>2.0433150000000001E-2</v>
      </c>
      <c r="X508" s="192"/>
      <c r="Y508" s="192"/>
      <c r="Z508" s="192"/>
      <c r="AA508" s="192"/>
      <c r="AB508" s="198"/>
      <c r="AC508" s="192"/>
      <c r="AD508" s="192"/>
      <c r="AE508" s="192"/>
      <c r="AF508" s="192"/>
      <c r="AG508" s="192"/>
      <c r="AH508" s="192"/>
      <c r="AI508" s="192"/>
      <c r="AJ508" s="153"/>
      <c r="AK508" s="192"/>
      <c r="AL508" s="27"/>
    </row>
    <row r="509" spans="1:38" ht="46.65" x14ac:dyDescent="0.35">
      <c r="A509" s="210">
        <v>437</v>
      </c>
      <c r="B509" s="152" t="s">
        <v>864</v>
      </c>
      <c r="C509" s="174" t="s">
        <v>865</v>
      </c>
      <c r="D509" s="153">
        <v>0.38637600000000005</v>
      </c>
      <c r="E509" s="192">
        <f t="shared" si="532"/>
        <v>3.8637600000000008E-2</v>
      </c>
      <c r="F509" s="192">
        <f t="shared" si="533"/>
        <v>0.32455584000000004</v>
      </c>
      <c r="G509" s="192"/>
      <c r="H509" s="192">
        <f t="shared" si="534"/>
        <v>2.3182560000000001E-2</v>
      </c>
      <c r="I509" s="153">
        <v>7.1049336000000005E-2</v>
      </c>
      <c r="J509" s="192">
        <v>5.3853648000000004E-2</v>
      </c>
      <c r="K509" s="192">
        <v>0</v>
      </c>
      <c r="L509" s="192">
        <v>0</v>
      </c>
      <c r="M509" s="192">
        <v>1.7195687999999997E-2</v>
      </c>
      <c r="N509" s="192">
        <f t="shared" si="535"/>
        <v>0.31532666400000003</v>
      </c>
      <c r="O509" s="192">
        <f t="shared" si="536"/>
        <v>-1.5216047999999996E-2</v>
      </c>
      <c r="P509" s="192">
        <f t="shared" si="537"/>
        <v>0.32455584000000004</v>
      </c>
      <c r="Q509" s="192">
        <f t="shared" si="538"/>
        <v>0</v>
      </c>
      <c r="R509" s="192">
        <f t="shared" si="539"/>
        <v>5.9868720000000042E-3</v>
      </c>
      <c r="S509" s="153">
        <f t="shared" si="540"/>
        <v>8.838878E-2</v>
      </c>
      <c r="T509" s="153">
        <v>7.4059040000000007E-2</v>
      </c>
      <c r="U509" s="153"/>
      <c r="V509" s="153"/>
      <c r="W509" s="153">
        <v>1.4329739999999999E-2</v>
      </c>
      <c r="X509" s="192"/>
      <c r="Y509" s="192"/>
      <c r="Z509" s="192"/>
      <c r="AA509" s="192"/>
      <c r="AB509" s="198"/>
      <c r="AC509" s="192"/>
      <c r="AD509" s="192"/>
      <c r="AE509" s="192"/>
      <c r="AF509" s="192"/>
      <c r="AG509" s="192"/>
      <c r="AH509" s="192"/>
      <c r="AI509" s="192"/>
      <c r="AJ509" s="153"/>
      <c r="AK509" s="192"/>
      <c r="AL509" s="27"/>
    </row>
    <row r="510" spans="1:38" ht="46.65" x14ac:dyDescent="0.35">
      <c r="A510" s="210">
        <v>438</v>
      </c>
      <c r="B510" s="152" t="s">
        <v>866</v>
      </c>
      <c r="C510" s="174" t="s">
        <v>867</v>
      </c>
      <c r="D510" s="153">
        <v>0.63322800000000012</v>
      </c>
      <c r="E510" s="192">
        <f t="shared" si="532"/>
        <v>6.3322800000000012E-2</v>
      </c>
      <c r="F510" s="192">
        <f t="shared" si="533"/>
        <v>0.53191152000000008</v>
      </c>
      <c r="G510" s="192"/>
      <c r="H510" s="192">
        <f t="shared" si="534"/>
        <v>3.7993680000000009E-2</v>
      </c>
      <c r="I510" s="153">
        <v>0.10741968</v>
      </c>
      <c r="J510" s="192">
        <v>7.9237824000000012E-2</v>
      </c>
      <c r="K510" s="192">
        <v>0</v>
      </c>
      <c r="L510" s="192">
        <v>0</v>
      </c>
      <c r="M510" s="192">
        <v>2.8181855999999995E-2</v>
      </c>
      <c r="N510" s="192">
        <f t="shared" si="535"/>
        <v>0.52580832000000011</v>
      </c>
      <c r="O510" s="192">
        <f t="shared" si="536"/>
        <v>-1.5915024E-2</v>
      </c>
      <c r="P510" s="192">
        <f t="shared" si="537"/>
        <v>0.53191152000000008</v>
      </c>
      <c r="Q510" s="192">
        <f t="shared" si="538"/>
        <v>0</v>
      </c>
      <c r="R510" s="192">
        <f t="shared" si="539"/>
        <v>9.8118240000000141E-3</v>
      </c>
      <c r="S510" s="153">
        <f t="shared" si="540"/>
        <v>0.11869981</v>
      </c>
      <c r="T510" s="153">
        <v>9.5214930000000003E-2</v>
      </c>
      <c r="U510" s="153"/>
      <c r="V510" s="153"/>
      <c r="W510" s="153">
        <v>2.3484879999999996E-2</v>
      </c>
      <c r="X510" s="192"/>
      <c r="Y510" s="192"/>
      <c r="Z510" s="192"/>
      <c r="AA510" s="192"/>
      <c r="AB510" s="198"/>
      <c r="AC510" s="192"/>
      <c r="AD510" s="192"/>
      <c r="AE510" s="192"/>
      <c r="AF510" s="192"/>
      <c r="AG510" s="192"/>
      <c r="AH510" s="192"/>
      <c r="AI510" s="192"/>
      <c r="AJ510" s="153"/>
      <c r="AK510" s="192"/>
      <c r="AL510" s="27"/>
    </row>
    <row r="511" spans="1:38" ht="46.65" x14ac:dyDescent="0.35">
      <c r="A511" s="210">
        <v>439</v>
      </c>
      <c r="B511" s="152" t="s">
        <v>868</v>
      </c>
      <c r="C511" s="174" t="s">
        <v>869</v>
      </c>
      <c r="D511" s="153">
        <v>0.55094399999999999</v>
      </c>
      <c r="E511" s="192">
        <f t="shared" si="532"/>
        <v>5.5094400000000002E-2</v>
      </c>
      <c r="F511" s="192">
        <f t="shared" si="533"/>
        <v>0.46279296000000003</v>
      </c>
      <c r="G511" s="192"/>
      <c r="H511" s="192">
        <f t="shared" si="534"/>
        <v>3.3056639999999998E-2</v>
      </c>
      <c r="I511" s="153">
        <v>2.4519780000000001E-2</v>
      </c>
      <c r="J511" s="192">
        <v>0</v>
      </c>
      <c r="K511" s="192">
        <v>0</v>
      </c>
      <c r="L511" s="192">
        <v>0</v>
      </c>
      <c r="M511" s="192">
        <v>2.4519780000000001E-2</v>
      </c>
      <c r="N511" s="192">
        <f t="shared" si="535"/>
        <v>0.52642422</v>
      </c>
      <c r="O511" s="192">
        <f t="shared" si="536"/>
        <v>5.5094400000000002E-2</v>
      </c>
      <c r="P511" s="192">
        <f t="shared" si="537"/>
        <v>0.46279296000000003</v>
      </c>
      <c r="Q511" s="192">
        <f t="shared" si="538"/>
        <v>0</v>
      </c>
      <c r="R511" s="192">
        <f t="shared" si="539"/>
        <v>8.5368599999999968E-3</v>
      </c>
      <c r="S511" s="153">
        <f t="shared" si="540"/>
        <v>0.10432704</v>
      </c>
      <c r="T511" s="153">
        <v>8.3893889999999999E-2</v>
      </c>
      <c r="U511" s="153"/>
      <c r="V511" s="153"/>
      <c r="W511" s="153">
        <v>2.0433150000000001E-2</v>
      </c>
      <c r="X511" s="192"/>
      <c r="Y511" s="192"/>
      <c r="Z511" s="192"/>
      <c r="AA511" s="192"/>
      <c r="AB511" s="198"/>
      <c r="AC511" s="192"/>
      <c r="AD511" s="192"/>
      <c r="AE511" s="192"/>
      <c r="AF511" s="192"/>
      <c r="AG511" s="192"/>
      <c r="AH511" s="192"/>
      <c r="AI511" s="192"/>
      <c r="AJ511" s="153"/>
      <c r="AK511" s="192"/>
      <c r="AL511" s="27"/>
    </row>
    <row r="512" spans="1:38" ht="46.65" x14ac:dyDescent="0.35">
      <c r="A512" s="210">
        <v>440</v>
      </c>
      <c r="B512" s="152" t="s">
        <v>870</v>
      </c>
      <c r="C512" s="174" t="s">
        <v>871</v>
      </c>
      <c r="D512" s="153">
        <v>0.67437599999999998</v>
      </c>
      <c r="E512" s="192">
        <f t="shared" si="532"/>
        <v>6.74376E-2</v>
      </c>
      <c r="F512" s="192">
        <f t="shared" si="533"/>
        <v>0.56647583999999995</v>
      </c>
      <c r="G512" s="192"/>
      <c r="H512" s="192">
        <f t="shared" si="534"/>
        <v>4.0462559999999995E-2</v>
      </c>
      <c r="I512" s="153">
        <v>0.11287735199999999</v>
      </c>
      <c r="J512" s="192">
        <v>8.2864211999999979E-2</v>
      </c>
      <c r="K512" s="192">
        <v>0</v>
      </c>
      <c r="L512" s="192">
        <v>0</v>
      </c>
      <c r="M512" s="192">
        <v>3.0013140000000001E-2</v>
      </c>
      <c r="N512" s="192">
        <f t="shared" si="535"/>
        <v>0.56149864799999993</v>
      </c>
      <c r="O512" s="192">
        <f t="shared" si="536"/>
        <v>-1.5426611999999978E-2</v>
      </c>
      <c r="P512" s="192">
        <f t="shared" si="537"/>
        <v>0.56647583999999995</v>
      </c>
      <c r="Q512" s="192">
        <f t="shared" si="538"/>
        <v>0</v>
      </c>
      <c r="R512" s="192">
        <f t="shared" si="539"/>
        <v>1.0449419999999994E-2</v>
      </c>
      <c r="S512" s="153">
        <f t="shared" si="540"/>
        <v>0.12324831</v>
      </c>
      <c r="T512" s="153">
        <v>9.8237359999999996E-2</v>
      </c>
      <c r="U512" s="153"/>
      <c r="V512" s="153"/>
      <c r="W512" s="153">
        <v>2.5010950000000001E-2</v>
      </c>
      <c r="X512" s="192"/>
      <c r="Y512" s="192"/>
      <c r="Z512" s="192"/>
      <c r="AA512" s="192"/>
      <c r="AB512" s="198"/>
      <c r="AC512" s="192"/>
      <c r="AD512" s="192"/>
      <c r="AE512" s="192"/>
      <c r="AF512" s="192"/>
      <c r="AG512" s="192"/>
      <c r="AH512" s="192"/>
      <c r="AI512" s="192"/>
      <c r="AJ512" s="153"/>
      <c r="AK512" s="192"/>
      <c r="AL512" s="27"/>
    </row>
    <row r="513" spans="1:38" ht="46.65" x14ac:dyDescent="0.35">
      <c r="A513" s="210">
        <v>441</v>
      </c>
      <c r="B513" s="152" t="s">
        <v>872</v>
      </c>
      <c r="C513" s="174" t="s">
        <v>873</v>
      </c>
      <c r="D513" s="153">
        <v>0.93821999999999983</v>
      </c>
      <c r="E513" s="192">
        <f t="shared" si="532"/>
        <v>9.3821999999999989E-2</v>
      </c>
      <c r="F513" s="192">
        <f t="shared" si="533"/>
        <v>0.78810479999999994</v>
      </c>
      <c r="G513" s="192"/>
      <c r="H513" s="192">
        <f t="shared" si="534"/>
        <v>5.6293199999999988E-2</v>
      </c>
      <c r="I513" s="153">
        <v>0.145143156</v>
      </c>
      <c r="J513" s="192">
        <v>0.10338763199999999</v>
      </c>
      <c r="K513" s="192">
        <v>0</v>
      </c>
      <c r="L513" s="192">
        <v>0</v>
      </c>
      <c r="M513" s="192">
        <v>4.1755523999999995E-2</v>
      </c>
      <c r="N513" s="192">
        <f t="shared" si="535"/>
        <v>0.79307684399999978</v>
      </c>
      <c r="O513" s="192">
        <f t="shared" si="536"/>
        <v>-9.5656320000000045E-3</v>
      </c>
      <c r="P513" s="192">
        <f t="shared" si="537"/>
        <v>0.78810479999999994</v>
      </c>
      <c r="Q513" s="192">
        <f t="shared" si="538"/>
        <v>0</v>
      </c>
      <c r="R513" s="192">
        <f t="shared" si="539"/>
        <v>1.4537675999999992E-2</v>
      </c>
      <c r="S513" s="153">
        <f t="shared" si="540"/>
        <v>0.15013887000000001</v>
      </c>
      <c r="T513" s="153">
        <v>0.11534260000000002</v>
      </c>
      <c r="U513" s="153"/>
      <c r="V513" s="153"/>
      <c r="W513" s="153">
        <v>3.4796269999999997E-2</v>
      </c>
      <c r="X513" s="192"/>
      <c r="Y513" s="192"/>
      <c r="Z513" s="192"/>
      <c r="AA513" s="192"/>
      <c r="AB513" s="198"/>
      <c r="AC513" s="192"/>
      <c r="AD513" s="192"/>
      <c r="AE513" s="192"/>
      <c r="AF513" s="192"/>
      <c r="AG513" s="192"/>
      <c r="AH513" s="192"/>
      <c r="AI513" s="192"/>
      <c r="AJ513" s="153"/>
      <c r="AK513" s="192"/>
      <c r="AL513" s="27"/>
    </row>
    <row r="514" spans="1:38" ht="46.65" x14ac:dyDescent="0.35">
      <c r="A514" s="210">
        <v>442</v>
      </c>
      <c r="B514" s="152" t="s">
        <v>874</v>
      </c>
      <c r="C514" s="174" t="s">
        <v>875</v>
      </c>
      <c r="D514" s="153">
        <v>0.76234342367979846</v>
      </c>
      <c r="E514" s="192">
        <f t="shared" si="532"/>
        <v>7.6234342367979852E-2</v>
      </c>
      <c r="F514" s="192">
        <f t="shared" si="533"/>
        <v>0.64036847589103063</v>
      </c>
      <c r="G514" s="192"/>
      <c r="H514" s="192">
        <f t="shared" si="534"/>
        <v>4.5740605420787908E-2</v>
      </c>
      <c r="I514" s="153">
        <v>0.13731574800000002</v>
      </c>
      <c r="J514" s="192">
        <v>0.10338763199999999</v>
      </c>
      <c r="K514" s="192">
        <v>0</v>
      </c>
      <c r="L514" s="192">
        <v>0</v>
      </c>
      <c r="M514" s="192">
        <v>3.3928116000000008E-2</v>
      </c>
      <c r="N514" s="192">
        <f t="shared" si="535"/>
        <v>0.62502767567979844</v>
      </c>
      <c r="O514" s="192">
        <f t="shared" si="536"/>
        <v>-2.7153289632020142E-2</v>
      </c>
      <c r="P514" s="192">
        <f t="shared" si="537"/>
        <v>0.64036847589103063</v>
      </c>
      <c r="Q514" s="192">
        <f t="shared" si="538"/>
        <v>0</v>
      </c>
      <c r="R514" s="192">
        <f t="shared" si="539"/>
        <v>1.18124894207879E-2</v>
      </c>
      <c r="S514" s="153">
        <f t="shared" si="540"/>
        <v>0.14361603000000001</v>
      </c>
      <c r="T514" s="153">
        <v>0.1153426</v>
      </c>
      <c r="U514" s="153"/>
      <c r="V514" s="153"/>
      <c r="W514" s="153">
        <v>2.8273430000000006E-2</v>
      </c>
      <c r="X514" s="192"/>
      <c r="Y514" s="192"/>
      <c r="Z514" s="192"/>
      <c r="AA514" s="192"/>
      <c r="AB514" s="198"/>
      <c r="AC514" s="192"/>
      <c r="AD514" s="192"/>
      <c r="AE514" s="192"/>
      <c r="AF514" s="192"/>
      <c r="AG514" s="192"/>
      <c r="AH514" s="192"/>
      <c r="AI514" s="192"/>
      <c r="AJ514" s="153"/>
      <c r="AK514" s="192"/>
      <c r="AL514" s="27"/>
    </row>
    <row r="515" spans="1:38" ht="15.55" x14ac:dyDescent="0.35">
      <c r="A515" s="172"/>
      <c r="B515" s="156" t="s">
        <v>261</v>
      </c>
      <c r="C515" s="173"/>
      <c r="D515" s="237">
        <f t="shared" ref="D515:AK515" si="541">SUM(D516:D521)</f>
        <v>27.641032541999998</v>
      </c>
      <c r="E515" s="237">
        <f t="shared" si="541"/>
        <v>2.7641032542000001</v>
      </c>
      <c r="F515" s="237">
        <f t="shared" si="541"/>
        <v>23.218467335279996</v>
      </c>
      <c r="G515" s="237">
        <f t="shared" si="541"/>
        <v>0</v>
      </c>
      <c r="H515" s="237">
        <f t="shared" si="541"/>
        <v>1.6584619525199999</v>
      </c>
      <c r="I515" s="237">
        <f t="shared" si="541"/>
        <v>7.7389601820000005</v>
      </c>
      <c r="J515" s="237">
        <f t="shared" si="541"/>
        <v>0.28876659999999998</v>
      </c>
      <c r="K515" s="237">
        <f t="shared" si="541"/>
        <v>6.5730958700000013</v>
      </c>
      <c r="L515" s="237">
        <f t="shared" si="541"/>
        <v>0</v>
      </c>
      <c r="M515" s="237">
        <f t="shared" si="541"/>
        <v>0.87709771199999986</v>
      </c>
      <c r="N515" s="237">
        <f t="shared" si="541"/>
        <v>19.902072359999995</v>
      </c>
      <c r="O515" s="237">
        <f t="shared" si="541"/>
        <v>2.4753366541999999</v>
      </c>
      <c r="P515" s="237">
        <f t="shared" si="541"/>
        <v>16.645371465279997</v>
      </c>
      <c r="Q515" s="237">
        <f t="shared" si="541"/>
        <v>0</v>
      </c>
      <c r="R515" s="237">
        <f t="shared" si="541"/>
        <v>0.78136424051999986</v>
      </c>
      <c r="S515" s="237">
        <f t="shared" si="541"/>
        <v>8.3021315300000005</v>
      </c>
      <c r="T515" s="237">
        <f t="shared" si="541"/>
        <v>0.24063882999999953</v>
      </c>
      <c r="U515" s="237">
        <f t="shared" si="541"/>
        <v>7.3305779400000004</v>
      </c>
      <c r="V515" s="237">
        <f t="shared" si="541"/>
        <v>0</v>
      </c>
      <c r="W515" s="237">
        <f t="shared" si="541"/>
        <v>0.73091476</v>
      </c>
      <c r="X515" s="237">
        <f t="shared" si="541"/>
        <v>0</v>
      </c>
      <c r="Y515" s="237">
        <f t="shared" si="541"/>
        <v>0</v>
      </c>
      <c r="Z515" s="237">
        <f t="shared" si="541"/>
        <v>0</v>
      </c>
      <c r="AA515" s="237">
        <f t="shared" si="541"/>
        <v>0</v>
      </c>
      <c r="AB515" s="237">
        <f t="shared" si="541"/>
        <v>0</v>
      </c>
      <c r="AC515" s="237">
        <f t="shared" si="541"/>
        <v>0</v>
      </c>
      <c r="AD515" s="237">
        <f t="shared" si="541"/>
        <v>0</v>
      </c>
      <c r="AE515" s="237">
        <f t="shared" si="541"/>
        <v>1.05</v>
      </c>
      <c r="AF515" s="237">
        <f t="shared" si="541"/>
        <v>8080</v>
      </c>
      <c r="AG515" s="237">
        <f t="shared" si="541"/>
        <v>0</v>
      </c>
      <c r="AH515" s="237">
        <f t="shared" si="541"/>
        <v>0</v>
      </c>
      <c r="AI515" s="237">
        <f t="shared" si="541"/>
        <v>0</v>
      </c>
      <c r="AJ515" s="237">
        <f t="shared" si="541"/>
        <v>0.53286</v>
      </c>
      <c r="AK515" s="237">
        <f t="shared" si="541"/>
        <v>0</v>
      </c>
      <c r="AL515" s="27"/>
    </row>
    <row r="516" spans="1:38" ht="46.65" x14ac:dyDescent="0.35">
      <c r="A516" s="210">
        <v>443</v>
      </c>
      <c r="B516" s="152" t="s">
        <v>876</v>
      </c>
      <c r="C516" s="174" t="s">
        <v>877</v>
      </c>
      <c r="D516" s="153">
        <v>3.0000960000000001</v>
      </c>
      <c r="E516" s="192">
        <f t="shared" ref="E516:E521" si="542">D516*10%</f>
        <v>0.30000960000000004</v>
      </c>
      <c r="F516" s="192">
        <f t="shared" ref="F516:F521" si="543">D516-E516-H516</f>
        <v>2.5200806400000002</v>
      </c>
      <c r="G516" s="192"/>
      <c r="H516" s="192">
        <f t="shared" ref="H516:H521" si="544">D516*6%</f>
        <v>0.18000575999999999</v>
      </c>
      <c r="I516" s="153">
        <v>2.4464775439999999</v>
      </c>
      <c r="J516" s="192">
        <v>0</v>
      </c>
      <c r="K516" s="192">
        <v>2.3129581400000001</v>
      </c>
      <c r="L516" s="192">
        <v>0</v>
      </c>
      <c r="M516" s="192">
        <v>0.13351940399999998</v>
      </c>
      <c r="N516" s="192">
        <f t="shared" ref="N516:N521" si="545">D516-I516</f>
        <v>0.55361845600000015</v>
      </c>
      <c r="O516" s="192">
        <f t="shared" ref="O516:O521" si="546">E516-J516</f>
        <v>0.30000960000000004</v>
      </c>
      <c r="P516" s="192">
        <f t="shared" ref="P516:P521" si="547">F516-K516</f>
        <v>0.2071225000000001</v>
      </c>
      <c r="Q516" s="192">
        <f t="shared" ref="Q516:Q521" si="548">G516-L516</f>
        <v>0</v>
      </c>
      <c r="R516" s="192">
        <f t="shared" ref="R516:R521" si="549">H516-M516</f>
        <v>4.6486356000000006E-2</v>
      </c>
      <c r="S516" s="153">
        <f t="shared" ref="S516:S521" si="550">T516+U516+V516+W516</f>
        <v>2.5205975600000001</v>
      </c>
      <c r="T516" s="153"/>
      <c r="U516" s="153">
        <v>2.4093313900000002</v>
      </c>
      <c r="V516" s="153"/>
      <c r="W516" s="153">
        <v>0.11126616999999998</v>
      </c>
      <c r="X516" s="192"/>
      <c r="Y516" s="192"/>
      <c r="Z516" s="192"/>
      <c r="AA516" s="192"/>
      <c r="AB516" s="198"/>
      <c r="AC516" s="192"/>
      <c r="AD516" s="192"/>
      <c r="AE516" s="192"/>
      <c r="AF516" s="192"/>
      <c r="AG516" s="192"/>
      <c r="AH516" s="192"/>
      <c r="AI516" s="192"/>
      <c r="AJ516" s="153"/>
      <c r="AK516" s="192"/>
      <c r="AL516" s="27"/>
    </row>
    <row r="517" spans="1:38" ht="46.65" x14ac:dyDescent="0.35">
      <c r="A517" s="210">
        <v>444</v>
      </c>
      <c r="B517" s="152" t="s">
        <v>878</v>
      </c>
      <c r="C517" s="174" t="s">
        <v>879</v>
      </c>
      <c r="D517" s="153">
        <v>4.6573320000000002</v>
      </c>
      <c r="E517" s="192">
        <f t="shared" si="542"/>
        <v>0.46573320000000007</v>
      </c>
      <c r="F517" s="192">
        <f t="shared" si="543"/>
        <v>3.9121588800000002</v>
      </c>
      <c r="G517" s="192"/>
      <c r="H517" s="192">
        <f t="shared" si="544"/>
        <v>0.27943992000000001</v>
      </c>
      <c r="I517" s="153">
        <v>0.55344960400000009</v>
      </c>
      <c r="J517" s="192">
        <v>0</v>
      </c>
      <c r="K517" s="192">
        <v>0.51682126000000006</v>
      </c>
      <c r="L517" s="192">
        <v>0</v>
      </c>
      <c r="M517" s="192">
        <v>3.6628344E-2</v>
      </c>
      <c r="N517" s="192">
        <f t="shared" si="545"/>
        <v>4.1038823960000004</v>
      </c>
      <c r="O517" s="192">
        <f t="shared" si="546"/>
        <v>0.46573320000000007</v>
      </c>
      <c r="P517" s="192">
        <f t="shared" si="547"/>
        <v>3.3953376200000003</v>
      </c>
      <c r="Q517" s="192">
        <f t="shared" si="548"/>
        <v>0</v>
      </c>
      <c r="R517" s="192">
        <f t="shared" si="549"/>
        <v>0.242811576</v>
      </c>
      <c r="S517" s="153">
        <f t="shared" si="550"/>
        <v>3.0523620000000001E-2</v>
      </c>
      <c r="T517" s="153"/>
      <c r="U517" s="153"/>
      <c r="V517" s="153"/>
      <c r="W517" s="153">
        <v>3.0523620000000001E-2</v>
      </c>
      <c r="X517" s="192"/>
      <c r="Y517" s="192"/>
      <c r="Z517" s="192"/>
      <c r="AA517" s="192"/>
      <c r="AB517" s="198"/>
      <c r="AC517" s="192"/>
      <c r="AD517" s="192"/>
      <c r="AE517" s="192"/>
      <c r="AF517" s="198">
        <v>2020</v>
      </c>
      <c r="AG517" s="192" t="s">
        <v>1527</v>
      </c>
      <c r="AH517" s="192" t="s">
        <v>1528</v>
      </c>
      <c r="AI517" s="192" t="s">
        <v>1529</v>
      </c>
      <c r="AJ517" s="153">
        <v>3.9660000000000001E-2</v>
      </c>
      <c r="AK517" s="192"/>
      <c r="AL517" s="27"/>
    </row>
    <row r="518" spans="1:38" ht="31.1" x14ac:dyDescent="0.35">
      <c r="A518" s="210">
        <v>445</v>
      </c>
      <c r="B518" s="152" t="s">
        <v>880</v>
      </c>
      <c r="C518" s="174" t="s">
        <v>881</v>
      </c>
      <c r="D518" s="153">
        <v>6.9339839999999997</v>
      </c>
      <c r="E518" s="192">
        <f t="shared" si="542"/>
        <v>0.69339839999999997</v>
      </c>
      <c r="F518" s="192">
        <f t="shared" si="543"/>
        <v>5.824546559999999</v>
      </c>
      <c r="G518" s="192"/>
      <c r="H518" s="192">
        <f t="shared" si="544"/>
        <v>0.41603903999999997</v>
      </c>
      <c r="I518" s="153">
        <v>0.30859732799999989</v>
      </c>
      <c r="J518" s="192">
        <v>0</v>
      </c>
      <c r="K518" s="192">
        <v>0</v>
      </c>
      <c r="L518" s="192">
        <v>0</v>
      </c>
      <c r="M518" s="192">
        <v>0.30859732799999989</v>
      </c>
      <c r="N518" s="192">
        <f t="shared" si="545"/>
        <v>6.6253866719999994</v>
      </c>
      <c r="O518" s="192">
        <f t="shared" si="546"/>
        <v>0.69339839999999997</v>
      </c>
      <c r="P518" s="192">
        <f t="shared" si="547"/>
        <v>5.824546559999999</v>
      </c>
      <c r="Q518" s="192">
        <f t="shared" si="548"/>
        <v>0</v>
      </c>
      <c r="R518" s="192">
        <f t="shared" si="549"/>
        <v>0.10744171200000008</v>
      </c>
      <c r="S518" s="153">
        <f t="shared" si="550"/>
        <v>0.25716443999999994</v>
      </c>
      <c r="T518" s="153"/>
      <c r="U518" s="153"/>
      <c r="V518" s="153"/>
      <c r="W518" s="153">
        <v>0.25716443999999994</v>
      </c>
      <c r="X518" s="192"/>
      <c r="Y518" s="192"/>
      <c r="Z518" s="192"/>
      <c r="AA518" s="192"/>
      <c r="AB518" s="198"/>
      <c r="AC518" s="192"/>
      <c r="AD518" s="192"/>
      <c r="AE518" s="192"/>
      <c r="AF518" s="192"/>
      <c r="AG518" s="192"/>
      <c r="AH518" s="192"/>
      <c r="AI518" s="192"/>
      <c r="AJ518" s="153"/>
      <c r="AK518" s="192"/>
      <c r="AL518" s="27"/>
    </row>
    <row r="519" spans="1:38" ht="46.65" x14ac:dyDescent="0.35">
      <c r="A519" s="210">
        <v>446</v>
      </c>
      <c r="B519" s="152" t="s">
        <v>882</v>
      </c>
      <c r="C519" s="174" t="s">
        <v>883</v>
      </c>
      <c r="D519" s="153">
        <v>6.3037319999999992</v>
      </c>
      <c r="E519" s="192">
        <f t="shared" si="542"/>
        <v>0.63037319999999997</v>
      </c>
      <c r="F519" s="192">
        <f t="shared" si="543"/>
        <v>5.2951348799999991</v>
      </c>
      <c r="G519" s="192"/>
      <c r="H519" s="192">
        <f t="shared" si="544"/>
        <v>0.37822391999999994</v>
      </c>
      <c r="I519" s="153">
        <v>0.85104424999999995</v>
      </c>
      <c r="J519" s="192">
        <v>0</v>
      </c>
      <c r="K519" s="192">
        <v>0.78100744999999994</v>
      </c>
      <c r="L519" s="192">
        <v>0</v>
      </c>
      <c r="M519" s="192">
        <v>7.0036799999999996E-2</v>
      </c>
      <c r="N519" s="192">
        <f t="shared" si="545"/>
        <v>5.4526877499999991</v>
      </c>
      <c r="O519" s="192">
        <f t="shared" si="546"/>
        <v>0.63037319999999997</v>
      </c>
      <c r="P519" s="192">
        <f t="shared" si="547"/>
        <v>4.5141274299999994</v>
      </c>
      <c r="Q519" s="192">
        <f t="shared" si="548"/>
        <v>0</v>
      </c>
      <c r="R519" s="192">
        <f t="shared" si="549"/>
        <v>0.30818711999999993</v>
      </c>
      <c r="S519" s="153">
        <f t="shared" si="550"/>
        <v>5.8363999999999999E-2</v>
      </c>
      <c r="T519" s="153"/>
      <c r="U519" s="153"/>
      <c r="V519" s="153"/>
      <c r="W519" s="153">
        <v>5.8363999999999999E-2</v>
      </c>
      <c r="X519" s="192"/>
      <c r="Y519" s="192"/>
      <c r="Z519" s="192"/>
      <c r="AA519" s="192"/>
      <c r="AB519" s="198"/>
      <c r="AC519" s="192"/>
      <c r="AD519" s="192"/>
      <c r="AE519" s="192">
        <v>0.25</v>
      </c>
      <c r="AF519" s="198">
        <v>2020</v>
      </c>
      <c r="AG519" s="192" t="s">
        <v>1527</v>
      </c>
      <c r="AH519" s="192" t="s">
        <v>1528</v>
      </c>
      <c r="AI519" s="192" t="s">
        <v>1529</v>
      </c>
      <c r="AJ519" s="153">
        <v>0.12769999999999998</v>
      </c>
      <c r="AK519" s="192"/>
      <c r="AL519" s="27"/>
    </row>
    <row r="520" spans="1:38" ht="46.65" x14ac:dyDescent="0.35">
      <c r="A520" s="210">
        <v>447</v>
      </c>
      <c r="B520" s="152" t="s">
        <v>884</v>
      </c>
      <c r="C520" s="174" t="s">
        <v>885</v>
      </c>
      <c r="D520" s="153">
        <v>3.0159885419999997</v>
      </c>
      <c r="E520" s="192">
        <f t="shared" si="542"/>
        <v>0.30159885419999999</v>
      </c>
      <c r="F520" s="192">
        <f t="shared" si="543"/>
        <v>2.53343037528</v>
      </c>
      <c r="G520" s="192"/>
      <c r="H520" s="192">
        <f t="shared" si="544"/>
        <v>0.18095931251999997</v>
      </c>
      <c r="I520" s="153">
        <v>0.19256854800000001</v>
      </c>
      <c r="J520" s="192">
        <v>0</v>
      </c>
      <c r="K520" s="192">
        <v>0</v>
      </c>
      <c r="L520" s="192">
        <v>0</v>
      </c>
      <c r="M520" s="192">
        <v>0.19256854800000001</v>
      </c>
      <c r="N520" s="192">
        <f t="shared" si="545"/>
        <v>2.8234199939999995</v>
      </c>
      <c r="O520" s="192">
        <f t="shared" si="546"/>
        <v>0.30159885419999999</v>
      </c>
      <c r="P520" s="192">
        <f t="shared" si="547"/>
        <v>2.53343037528</v>
      </c>
      <c r="Q520" s="192">
        <f t="shared" si="548"/>
        <v>0</v>
      </c>
      <c r="R520" s="192">
        <f t="shared" si="549"/>
        <v>-1.1609235480000035E-2</v>
      </c>
      <c r="S520" s="153">
        <f t="shared" si="550"/>
        <v>2.6131294900000004</v>
      </c>
      <c r="T520" s="153"/>
      <c r="U520" s="153">
        <v>2.4526557000000002</v>
      </c>
      <c r="V520" s="153"/>
      <c r="W520" s="153">
        <v>0.16047379000000001</v>
      </c>
      <c r="X520" s="192"/>
      <c r="Y520" s="192"/>
      <c r="Z520" s="192"/>
      <c r="AA520" s="192"/>
      <c r="AB520" s="198"/>
      <c r="AC520" s="192"/>
      <c r="AD520" s="192"/>
      <c r="AE520" s="192">
        <v>0.4</v>
      </c>
      <c r="AF520" s="198">
        <v>2020</v>
      </c>
      <c r="AG520" s="192" t="s">
        <v>1527</v>
      </c>
      <c r="AH520" s="192" t="s">
        <v>1528</v>
      </c>
      <c r="AI520" s="192" t="s">
        <v>1529</v>
      </c>
      <c r="AJ520" s="153">
        <v>0.23149999999999998</v>
      </c>
      <c r="AK520" s="192"/>
      <c r="AL520" s="27"/>
    </row>
    <row r="521" spans="1:38" ht="77.7" x14ac:dyDescent="0.35">
      <c r="A521" s="210">
        <v>448</v>
      </c>
      <c r="B521" s="152" t="s">
        <v>886</v>
      </c>
      <c r="C521" s="174" t="s">
        <v>1769</v>
      </c>
      <c r="D521" s="153">
        <v>3.7298999999999998</v>
      </c>
      <c r="E521" s="192">
        <f t="shared" si="542"/>
        <v>0.37298999999999999</v>
      </c>
      <c r="F521" s="192">
        <f t="shared" si="543"/>
        <v>3.1331159999999998</v>
      </c>
      <c r="G521" s="192"/>
      <c r="H521" s="192">
        <f t="shared" si="544"/>
        <v>0.22379399999999997</v>
      </c>
      <c r="I521" s="153">
        <v>3.386822908000001</v>
      </c>
      <c r="J521" s="192">
        <v>0.28876659999999998</v>
      </c>
      <c r="K521" s="192">
        <v>2.9623090200000006</v>
      </c>
      <c r="L521" s="192">
        <v>0</v>
      </c>
      <c r="M521" s="192">
        <v>0.13574728799999999</v>
      </c>
      <c r="N521" s="192">
        <f t="shared" si="545"/>
        <v>0.34307709199999881</v>
      </c>
      <c r="O521" s="192">
        <f t="shared" si="546"/>
        <v>8.4223400000000004E-2</v>
      </c>
      <c r="P521" s="192">
        <f t="shared" si="547"/>
        <v>0.17080697999999916</v>
      </c>
      <c r="Q521" s="192">
        <f t="shared" si="548"/>
        <v>0</v>
      </c>
      <c r="R521" s="192">
        <f t="shared" si="549"/>
        <v>8.8046711999999971E-2</v>
      </c>
      <c r="S521" s="153">
        <f t="shared" si="550"/>
        <v>2.8223524199999996</v>
      </c>
      <c r="T521" s="153">
        <v>0.24063882999999953</v>
      </c>
      <c r="U521" s="153">
        <v>2.46859085</v>
      </c>
      <c r="V521" s="153"/>
      <c r="W521" s="153">
        <v>0.11312274</v>
      </c>
      <c r="X521" s="192"/>
      <c r="Y521" s="192"/>
      <c r="Z521" s="192"/>
      <c r="AA521" s="192"/>
      <c r="AB521" s="198"/>
      <c r="AC521" s="192"/>
      <c r="AD521" s="192"/>
      <c r="AE521" s="192">
        <v>0.4</v>
      </c>
      <c r="AF521" s="198">
        <v>2020</v>
      </c>
      <c r="AG521" s="192" t="s">
        <v>1527</v>
      </c>
      <c r="AH521" s="192" t="s">
        <v>1528</v>
      </c>
      <c r="AI521" s="192" t="s">
        <v>1529</v>
      </c>
      <c r="AJ521" s="153">
        <v>0.13400000000000001</v>
      </c>
      <c r="AK521" s="192"/>
      <c r="AL521" s="27"/>
    </row>
    <row r="522" spans="1:38" ht="15.55" x14ac:dyDescent="0.35">
      <c r="A522" s="172"/>
      <c r="B522" s="156" t="s">
        <v>490</v>
      </c>
      <c r="C522" s="173"/>
      <c r="D522" s="237">
        <f t="shared" ref="D522:AK522" si="551">SUM(D523)</f>
        <v>1.1443679999999998</v>
      </c>
      <c r="E522" s="237">
        <f t="shared" si="551"/>
        <v>0.11443679999999999</v>
      </c>
      <c r="F522" s="237">
        <f t="shared" si="551"/>
        <v>0.96126911999999987</v>
      </c>
      <c r="G522" s="237">
        <f t="shared" si="551"/>
        <v>0</v>
      </c>
      <c r="H522" s="237">
        <f t="shared" si="551"/>
        <v>6.8662079999999986E-2</v>
      </c>
      <c r="I522" s="237">
        <f t="shared" si="551"/>
        <v>5.0930183999999996E-2</v>
      </c>
      <c r="J522" s="237">
        <f t="shared" si="551"/>
        <v>0</v>
      </c>
      <c r="K522" s="237">
        <f t="shared" si="551"/>
        <v>0</v>
      </c>
      <c r="L522" s="237">
        <f t="shared" si="551"/>
        <v>0</v>
      </c>
      <c r="M522" s="237">
        <f t="shared" si="551"/>
        <v>5.0930183999999996E-2</v>
      </c>
      <c r="N522" s="237">
        <f t="shared" si="551"/>
        <v>1.0934378159999998</v>
      </c>
      <c r="O522" s="237">
        <f t="shared" si="551"/>
        <v>0.11443679999999999</v>
      </c>
      <c r="P522" s="237">
        <f t="shared" si="551"/>
        <v>0.96126911999999987</v>
      </c>
      <c r="Q522" s="237">
        <f t="shared" si="551"/>
        <v>0</v>
      </c>
      <c r="R522" s="237">
        <f t="shared" si="551"/>
        <v>1.773189599999999E-2</v>
      </c>
      <c r="S522" s="237">
        <f t="shared" si="551"/>
        <v>4.2441819999999998E-2</v>
      </c>
      <c r="T522" s="237">
        <f t="shared" si="551"/>
        <v>0</v>
      </c>
      <c r="U522" s="237">
        <f t="shared" si="551"/>
        <v>0</v>
      </c>
      <c r="V522" s="237">
        <f t="shared" si="551"/>
        <v>0</v>
      </c>
      <c r="W522" s="237">
        <f t="shared" si="551"/>
        <v>4.2441819999999998E-2</v>
      </c>
      <c r="X522" s="237">
        <f t="shared" si="551"/>
        <v>0</v>
      </c>
      <c r="Y522" s="237">
        <f t="shared" si="551"/>
        <v>0</v>
      </c>
      <c r="Z522" s="237">
        <f t="shared" si="551"/>
        <v>0</v>
      </c>
      <c r="AA522" s="237">
        <f t="shared" si="551"/>
        <v>0</v>
      </c>
      <c r="AB522" s="237">
        <f t="shared" si="551"/>
        <v>0</v>
      </c>
      <c r="AC522" s="237">
        <f t="shared" si="551"/>
        <v>0</v>
      </c>
      <c r="AD522" s="237">
        <f t="shared" si="551"/>
        <v>0</v>
      </c>
      <c r="AE522" s="237">
        <f t="shared" si="551"/>
        <v>0</v>
      </c>
      <c r="AF522" s="237">
        <f t="shared" si="551"/>
        <v>0</v>
      </c>
      <c r="AG522" s="237">
        <f t="shared" si="551"/>
        <v>0</v>
      </c>
      <c r="AH522" s="237">
        <f t="shared" si="551"/>
        <v>0</v>
      </c>
      <c r="AI522" s="237">
        <f t="shared" si="551"/>
        <v>0</v>
      </c>
      <c r="AJ522" s="237">
        <f t="shared" si="551"/>
        <v>0</v>
      </c>
      <c r="AK522" s="237">
        <f t="shared" si="551"/>
        <v>0</v>
      </c>
      <c r="AL522" s="27"/>
    </row>
    <row r="523" spans="1:38" ht="77.7" x14ac:dyDescent="0.35">
      <c r="A523" s="210">
        <v>449</v>
      </c>
      <c r="B523" s="152" t="s">
        <v>887</v>
      </c>
      <c r="C523" s="174" t="s">
        <v>888</v>
      </c>
      <c r="D523" s="153">
        <v>1.1443679999999998</v>
      </c>
      <c r="E523" s="192">
        <f>D523*10%</f>
        <v>0.11443679999999999</v>
      </c>
      <c r="F523" s="192">
        <f>D523-E523-H523</f>
        <v>0.96126911999999987</v>
      </c>
      <c r="G523" s="192"/>
      <c r="H523" s="192">
        <f>D523*6%</f>
        <v>6.8662079999999986E-2</v>
      </c>
      <c r="I523" s="153">
        <v>5.0930183999999996E-2</v>
      </c>
      <c r="J523" s="192">
        <v>0</v>
      </c>
      <c r="K523" s="192">
        <v>0</v>
      </c>
      <c r="L523" s="192">
        <v>0</v>
      </c>
      <c r="M523" s="192">
        <v>5.0930183999999996E-2</v>
      </c>
      <c r="N523" s="192">
        <f>D523-I523</f>
        <v>1.0934378159999998</v>
      </c>
      <c r="O523" s="192">
        <f t="shared" ref="O523" si="552">E523-J523</f>
        <v>0.11443679999999999</v>
      </c>
      <c r="P523" s="192">
        <f t="shared" ref="P523" si="553">F523-K523</f>
        <v>0.96126911999999987</v>
      </c>
      <c r="Q523" s="192">
        <f t="shared" ref="Q523" si="554">G523-L523</f>
        <v>0</v>
      </c>
      <c r="R523" s="192">
        <f t="shared" ref="R523" si="555">H523-M523</f>
        <v>1.773189599999999E-2</v>
      </c>
      <c r="S523" s="153">
        <f>T523+U523+V523+W523</f>
        <v>4.2441819999999998E-2</v>
      </c>
      <c r="T523" s="153"/>
      <c r="U523" s="153"/>
      <c r="V523" s="153"/>
      <c r="W523" s="153">
        <v>4.2441819999999998E-2</v>
      </c>
      <c r="X523" s="192"/>
      <c r="Y523" s="192"/>
      <c r="Z523" s="192"/>
      <c r="AA523" s="192"/>
      <c r="AB523" s="198"/>
      <c r="AC523" s="192"/>
      <c r="AD523" s="192"/>
      <c r="AE523" s="192"/>
      <c r="AF523" s="192"/>
      <c r="AG523" s="192"/>
      <c r="AH523" s="192"/>
      <c r="AI523" s="192"/>
      <c r="AJ523" s="153"/>
      <c r="AK523" s="192"/>
      <c r="AL523" s="27"/>
    </row>
    <row r="524" spans="1:38" ht="15.55" x14ac:dyDescent="0.35">
      <c r="A524" s="172"/>
      <c r="B524" s="156" t="s">
        <v>274</v>
      </c>
      <c r="C524" s="173"/>
      <c r="D524" s="237">
        <f t="shared" ref="D524:AK524" si="556">SUM(D525:D529)</f>
        <v>3.3669479999999998</v>
      </c>
      <c r="E524" s="237">
        <f t="shared" si="556"/>
        <v>0.33669479999999996</v>
      </c>
      <c r="F524" s="237">
        <f t="shared" si="556"/>
        <v>2.8282363199999994</v>
      </c>
      <c r="G524" s="237">
        <f t="shared" si="556"/>
        <v>0</v>
      </c>
      <c r="H524" s="237">
        <f t="shared" si="556"/>
        <v>0.20201687999999995</v>
      </c>
      <c r="I524" s="237">
        <f t="shared" si="556"/>
        <v>4.9273379899999998</v>
      </c>
      <c r="J524" s="237">
        <f t="shared" si="556"/>
        <v>3.8216570000000001</v>
      </c>
      <c r="K524" s="237">
        <f t="shared" si="556"/>
        <v>0.96109712999999997</v>
      </c>
      <c r="L524" s="237">
        <f t="shared" si="556"/>
        <v>0</v>
      </c>
      <c r="M524" s="237">
        <f t="shared" si="556"/>
        <v>0.14458386000000001</v>
      </c>
      <c r="N524" s="237">
        <f t="shared" si="556"/>
        <v>-1.5603899900000002</v>
      </c>
      <c r="O524" s="237">
        <f t="shared" si="556"/>
        <v>-3.4849622</v>
      </c>
      <c r="P524" s="237">
        <f t="shared" si="556"/>
        <v>1.8671391899999996</v>
      </c>
      <c r="Q524" s="237">
        <f t="shared" si="556"/>
        <v>0</v>
      </c>
      <c r="R524" s="237">
        <f t="shared" si="556"/>
        <v>5.743301999999996E-2</v>
      </c>
      <c r="S524" s="237">
        <f t="shared" si="556"/>
        <v>2.2219328799999993</v>
      </c>
      <c r="T524" s="237">
        <f t="shared" si="556"/>
        <v>0.47653498999999983</v>
      </c>
      <c r="U524" s="237">
        <f t="shared" si="556"/>
        <v>1.6249113399999999</v>
      </c>
      <c r="V524" s="237">
        <f t="shared" si="556"/>
        <v>0</v>
      </c>
      <c r="W524" s="237">
        <f t="shared" si="556"/>
        <v>0.12048655</v>
      </c>
      <c r="X524" s="237">
        <f t="shared" si="556"/>
        <v>0</v>
      </c>
      <c r="Y524" s="237">
        <f t="shared" si="556"/>
        <v>0</v>
      </c>
      <c r="Z524" s="237">
        <f t="shared" si="556"/>
        <v>0</v>
      </c>
      <c r="AA524" s="237">
        <f t="shared" si="556"/>
        <v>0</v>
      </c>
      <c r="AB524" s="237">
        <f t="shared" si="556"/>
        <v>0</v>
      </c>
      <c r="AC524" s="237">
        <f t="shared" si="556"/>
        <v>0</v>
      </c>
      <c r="AD524" s="237">
        <f t="shared" si="556"/>
        <v>0</v>
      </c>
      <c r="AE524" s="237">
        <f t="shared" si="556"/>
        <v>0.26600000000000001</v>
      </c>
      <c r="AF524" s="237">
        <f t="shared" si="556"/>
        <v>4040</v>
      </c>
      <c r="AG524" s="237">
        <f t="shared" si="556"/>
        <v>0</v>
      </c>
      <c r="AH524" s="237">
        <f t="shared" si="556"/>
        <v>0</v>
      </c>
      <c r="AI524" s="237">
        <f t="shared" si="556"/>
        <v>0</v>
      </c>
      <c r="AJ524" s="237">
        <f t="shared" si="556"/>
        <v>0.17499999999999999</v>
      </c>
      <c r="AK524" s="237">
        <f t="shared" si="556"/>
        <v>0</v>
      </c>
      <c r="AL524" s="27"/>
    </row>
    <row r="525" spans="1:38" ht="46.65" x14ac:dyDescent="0.35">
      <c r="A525" s="210">
        <v>450</v>
      </c>
      <c r="B525" s="152" t="s">
        <v>889</v>
      </c>
      <c r="C525" s="174" t="s">
        <v>890</v>
      </c>
      <c r="D525" s="153">
        <v>1.2E-2</v>
      </c>
      <c r="E525" s="192">
        <f t="shared" ref="E525:E529" si="557">D525*10%</f>
        <v>1.2000000000000001E-3</v>
      </c>
      <c r="F525" s="192">
        <f t="shared" ref="F525:F529" si="558">D525-E525-H525</f>
        <v>1.008E-2</v>
      </c>
      <c r="G525" s="192"/>
      <c r="H525" s="192">
        <f t="shared" ref="H525:H529" si="559">D525*6%</f>
        <v>7.1999999999999994E-4</v>
      </c>
      <c r="I525" s="153">
        <v>0</v>
      </c>
      <c r="J525" s="192">
        <v>0</v>
      </c>
      <c r="K525" s="192">
        <v>0</v>
      </c>
      <c r="L525" s="192">
        <v>0</v>
      </c>
      <c r="M525" s="192">
        <v>0</v>
      </c>
      <c r="N525" s="192">
        <f t="shared" ref="N525:N529" si="560">D525-I525</f>
        <v>1.2E-2</v>
      </c>
      <c r="O525" s="192">
        <f t="shared" ref="O525:O529" si="561">E525-J525</f>
        <v>1.2000000000000001E-3</v>
      </c>
      <c r="P525" s="192">
        <f t="shared" ref="P525:P529" si="562">F525-K525</f>
        <v>1.008E-2</v>
      </c>
      <c r="Q525" s="192">
        <f t="shared" ref="Q525:Q529" si="563">G525-L525</f>
        <v>0</v>
      </c>
      <c r="R525" s="192">
        <f t="shared" ref="R525:R529" si="564">H525-M525</f>
        <v>7.1999999999999994E-4</v>
      </c>
      <c r="S525" s="153">
        <f t="shared" ref="S525:S529" si="565">T525+U525+V525+W525</f>
        <v>0</v>
      </c>
      <c r="T525" s="153"/>
      <c r="U525" s="153"/>
      <c r="V525" s="153"/>
      <c r="W525" s="153">
        <v>0</v>
      </c>
      <c r="X525" s="192"/>
      <c r="Y525" s="192"/>
      <c r="Z525" s="192"/>
      <c r="AA525" s="192"/>
      <c r="AB525" s="198"/>
      <c r="AC525" s="192"/>
      <c r="AD525" s="192"/>
      <c r="AE525" s="192"/>
      <c r="AF525" s="192"/>
      <c r="AG525" s="192"/>
      <c r="AH525" s="192"/>
      <c r="AI525" s="192"/>
      <c r="AJ525" s="153"/>
      <c r="AK525" s="192"/>
      <c r="AL525" s="27"/>
    </row>
    <row r="526" spans="1:38" ht="28.5" customHeight="1" x14ac:dyDescent="0.35">
      <c r="A526" s="210">
        <v>451</v>
      </c>
      <c r="B526" s="152" t="s">
        <v>891</v>
      </c>
      <c r="C526" s="174" t="s">
        <v>892</v>
      </c>
      <c r="D526" s="153">
        <v>1.2E-2</v>
      </c>
      <c r="E526" s="192">
        <f t="shared" si="557"/>
        <v>1.2000000000000001E-3</v>
      </c>
      <c r="F526" s="192">
        <f t="shared" si="558"/>
        <v>1.008E-2</v>
      </c>
      <c r="G526" s="192"/>
      <c r="H526" s="192">
        <f t="shared" si="559"/>
        <v>7.1999999999999994E-4</v>
      </c>
      <c r="I526" s="153">
        <v>3.2503490479999999</v>
      </c>
      <c r="J526" s="192">
        <v>3.2498149999999999</v>
      </c>
      <c r="K526" s="192">
        <v>0</v>
      </c>
      <c r="L526" s="192">
        <v>0</v>
      </c>
      <c r="M526" s="192">
        <v>5.3404799999999997E-4</v>
      </c>
      <c r="N526" s="192">
        <f t="shared" si="560"/>
        <v>-3.2383490479999999</v>
      </c>
      <c r="O526" s="192">
        <f t="shared" si="561"/>
        <v>-3.248615</v>
      </c>
      <c r="P526" s="192">
        <f t="shared" si="562"/>
        <v>1.008E-2</v>
      </c>
      <c r="Q526" s="192">
        <f t="shared" si="563"/>
        <v>0</v>
      </c>
      <c r="R526" s="192">
        <f t="shared" si="564"/>
        <v>1.8595199999999997E-4</v>
      </c>
      <c r="S526" s="153">
        <f t="shared" si="565"/>
        <v>4.4504000000000001E-4</v>
      </c>
      <c r="T526" s="153"/>
      <c r="U526" s="153"/>
      <c r="V526" s="153"/>
      <c r="W526" s="153">
        <v>4.4504000000000001E-4</v>
      </c>
      <c r="X526" s="192"/>
      <c r="Y526" s="192"/>
      <c r="Z526" s="192"/>
      <c r="AA526" s="192"/>
      <c r="AB526" s="198"/>
      <c r="AC526" s="192"/>
      <c r="AD526" s="192"/>
      <c r="AE526" s="192"/>
      <c r="AF526" s="192"/>
      <c r="AG526" s="192"/>
      <c r="AH526" s="192"/>
      <c r="AI526" s="192"/>
      <c r="AJ526" s="153"/>
      <c r="AK526" s="192"/>
      <c r="AL526" s="27"/>
    </row>
    <row r="527" spans="1:38" ht="46.65" x14ac:dyDescent="0.35">
      <c r="A527" s="210">
        <v>452</v>
      </c>
      <c r="B527" s="152" t="s">
        <v>1770</v>
      </c>
      <c r="C527" s="174" t="s">
        <v>893</v>
      </c>
      <c r="D527" s="153">
        <v>1.5696119999999998</v>
      </c>
      <c r="E527" s="192">
        <f t="shared" si="557"/>
        <v>0.1569612</v>
      </c>
      <c r="F527" s="192">
        <f t="shared" si="558"/>
        <v>1.3184740799999999</v>
      </c>
      <c r="G527" s="192"/>
      <c r="H527" s="192">
        <f t="shared" si="559"/>
        <v>9.4176719999999978E-2</v>
      </c>
      <c r="I527" s="153">
        <v>1.2011696359999999</v>
      </c>
      <c r="J527" s="192">
        <v>0.18317111</v>
      </c>
      <c r="K527" s="192">
        <v>0.96109712999999997</v>
      </c>
      <c r="L527" s="192">
        <v>0</v>
      </c>
      <c r="M527" s="192">
        <v>5.6901396E-2</v>
      </c>
      <c r="N527" s="192">
        <f t="shared" si="560"/>
        <v>0.36844236399999986</v>
      </c>
      <c r="O527" s="192">
        <f t="shared" si="561"/>
        <v>-2.6209910000000003E-2</v>
      </c>
      <c r="P527" s="192">
        <f t="shared" si="562"/>
        <v>0.35737694999999992</v>
      </c>
      <c r="Q527" s="192">
        <f t="shared" si="563"/>
        <v>0</v>
      </c>
      <c r="R527" s="192">
        <f t="shared" si="564"/>
        <v>3.7275323999999978E-2</v>
      </c>
      <c r="S527" s="153">
        <f t="shared" si="565"/>
        <v>1.0009746899999998</v>
      </c>
      <c r="T527" s="153">
        <v>0.1526425899999998</v>
      </c>
      <c r="U527" s="153">
        <v>0.80091427000000004</v>
      </c>
      <c r="V527" s="153"/>
      <c r="W527" s="153">
        <v>4.7417830000000001E-2</v>
      </c>
      <c r="X527" s="192"/>
      <c r="Y527" s="192"/>
      <c r="Z527" s="192"/>
      <c r="AA527" s="192"/>
      <c r="AB527" s="198"/>
      <c r="AC527" s="192"/>
      <c r="AD527" s="192"/>
      <c r="AE527" s="192">
        <v>1.6E-2</v>
      </c>
      <c r="AF527" s="198">
        <v>2020</v>
      </c>
      <c r="AG527" s="192" t="s">
        <v>1527</v>
      </c>
      <c r="AH527" s="192" t="s">
        <v>1528</v>
      </c>
      <c r="AI527" s="192" t="s">
        <v>1529</v>
      </c>
      <c r="AJ527" s="153">
        <v>8.4000000000000005E-2</v>
      </c>
      <c r="AK527" s="192"/>
      <c r="AL527" s="27"/>
    </row>
    <row r="528" spans="1:38" ht="62.2" x14ac:dyDescent="0.35">
      <c r="A528" s="210">
        <v>453</v>
      </c>
      <c r="B528" s="152" t="s">
        <v>1771</v>
      </c>
      <c r="C528" s="174" t="s">
        <v>1772</v>
      </c>
      <c r="D528" s="153">
        <v>1.7733359999999998</v>
      </c>
      <c r="E528" s="192">
        <f t="shared" si="557"/>
        <v>0.17733359999999998</v>
      </c>
      <c r="F528" s="192">
        <f t="shared" si="558"/>
        <v>1.4896022399999997</v>
      </c>
      <c r="G528" s="192"/>
      <c r="H528" s="192">
        <f t="shared" si="559"/>
        <v>0.10640015999999998</v>
      </c>
      <c r="I528" s="153">
        <v>0.47558418999999996</v>
      </c>
      <c r="J528" s="192">
        <v>0.38867088999999999</v>
      </c>
      <c r="K528" s="192">
        <v>0</v>
      </c>
      <c r="L528" s="192">
        <v>0</v>
      </c>
      <c r="M528" s="192">
        <v>8.6913299999999999E-2</v>
      </c>
      <c r="N528" s="192">
        <f t="shared" si="560"/>
        <v>1.2977518099999998</v>
      </c>
      <c r="O528" s="192">
        <f t="shared" si="561"/>
        <v>-0.21133729000000001</v>
      </c>
      <c r="P528" s="192">
        <f t="shared" si="562"/>
        <v>1.4896022399999997</v>
      </c>
      <c r="Q528" s="192">
        <f t="shared" si="563"/>
        <v>0</v>
      </c>
      <c r="R528" s="192">
        <f t="shared" si="564"/>
        <v>1.9486859999999981E-2</v>
      </c>
      <c r="S528" s="153">
        <f t="shared" si="565"/>
        <v>1.2203172199999999</v>
      </c>
      <c r="T528" s="153">
        <v>0.32389240000000002</v>
      </c>
      <c r="U528" s="153">
        <v>0.82399706999999989</v>
      </c>
      <c r="V528" s="153"/>
      <c r="W528" s="153">
        <v>7.2427749999999999E-2</v>
      </c>
      <c r="X528" s="192"/>
      <c r="Y528" s="192"/>
      <c r="Z528" s="192"/>
      <c r="AA528" s="192"/>
      <c r="AB528" s="198"/>
      <c r="AC528" s="192"/>
      <c r="AD528" s="192"/>
      <c r="AE528" s="192">
        <v>0.25</v>
      </c>
      <c r="AF528" s="198">
        <v>2020</v>
      </c>
      <c r="AG528" s="192" t="s">
        <v>1527</v>
      </c>
      <c r="AH528" s="192" t="s">
        <v>1528</v>
      </c>
      <c r="AI528" s="192" t="s">
        <v>1529</v>
      </c>
      <c r="AJ528" s="153">
        <v>9.0999999999999998E-2</v>
      </c>
      <c r="AK528" s="192"/>
      <c r="AL528" s="27"/>
    </row>
    <row r="529" spans="1:38" ht="46.65" x14ac:dyDescent="0.35">
      <c r="A529" s="210">
        <v>454</v>
      </c>
      <c r="B529" s="152" t="s">
        <v>1773</v>
      </c>
      <c r="C529" s="174" t="s">
        <v>1774</v>
      </c>
      <c r="D529" s="153">
        <v>0</v>
      </c>
      <c r="E529" s="192">
        <f t="shared" si="557"/>
        <v>0</v>
      </c>
      <c r="F529" s="192">
        <f t="shared" si="558"/>
        <v>0</v>
      </c>
      <c r="G529" s="192"/>
      <c r="H529" s="192">
        <f t="shared" si="559"/>
        <v>0</v>
      </c>
      <c r="I529" s="153">
        <v>2.35116E-4</v>
      </c>
      <c r="J529" s="192">
        <v>0</v>
      </c>
      <c r="K529" s="192">
        <v>0</v>
      </c>
      <c r="L529" s="192">
        <v>0</v>
      </c>
      <c r="M529" s="192">
        <v>2.35116E-4</v>
      </c>
      <c r="N529" s="192">
        <f t="shared" si="560"/>
        <v>-2.35116E-4</v>
      </c>
      <c r="O529" s="192">
        <f t="shared" si="561"/>
        <v>0</v>
      </c>
      <c r="P529" s="192">
        <f t="shared" si="562"/>
        <v>0</v>
      </c>
      <c r="Q529" s="192">
        <f t="shared" si="563"/>
        <v>0</v>
      </c>
      <c r="R529" s="192">
        <f t="shared" si="564"/>
        <v>-2.35116E-4</v>
      </c>
      <c r="S529" s="153">
        <f t="shared" si="565"/>
        <v>1.9593E-4</v>
      </c>
      <c r="T529" s="153"/>
      <c r="U529" s="153"/>
      <c r="V529" s="153"/>
      <c r="W529" s="153">
        <v>1.9593E-4</v>
      </c>
      <c r="X529" s="192"/>
      <c r="Y529" s="192"/>
      <c r="Z529" s="192"/>
      <c r="AA529" s="192"/>
      <c r="AB529" s="198"/>
      <c r="AC529" s="192"/>
      <c r="AD529" s="192"/>
      <c r="AE529" s="192"/>
      <c r="AF529" s="192"/>
      <c r="AG529" s="192"/>
      <c r="AH529" s="192"/>
      <c r="AI529" s="192"/>
      <c r="AJ529" s="153"/>
      <c r="AK529" s="192"/>
      <c r="AL529" s="27"/>
    </row>
    <row r="530" spans="1:38" ht="29.3" customHeight="1" x14ac:dyDescent="0.35">
      <c r="A530" s="172"/>
      <c r="B530" s="156" t="s">
        <v>297</v>
      </c>
      <c r="C530" s="173"/>
      <c r="D530" s="237">
        <f t="shared" ref="D530:AK530" si="566">SUM(D531:D547)</f>
        <v>29.922120000000003</v>
      </c>
      <c r="E530" s="237">
        <f t="shared" si="566"/>
        <v>2.9922119999999999</v>
      </c>
      <c r="F530" s="237">
        <f t="shared" si="566"/>
        <v>25.134580799999995</v>
      </c>
      <c r="G530" s="237">
        <f t="shared" si="566"/>
        <v>0</v>
      </c>
      <c r="H530" s="237">
        <f t="shared" si="566"/>
        <v>1.7953271999999996</v>
      </c>
      <c r="I530" s="237">
        <f t="shared" si="566"/>
        <v>1.8570151300000004</v>
      </c>
      <c r="J530" s="237">
        <f t="shared" si="566"/>
        <v>0</v>
      </c>
      <c r="K530" s="237">
        <f t="shared" si="566"/>
        <v>0.95059470999999995</v>
      </c>
      <c r="L530" s="237">
        <f t="shared" si="566"/>
        <v>0</v>
      </c>
      <c r="M530" s="237">
        <f t="shared" si="566"/>
        <v>0.90642041999999989</v>
      </c>
      <c r="N530" s="237">
        <f t="shared" si="566"/>
        <v>28.065104869999999</v>
      </c>
      <c r="O530" s="237">
        <f t="shared" si="566"/>
        <v>2.9922119999999999</v>
      </c>
      <c r="P530" s="237">
        <f t="shared" si="566"/>
        <v>24.183986089999998</v>
      </c>
      <c r="Q530" s="237">
        <f t="shared" si="566"/>
        <v>0</v>
      </c>
      <c r="R530" s="237">
        <f t="shared" si="566"/>
        <v>0.88890677999999967</v>
      </c>
      <c r="S530" s="237">
        <f t="shared" si="566"/>
        <v>3.98862965</v>
      </c>
      <c r="T530" s="237">
        <f t="shared" si="566"/>
        <v>1.1376589900000005</v>
      </c>
      <c r="U530" s="237">
        <f t="shared" si="566"/>
        <v>2.0956203100000002</v>
      </c>
      <c r="V530" s="237">
        <f t="shared" si="566"/>
        <v>0</v>
      </c>
      <c r="W530" s="237">
        <f t="shared" si="566"/>
        <v>0.75535035000000006</v>
      </c>
      <c r="X530" s="237">
        <f t="shared" si="566"/>
        <v>0</v>
      </c>
      <c r="Y530" s="237">
        <f t="shared" si="566"/>
        <v>0</v>
      </c>
      <c r="Z530" s="237">
        <f t="shared" si="566"/>
        <v>0</v>
      </c>
      <c r="AA530" s="237">
        <f t="shared" si="566"/>
        <v>0</v>
      </c>
      <c r="AB530" s="237">
        <f t="shared" si="566"/>
        <v>0</v>
      </c>
      <c r="AC530" s="237">
        <f t="shared" si="566"/>
        <v>0</v>
      </c>
      <c r="AD530" s="237">
        <f t="shared" si="566"/>
        <v>0</v>
      </c>
      <c r="AE530" s="237">
        <f t="shared" si="566"/>
        <v>0</v>
      </c>
      <c r="AF530" s="237">
        <f t="shared" si="566"/>
        <v>4040</v>
      </c>
      <c r="AG530" s="237">
        <f t="shared" si="566"/>
        <v>0</v>
      </c>
      <c r="AH530" s="237">
        <f t="shared" si="566"/>
        <v>0</v>
      </c>
      <c r="AI530" s="237">
        <f t="shared" si="566"/>
        <v>0</v>
      </c>
      <c r="AJ530" s="237">
        <f t="shared" si="566"/>
        <v>1.587</v>
      </c>
      <c r="AK530" s="237">
        <f t="shared" si="566"/>
        <v>0</v>
      </c>
      <c r="AL530" s="27"/>
    </row>
    <row r="531" spans="1:38" ht="62.2" x14ac:dyDescent="0.35">
      <c r="A531" s="210">
        <v>455</v>
      </c>
      <c r="B531" s="152" t="s">
        <v>894</v>
      </c>
      <c r="C531" s="174" t="s">
        <v>895</v>
      </c>
      <c r="D531" s="153">
        <v>5.6748839999999996</v>
      </c>
      <c r="E531" s="192">
        <f t="shared" ref="E531:E547" si="567">D531*10%</f>
        <v>0.5674884</v>
      </c>
      <c r="F531" s="192">
        <f t="shared" ref="F531:F547" si="568">D531-E531-H531</f>
        <v>4.7669025599999992</v>
      </c>
      <c r="G531" s="192"/>
      <c r="H531" s="192">
        <f t="shared" ref="H531:H547" si="569">D531*6%</f>
        <v>0.34049303999999997</v>
      </c>
      <c r="I531" s="153">
        <v>1.145512426</v>
      </c>
      <c r="J531" s="192">
        <v>0</v>
      </c>
      <c r="K531" s="192">
        <v>0.95059470999999995</v>
      </c>
      <c r="L531" s="192">
        <v>0</v>
      </c>
      <c r="M531" s="192">
        <v>0.19491771600000002</v>
      </c>
      <c r="N531" s="192">
        <f t="shared" ref="N531:N547" si="570">D531-I531</f>
        <v>4.5293715739999998</v>
      </c>
      <c r="O531" s="192">
        <f t="shared" ref="O531:O547" si="571">E531-J531</f>
        <v>0.5674884</v>
      </c>
      <c r="P531" s="192">
        <f t="shared" ref="P531:P547" si="572">F531-K531</f>
        <v>3.8163078499999994</v>
      </c>
      <c r="Q531" s="192">
        <f t="shared" ref="Q531:Q547" si="573">G531-L531</f>
        <v>0</v>
      </c>
      <c r="R531" s="192">
        <f t="shared" ref="R531:R547" si="574">H531-M531</f>
        <v>0.14557532399999995</v>
      </c>
      <c r="S531" s="153">
        <f t="shared" ref="S531:S547" si="575">T531+U531+V531+W531</f>
        <v>0.16243143000000002</v>
      </c>
      <c r="T531" s="153"/>
      <c r="U531" s="153"/>
      <c r="V531" s="153"/>
      <c r="W531" s="153">
        <v>0.16243143000000002</v>
      </c>
      <c r="X531" s="192"/>
      <c r="Y531" s="192"/>
      <c r="Z531" s="192"/>
      <c r="AA531" s="192"/>
      <c r="AB531" s="198"/>
      <c r="AC531" s="192"/>
      <c r="AD531" s="192"/>
      <c r="AE531" s="192"/>
      <c r="AF531" s="198">
        <v>2020</v>
      </c>
      <c r="AG531" s="192" t="s">
        <v>1527</v>
      </c>
      <c r="AH531" s="192" t="s">
        <v>1528</v>
      </c>
      <c r="AI531" s="192" t="s">
        <v>1529</v>
      </c>
      <c r="AJ531" s="153">
        <v>1.22</v>
      </c>
      <c r="AK531" s="192"/>
      <c r="AL531" s="27"/>
    </row>
    <row r="532" spans="1:38" ht="46.65" x14ac:dyDescent="0.35">
      <c r="A532" s="210">
        <v>456</v>
      </c>
      <c r="B532" s="152" t="s">
        <v>896</v>
      </c>
      <c r="C532" s="174" t="s">
        <v>897</v>
      </c>
      <c r="D532" s="153">
        <v>1.0583279999999999</v>
      </c>
      <c r="E532" s="192">
        <f t="shared" si="567"/>
        <v>0.1058328</v>
      </c>
      <c r="F532" s="192">
        <f t="shared" si="568"/>
        <v>0.88899552000000004</v>
      </c>
      <c r="G532" s="192"/>
      <c r="H532" s="192">
        <f t="shared" si="569"/>
        <v>6.3499679999999989E-2</v>
      </c>
      <c r="I532" s="153">
        <v>4.7100935999999996E-2</v>
      </c>
      <c r="J532" s="192">
        <v>0</v>
      </c>
      <c r="K532" s="192">
        <v>0</v>
      </c>
      <c r="L532" s="192">
        <v>0</v>
      </c>
      <c r="M532" s="192">
        <v>4.7100935999999996E-2</v>
      </c>
      <c r="N532" s="192">
        <f t="shared" si="570"/>
        <v>1.0112270639999998</v>
      </c>
      <c r="O532" s="192">
        <f t="shared" si="571"/>
        <v>0.1058328</v>
      </c>
      <c r="P532" s="192">
        <f t="shared" si="572"/>
        <v>0.88899552000000004</v>
      </c>
      <c r="Q532" s="192">
        <f t="shared" si="573"/>
        <v>0</v>
      </c>
      <c r="R532" s="192">
        <f t="shared" si="574"/>
        <v>1.6398743999999993E-2</v>
      </c>
      <c r="S532" s="153">
        <f t="shared" si="575"/>
        <v>0.10469254</v>
      </c>
      <c r="T532" s="153">
        <v>6.5441760000000002E-2</v>
      </c>
      <c r="U532" s="153"/>
      <c r="V532" s="153"/>
      <c r="W532" s="153">
        <v>3.9250779999999999E-2</v>
      </c>
      <c r="X532" s="192"/>
      <c r="Y532" s="192"/>
      <c r="Z532" s="192"/>
      <c r="AA532" s="192"/>
      <c r="AB532" s="198"/>
      <c r="AC532" s="192"/>
      <c r="AD532" s="192"/>
      <c r="AE532" s="192"/>
      <c r="AF532" s="192"/>
      <c r="AG532" s="192"/>
      <c r="AH532" s="192"/>
      <c r="AI532" s="192"/>
      <c r="AJ532" s="153"/>
      <c r="AK532" s="192"/>
      <c r="AL532" s="27"/>
    </row>
    <row r="533" spans="1:38" ht="62.2" x14ac:dyDescent="0.35">
      <c r="A533" s="210">
        <v>457</v>
      </c>
      <c r="B533" s="152" t="s">
        <v>898</v>
      </c>
      <c r="C533" s="174" t="s">
        <v>899</v>
      </c>
      <c r="D533" s="153">
        <v>3.6721559999999998</v>
      </c>
      <c r="E533" s="192">
        <f t="shared" si="567"/>
        <v>0.36721559999999998</v>
      </c>
      <c r="F533" s="192">
        <f t="shared" si="568"/>
        <v>3.0846110399999995</v>
      </c>
      <c r="G533" s="192"/>
      <c r="H533" s="192">
        <f t="shared" si="569"/>
        <v>0.22032935999999997</v>
      </c>
      <c r="I533" s="153">
        <v>0.16342947599999999</v>
      </c>
      <c r="J533" s="192">
        <v>0</v>
      </c>
      <c r="K533" s="192">
        <v>0</v>
      </c>
      <c r="L533" s="192">
        <v>0</v>
      </c>
      <c r="M533" s="192">
        <v>0.16342947599999999</v>
      </c>
      <c r="N533" s="192">
        <f t="shared" si="570"/>
        <v>3.5087265239999996</v>
      </c>
      <c r="O533" s="192">
        <f t="shared" si="571"/>
        <v>0.36721559999999998</v>
      </c>
      <c r="P533" s="192">
        <f t="shared" si="572"/>
        <v>3.0846110399999995</v>
      </c>
      <c r="Q533" s="192">
        <f t="shared" si="573"/>
        <v>0</v>
      </c>
      <c r="R533" s="192">
        <f t="shared" si="574"/>
        <v>5.6899883999999984E-2</v>
      </c>
      <c r="S533" s="153">
        <f t="shared" si="575"/>
        <v>0.53677949000000003</v>
      </c>
      <c r="T533" s="153">
        <v>0.40058826000000003</v>
      </c>
      <c r="U533" s="153"/>
      <c r="V533" s="153"/>
      <c r="W533" s="153">
        <v>0.13619123</v>
      </c>
      <c r="X533" s="192"/>
      <c r="Y533" s="192"/>
      <c r="Z533" s="192"/>
      <c r="AA533" s="192"/>
      <c r="AB533" s="198"/>
      <c r="AC533" s="192"/>
      <c r="AD533" s="192"/>
      <c r="AE533" s="192"/>
      <c r="AF533" s="192"/>
      <c r="AG533" s="192"/>
      <c r="AH533" s="192"/>
      <c r="AI533" s="192"/>
      <c r="AJ533" s="153"/>
      <c r="AK533" s="192"/>
      <c r="AL533" s="27"/>
    </row>
    <row r="534" spans="1:38" ht="62.2" x14ac:dyDescent="0.35">
      <c r="A534" s="210">
        <v>458</v>
      </c>
      <c r="B534" s="152" t="s">
        <v>900</v>
      </c>
      <c r="C534" s="174" t="s">
        <v>901</v>
      </c>
      <c r="D534" s="153">
        <v>2.790276</v>
      </c>
      <c r="E534" s="192">
        <f t="shared" si="567"/>
        <v>0.27902759999999999</v>
      </c>
      <c r="F534" s="192">
        <f t="shared" si="568"/>
        <v>2.34383184</v>
      </c>
      <c r="G534" s="192"/>
      <c r="H534" s="192">
        <f t="shared" si="569"/>
        <v>0.16741655999999999</v>
      </c>
      <c r="I534" s="153">
        <v>0.13141006800000002</v>
      </c>
      <c r="J534" s="192">
        <v>0</v>
      </c>
      <c r="K534" s="192">
        <v>0</v>
      </c>
      <c r="L534" s="192">
        <v>0</v>
      </c>
      <c r="M534" s="192">
        <v>0.13141006800000002</v>
      </c>
      <c r="N534" s="192">
        <f t="shared" si="570"/>
        <v>2.6588659319999999</v>
      </c>
      <c r="O534" s="192">
        <f t="shared" si="571"/>
        <v>0.27902759999999999</v>
      </c>
      <c r="P534" s="192">
        <f t="shared" si="572"/>
        <v>2.34383184</v>
      </c>
      <c r="Q534" s="192">
        <f t="shared" si="573"/>
        <v>0</v>
      </c>
      <c r="R534" s="192">
        <f t="shared" si="574"/>
        <v>3.6006491999999973E-2</v>
      </c>
      <c r="S534" s="153">
        <f t="shared" si="575"/>
        <v>1.1472899700000001</v>
      </c>
      <c r="T534" s="153">
        <v>0.22857385000000008</v>
      </c>
      <c r="U534" s="153">
        <v>0.80920773000000001</v>
      </c>
      <c r="V534" s="153"/>
      <c r="W534" s="153">
        <v>0.10950839000000001</v>
      </c>
      <c r="X534" s="192"/>
      <c r="Y534" s="192"/>
      <c r="Z534" s="192"/>
      <c r="AA534" s="192"/>
      <c r="AB534" s="198"/>
      <c r="AC534" s="192"/>
      <c r="AD534" s="192"/>
      <c r="AE534" s="192"/>
      <c r="AF534" s="198">
        <v>2020</v>
      </c>
      <c r="AG534" s="192" t="s">
        <v>1527</v>
      </c>
      <c r="AH534" s="192" t="s">
        <v>1528</v>
      </c>
      <c r="AI534" s="192" t="s">
        <v>1529</v>
      </c>
      <c r="AJ534" s="153">
        <v>0.36699999999999999</v>
      </c>
      <c r="AK534" s="192"/>
      <c r="AL534" s="27"/>
    </row>
    <row r="535" spans="1:38" ht="33.049999999999997" customHeight="1" x14ac:dyDescent="0.35">
      <c r="A535" s="210">
        <v>459</v>
      </c>
      <c r="B535" s="152" t="s">
        <v>902</v>
      </c>
      <c r="C535" s="174" t="s">
        <v>903</v>
      </c>
      <c r="D535" s="153">
        <v>1.4801519999999999</v>
      </c>
      <c r="E535" s="192">
        <f t="shared" si="567"/>
        <v>0.14801519999999999</v>
      </c>
      <c r="F535" s="192">
        <f t="shared" si="568"/>
        <v>1.2433276799999999</v>
      </c>
      <c r="G535" s="192"/>
      <c r="H535" s="192">
        <f t="shared" si="569"/>
        <v>8.8809119999999991E-2</v>
      </c>
      <c r="I535" s="153">
        <v>0</v>
      </c>
      <c r="J535" s="192">
        <v>0</v>
      </c>
      <c r="K535" s="192">
        <v>0</v>
      </c>
      <c r="L535" s="192">
        <v>0</v>
      </c>
      <c r="M535" s="192">
        <v>0</v>
      </c>
      <c r="N535" s="192">
        <f t="shared" si="570"/>
        <v>1.4801519999999999</v>
      </c>
      <c r="O535" s="192">
        <f t="shared" si="571"/>
        <v>0.14801519999999999</v>
      </c>
      <c r="P535" s="192">
        <f t="shared" si="572"/>
        <v>1.2433276799999999</v>
      </c>
      <c r="Q535" s="192">
        <f t="shared" si="573"/>
        <v>0</v>
      </c>
      <c r="R535" s="192">
        <f t="shared" si="574"/>
        <v>8.8809119999999991E-2</v>
      </c>
      <c r="S535" s="153">
        <f t="shared" si="575"/>
        <v>0</v>
      </c>
      <c r="T535" s="153"/>
      <c r="U535" s="153"/>
      <c r="V535" s="153"/>
      <c r="W535" s="153">
        <v>0</v>
      </c>
      <c r="X535" s="192"/>
      <c r="Y535" s="192"/>
      <c r="Z535" s="192"/>
      <c r="AA535" s="192"/>
      <c r="AB535" s="198"/>
      <c r="AC535" s="192"/>
      <c r="AD535" s="192"/>
      <c r="AE535" s="192"/>
      <c r="AF535" s="192"/>
      <c r="AG535" s="192"/>
      <c r="AH535" s="192"/>
      <c r="AI535" s="192"/>
      <c r="AJ535" s="153"/>
      <c r="AK535" s="192"/>
      <c r="AL535" s="27"/>
    </row>
    <row r="536" spans="1:38" ht="46.65" x14ac:dyDescent="0.35">
      <c r="A536" s="210">
        <v>460</v>
      </c>
      <c r="B536" s="152" t="s">
        <v>904</v>
      </c>
      <c r="C536" s="174" t="s">
        <v>905</v>
      </c>
      <c r="D536" s="153">
        <v>1.6978920000000002</v>
      </c>
      <c r="E536" s="192">
        <f t="shared" si="567"/>
        <v>0.16978920000000003</v>
      </c>
      <c r="F536" s="192">
        <f t="shared" si="568"/>
        <v>1.42622928</v>
      </c>
      <c r="G536" s="192"/>
      <c r="H536" s="192">
        <f t="shared" si="569"/>
        <v>0.10187352000000001</v>
      </c>
      <c r="I536" s="153">
        <v>0</v>
      </c>
      <c r="J536" s="192">
        <v>0</v>
      </c>
      <c r="K536" s="192">
        <v>0</v>
      </c>
      <c r="L536" s="192">
        <v>0</v>
      </c>
      <c r="M536" s="192">
        <v>0</v>
      </c>
      <c r="N536" s="192">
        <f t="shared" si="570"/>
        <v>1.6978920000000002</v>
      </c>
      <c r="O536" s="192">
        <f t="shared" si="571"/>
        <v>0.16978920000000003</v>
      </c>
      <c r="P536" s="192">
        <f t="shared" si="572"/>
        <v>1.42622928</v>
      </c>
      <c r="Q536" s="192">
        <f t="shared" si="573"/>
        <v>0</v>
      </c>
      <c r="R536" s="192">
        <f t="shared" si="574"/>
        <v>0.10187352000000001</v>
      </c>
      <c r="S536" s="153">
        <f t="shared" si="575"/>
        <v>0</v>
      </c>
      <c r="T536" s="153"/>
      <c r="U536" s="153"/>
      <c r="V536" s="153"/>
      <c r="W536" s="153">
        <v>0</v>
      </c>
      <c r="X536" s="192"/>
      <c r="Y536" s="192"/>
      <c r="Z536" s="192"/>
      <c r="AA536" s="192"/>
      <c r="AB536" s="198"/>
      <c r="AC536" s="192"/>
      <c r="AD536" s="192"/>
      <c r="AE536" s="192"/>
      <c r="AF536" s="192"/>
      <c r="AG536" s="192"/>
      <c r="AH536" s="192"/>
      <c r="AI536" s="192"/>
      <c r="AJ536" s="153"/>
      <c r="AK536" s="192"/>
      <c r="AL536" s="27"/>
    </row>
    <row r="537" spans="1:38" ht="46.65" x14ac:dyDescent="0.35">
      <c r="A537" s="210">
        <v>461</v>
      </c>
      <c r="B537" s="152" t="s">
        <v>906</v>
      </c>
      <c r="C537" s="174" t="s">
        <v>907</v>
      </c>
      <c r="D537" s="153">
        <v>1.020672</v>
      </c>
      <c r="E537" s="192">
        <f t="shared" si="567"/>
        <v>0.10206720000000001</v>
      </c>
      <c r="F537" s="192">
        <f t="shared" si="568"/>
        <v>0.85736447999999998</v>
      </c>
      <c r="G537" s="192"/>
      <c r="H537" s="192">
        <f t="shared" si="569"/>
        <v>6.1240320000000001E-2</v>
      </c>
      <c r="I537" s="153">
        <v>0</v>
      </c>
      <c r="J537" s="192">
        <v>0</v>
      </c>
      <c r="K537" s="192">
        <v>0</v>
      </c>
      <c r="L537" s="192">
        <v>0</v>
      </c>
      <c r="M537" s="192">
        <v>0</v>
      </c>
      <c r="N537" s="192">
        <f t="shared" si="570"/>
        <v>1.020672</v>
      </c>
      <c r="O537" s="192">
        <f t="shared" si="571"/>
        <v>0.10206720000000001</v>
      </c>
      <c r="P537" s="192">
        <f t="shared" si="572"/>
        <v>0.85736447999999998</v>
      </c>
      <c r="Q537" s="192">
        <f t="shared" si="573"/>
        <v>0</v>
      </c>
      <c r="R537" s="192">
        <f t="shared" si="574"/>
        <v>6.1240320000000001E-2</v>
      </c>
      <c r="S537" s="153">
        <f t="shared" si="575"/>
        <v>0</v>
      </c>
      <c r="T537" s="153"/>
      <c r="U537" s="153"/>
      <c r="V537" s="153"/>
      <c r="W537" s="153">
        <v>0</v>
      </c>
      <c r="X537" s="192"/>
      <c r="Y537" s="192"/>
      <c r="Z537" s="192"/>
      <c r="AA537" s="192"/>
      <c r="AB537" s="198"/>
      <c r="AC537" s="192"/>
      <c r="AD537" s="192"/>
      <c r="AE537" s="192"/>
      <c r="AF537" s="192"/>
      <c r="AG537" s="192"/>
      <c r="AH537" s="192"/>
      <c r="AI537" s="192"/>
      <c r="AJ537" s="153"/>
      <c r="AK537" s="192"/>
      <c r="AL537" s="27"/>
    </row>
    <row r="538" spans="1:38" ht="62.2" x14ac:dyDescent="0.35">
      <c r="A538" s="210">
        <v>462</v>
      </c>
      <c r="B538" s="152" t="s">
        <v>908</v>
      </c>
      <c r="C538" s="174" t="s">
        <v>909</v>
      </c>
      <c r="D538" s="153">
        <v>2.4771480000000001</v>
      </c>
      <c r="E538" s="192">
        <f t="shared" si="567"/>
        <v>0.24771480000000001</v>
      </c>
      <c r="F538" s="192">
        <f t="shared" si="568"/>
        <v>2.0808043199999999</v>
      </c>
      <c r="G538" s="192"/>
      <c r="H538" s="192">
        <f t="shared" si="569"/>
        <v>0.14862887999999999</v>
      </c>
      <c r="I538" s="153">
        <v>0</v>
      </c>
      <c r="J538" s="192">
        <v>0</v>
      </c>
      <c r="K538" s="192">
        <v>0</v>
      </c>
      <c r="L538" s="192">
        <v>0</v>
      </c>
      <c r="M538" s="192">
        <v>0</v>
      </c>
      <c r="N538" s="192">
        <f t="shared" si="570"/>
        <v>2.4771480000000001</v>
      </c>
      <c r="O538" s="192">
        <f t="shared" si="571"/>
        <v>0.24771480000000001</v>
      </c>
      <c r="P538" s="192">
        <f t="shared" si="572"/>
        <v>2.0808043199999999</v>
      </c>
      <c r="Q538" s="192">
        <f t="shared" si="573"/>
        <v>0</v>
      </c>
      <c r="R538" s="192">
        <f t="shared" si="574"/>
        <v>0.14862887999999999</v>
      </c>
      <c r="S538" s="153">
        <f t="shared" si="575"/>
        <v>0</v>
      </c>
      <c r="T538" s="153"/>
      <c r="U538" s="153"/>
      <c r="V538" s="153"/>
      <c r="W538" s="153">
        <v>0</v>
      </c>
      <c r="X538" s="192"/>
      <c r="Y538" s="192"/>
      <c r="Z538" s="192"/>
      <c r="AA538" s="192"/>
      <c r="AB538" s="198"/>
      <c r="AC538" s="192"/>
      <c r="AD538" s="192"/>
      <c r="AE538" s="192"/>
      <c r="AF538" s="192"/>
      <c r="AG538" s="192"/>
      <c r="AH538" s="192"/>
      <c r="AI538" s="192"/>
      <c r="AJ538" s="153"/>
      <c r="AK538" s="192"/>
      <c r="AL538" s="27"/>
    </row>
    <row r="539" spans="1:38" ht="46.65" x14ac:dyDescent="0.35">
      <c r="A539" s="210">
        <v>463</v>
      </c>
      <c r="B539" s="152" t="s">
        <v>910</v>
      </c>
      <c r="C539" s="174" t="s">
        <v>911</v>
      </c>
      <c r="D539" s="153">
        <v>0.56324399999999997</v>
      </c>
      <c r="E539" s="192">
        <f t="shared" si="567"/>
        <v>5.6324399999999997E-2</v>
      </c>
      <c r="F539" s="192">
        <f t="shared" si="568"/>
        <v>0.47312496000000004</v>
      </c>
      <c r="G539" s="192"/>
      <c r="H539" s="192">
        <f t="shared" si="569"/>
        <v>3.3794639999999994E-2</v>
      </c>
      <c r="I539" s="153">
        <v>0</v>
      </c>
      <c r="J539" s="192">
        <v>0</v>
      </c>
      <c r="K539" s="192">
        <v>0</v>
      </c>
      <c r="L539" s="192">
        <v>0</v>
      </c>
      <c r="M539" s="192">
        <v>0</v>
      </c>
      <c r="N539" s="192">
        <f t="shared" si="570"/>
        <v>0.56324399999999997</v>
      </c>
      <c r="O539" s="192">
        <f t="shared" si="571"/>
        <v>5.6324399999999997E-2</v>
      </c>
      <c r="P539" s="192">
        <f t="shared" si="572"/>
        <v>0.47312496000000004</v>
      </c>
      <c r="Q539" s="192">
        <f t="shared" si="573"/>
        <v>0</v>
      </c>
      <c r="R539" s="192">
        <f t="shared" si="574"/>
        <v>3.3794639999999994E-2</v>
      </c>
      <c r="S539" s="153">
        <f t="shared" si="575"/>
        <v>0</v>
      </c>
      <c r="T539" s="153"/>
      <c r="U539" s="153"/>
      <c r="V539" s="153"/>
      <c r="W539" s="153">
        <v>0</v>
      </c>
      <c r="X539" s="192"/>
      <c r="Y539" s="192"/>
      <c r="Z539" s="192"/>
      <c r="AA539" s="192"/>
      <c r="AB539" s="198"/>
      <c r="AC539" s="192"/>
      <c r="AD539" s="192"/>
      <c r="AE539" s="192"/>
      <c r="AF539" s="192"/>
      <c r="AG539" s="192"/>
      <c r="AH539" s="192"/>
      <c r="AI539" s="192"/>
      <c r="AJ539" s="153"/>
      <c r="AK539" s="192"/>
      <c r="AL539" s="27"/>
    </row>
    <row r="540" spans="1:38" ht="46.65" x14ac:dyDescent="0.35">
      <c r="A540" s="210">
        <v>464</v>
      </c>
      <c r="B540" s="152" t="s">
        <v>912</v>
      </c>
      <c r="C540" s="174" t="s">
        <v>913</v>
      </c>
      <c r="D540" s="153">
        <v>0.67212000000000016</v>
      </c>
      <c r="E540" s="192">
        <f t="shared" si="567"/>
        <v>6.7212000000000022E-2</v>
      </c>
      <c r="F540" s="192">
        <f t="shared" si="568"/>
        <v>0.5645808000000001</v>
      </c>
      <c r="G540" s="192"/>
      <c r="H540" s="192">
        <f t="shared" si="569"/>
        <v>4.0327200000000007E-2</v>
      </c>
      <c r="I540" s="153">
        <v>2.9912712000000001E-2</v>
      </c>
      <c r="J540" s="192">
        <v>0</v>
      </c>
      <c r="K540" s="192">
        <v>0</v>
      </c>
      <c r="L540" s="192">
        <v>0</v>
      </c>
      <c r="M540" s="192">
        <v>2.9912712000000001E-2</v>
      </c>
      <c r="N540" s="192">
        <f t="shared" si="570"/>
        <v>0.64220728800000015</v>
      </c>
      <c r="O540" s="192">
        <f t="shared" si="571"/>
        <v>6.7212000000000022E-2</v>
      </c>
      <c r="P540" s="192">
        <f t="shared" si="572"/>
        <v>0.5645808000000001</v>
      </c>
      <c r="Q540" s="192">
        <f t="shared" si="573"/>
        <v>0</v>
      </c>
      <c r="R540" s="192">
        <f t="shared" si="574"/>
        <v>1.0414488000000006E-2</v>
      </c>
      <c r="S540" s="153">
        <f t="shared" si="575"/>
        <v>0.11324747</v>
      </c>
      <c r="T540" s="153">
        <v>8.8320209999999996E-2</v>
      </c>
      <c r="U540" s="153"/>
      <c r="V540" s="153"/>
      <c r="W540" s="153">
        <v>2.4927260000000003E-2</v>
      </c>
      <c r="X540" s="192"/>
      <c r="Y540" s="192"/>
      <c r="Z540" s="192"/>
      <c r="AA540" s="192"/>
      <c r="AB540" s="198"/>
      <c r="AC540" s="192"/>
      <c r="AD540" s="192"/>
      <c r="AE540" s="192"/>
      <c r="AF540" s="192"/>
      <c r="AG540" s="192"/>
      <c r="AH540" s="192"/>
      <c r="AI540" s="192"/>
      <c r="AJ540" s="153"/>
      <c r="AK540" s="192"/>
      <c r="AL540" s="27"/>
    </row>
    <row r="541" spans="1:38" ht="48.7" customHeight="1" x14ac:dyDescent="0.35">
      <c r="A541" s="210">
        <v>465</v>
      </c>
      <c r="B541" s="152" t="s">
        <v>914</v>
      </c>
      <c r="C541" s="174" t="s">
        <v>915</v>
      </c>
      <c r="D541" s="153">
        <v>2.3848319999999998</v>
      </c>
      <c r="E541" s="192">
        <f t="shared" si="567"/>
        <v>0.23848320000000001</v>
      </c>
      <c r="F541" s="192">
        <f t="shared" si="568"/>
        <v>2.0032588799999997</v>
      </c>
      <c r="G541" s="192"/>
      <c r="H541" s="192">
        <f t="shared" si="569"/>
        <v>0.14308991999999998</v>
      </c>
      <c r="I541" s="153">
        <v>0.10613707200000001</v>
      </c>
      <c r="J541" s="192">
        <v>0</v>
      </c>
      <c r="K541" s="192">
        <v>0</v>
      </c>
      <c r="L541" s="192">
        <v>0</v>
      </c>
      <c r="M541" s="192">
        <v>0.10613707200000001</v>
      </c>
      <c r="N541" s="192">
        <f t="shared" si="570"/>
        <v>2.2786949279999997</v>
      </c>
      <c r="O541" s="192">
        <f t="shared" si="571"/>
        <v>0.23848320000000001</v>
      </c>
      <c r="P541" s="192">
        <f t="shared" si="572"/>
        <v>2.0032588799999997</v>
      </c>
      <c r="Q541" s="192">
        <f t="shared" si="573"/>
        <v>0</v>
      </c>
      <c r="R541" s="192">
        <f t="shared" si="574"/>
        <v>3.6952847999999969E-2</v>
      </c>
      <c r="S541" s="153">
        <f t="shared" si="575"/>
        <v>8.8447560000000008E-2</v>
      </c>
      <c r="T541" s="153"/>
      <c r="U541" s="153"/>
      <c r="V541" s="153"/>
      <c r="W541" s="153">
        <v>8.8447560000000008E-2</v>
      </c>
      <c r="X541" s="192"/>
      <c r="Y541" s="192"/>
      <c r="Z541" s="192"/>
      <c r="AA541" s="192"/>
      <c r="AB541" s="198"/>
      <c r="AC541" s="192"/>
      <c r="AD541" s="192"/>
      <c r="AE541" s="192"/>
      <c r="AF541" s="192"/>
      <c r="AG541" s="192"/>
      <c r="AH541" s="192"/>
      <c r="AI541" s="192"/>
      <c r="AJ541" s="153"/>
      <c r="AK541" s="192"/>
      <c r="AL541" s="27"/>
    </row>
    <row r="542" spans="1:38" ht="62.2" x14ac:dyDescent="0.35">
      <c r="A542" s="210">
        <v>466</v>
      </c>
      <c r="B542" s="152" t="s">
        <v>916</v>
      </c>
      <c r="C542" s="174" t="s">
        <v>917</v>
      </c>
      <c r="D542" s="153">
        <v>1.1835720000000001</v>
      </c>
      <c r="E542" s="192">
        <f t="shared" si="567"/>
        <v>0.11835720000000001</v>
      </c>
      <c r="F542" s="192">
        <f t="shared" si="568"/>
        <v>0.99420048000000016</v>
      </c>
      <c r="G542" s="192"/>
      <c r="H542" s="192">
        <f t="shared" si="569"/>
        <v>7.1014320000000006E-2</v>
      </c>
      <c r="I542" s="153">
        <v>0</v>
      </c>
      <c r="J542" s="192">
        <v>0</v>
      </c>
      <c r="K542" s="192">
        <v>0</v>
      </c>
      <c r="L542" s="192">
        <v>0</v>
      </c>
      <c r="M542" s="192">
        <v>0</v>
      </c>
      <c r="N542" s="192">
        <f t="shared" si="570"/>
        <v>1.1835720000000001</v>
      </c>
      <c r="O542" s="192">
        <f t="shared" si="571"/>
        <v>0.11835720000000001</v>
      </c>
      <c r="P542" s="192">
        <f t="shared" si="572"/>
        <v>0.99420048000000016</v>
      </c>
      <c r="Q542" s="192">
        <f t="shared" si="573"/>
        <v>0</v>
      </c>
      <c r="R542" s="192">
        <f t="shared" si="574"/>
        <v>7.1014320000000006E-2</v>
      </c>
      <c r="S542" s="153">
        <f t="shared" si="575"/>
        <v>0</v>
      </c>
      <c r="T542" s="153"/>
      <c r="U542" s="153"/>
      <c r="V542" s="153"/>
      <c r="W542" s="153">
        <v>0</v>
      </c>
      <c r="X542" s="192"/>
      <c r="Y542" s="192"/>
      <c r="Z542" s="192"/>
      <c r="AA542" s="192"/>
      <c r="AB542" s="198"/>
      <c r="AC542" s="192"/>
      <c r="AD542" s="192"/>
      <c r="AE542" s="192"/>
      <c r="AF542" s="192"/>
      <c r="AG542" s="192"/>
      <c r="AH542" s="192"/>
      <c r="AI542" s="192"/>
      <c r="AJ542" s="153"/>
      <c r="AK542" s="192"/>
      <c r="AL542" s="27"/>
    </row>
    <row r="543" spans="1:38" ht="46.65" x14ac:dyDescent="0.35">
      <c r="A543" s="210">
        <v>467</v>
      </c>
      <c r="B543" s="152" t="s">
        <v>1775</v>
      </c>
      <c r="C543" s="174" t="s">
        <v>918</v>
      </c>
      <c r="D543" s="153">
        <v>1.2E-2</v>
      </c>
      <c r="E543" s="192">
        <f t="shared" si="567"/>
        <v>1.2000000000000001E-3</v>
      </c>
      <c r="F543" s="192">
        <f t="shared" si="568"/>
        <v>1.008E-2</v>
      </c>
      <c r="G543" s="192"/>
      <c r="H543" s="192">
        <f t="shared" si="569"/>
        <v>7.1999999999999994E-4</v>
      </c>
      <c r="I543" s="153">
        <v>5.3404799999999997E-4</v>
      </c>
      <c r="J543" s="192">
        <v>0</v>
      </c>
      <c r="K543" s="192">
        <v>0</v>
      </c>
      <c r="L543" s="192">
        <v>0</v>
      </c>
      <c r="M543" s="192">
        <v>5.3404799999999997E-4</v>
      </c>
      <c r="N543" s="192">
        <f t="shared" si="570"/>
        <v>1.1465952E-2</v>
      </c>
      <c r="O543" s="192">
        <f t="shared" si="571"/>
        <v>1.2000000000000001E-3</v>
      </c>
      <c r="P543" s="192">
        <f t="shared" si="572"/>
        <v>1.008E-2</v>
      </c>
      <c r="Q543" s="192">
        <f t="shared" si="573"/>
        <v>0</v>
      </c>
      <c r="R543" s="192">
        <f t="shared" si="574"/>
        <v>1.8595199999999997E-4</v>
      </c>
      <c r="S543" s="153">
        <f t="shared" si="575"/>
        <v>1.3926250400000002</v>
      </c>
      <c r="T543" s="153">
        <v>0.10576742000000028</v>
      </c>
      <c r="U543" s="153">
        <v>1.2864125799999999</v>
      </c>
      <c r="V543" s="153"/>
      <c r="W543" s="153">
        <v>4.4504000000000001E-4</v>
      </c>
      <c r="X543" s="192"/>
      <c r="Y543" s="192"/>
      <c r="Z543" s="192"/>
      <c r="AA543" s="192"/>
      <c r="AB543" s="198"/>
      <c r="AC543" s="192"/>
      <c r="AD543" s="192"/>
      <c r="AE543" s="192"/>
      <c r="AF543" s="192"/>
      <c r="AG543" s="192"/>
      <c r="AH543" s="192"/>
      <c r="AI543" s="192"/>
      <c r="AJ543" s="153"/>
      <c r="AK543" s="192"/>
      <c r="AL543" s="27"/>
    </row>
    <row r="544" spans="1:38" ht="46.65" x14ac:dyDescent="0.35">
      <c r="A544" s="210">
        <v>468</v>
      </c>
      <c r="B544" s="152" t="s">
        <v>919</v>
      </c>
      <c r="C544" s="174" t="s">
        <v>920</v>
      </c>
      <c r="D544" s="153">
        <v>1.3561560000000001</v>
      </c>
      <c r="E544" s="192">
        <f t="shared" si="567"/>
        <v>0.13561560000000003</v>
      </c>
      <c r="F544" s="192">
        <f t="shared" si="568"/>
        <v>1.1391710400000001</v>
      </c>
      <c r="G544" s="192"/>
      <c r="H544" s="192">
        <f t="shared" si="569"/>
        <v>8.1369360000000002E-2</v>
      </c>
      <c r="I544" s="153">
        <v>6.0355787999999994E-2</v>
      </c>
      <c r="J544" s="192">
        <v>0</v>
      </c>
      <c r="K544" s="192">
        <v>0</v>
      </c>
      <c r="L544" s="192">
        <v>0</v>
      </c>
      <c r="M544" s="192">
        <v>6.0355787999999994E-2</v>
      </c>
      <c r="N544" s="192">
        <f t="shared" si="570"/>
        <v>1.2958002120000001</v>
      </c>
      <c r="O544" s="192">
        <f t="shared" si="571"/>
        <v>0.13561560000000003</v>
      </c>
      <c r="P544" s="192">
        <f t="shared" si="572"/>
        <v>1.1391710400000001</v>
      </c>
      <c r="Q544" s="192">
        <f t="shared" si="573"/>
        <v>0</v>
      </c>
      <c r="R544" s="192">
        <f t="shared" si="574"/>
        <v>2.1013572000000008E-2</v>
      </c>
      <c r="S544" s="153">
        <f t="shared" si="575"/>
        <v>5.0296489999999999E-2</v>
      </c>
      <c r="T544" s="153"/>
      <c r="U544" s="153"/>
      <c r="V544" s="153"/>
      <c r="W544" s="153">
        <v>5.0296489999999999E-2</v>
      </c>
      <c r="X544" s="192"/>
      <c r="Y544" s="192"/>
      <c r="Z544" s="192"/>
      <c r="AA544" s="192"/>
      <c r="AB544" s="198"/>
      <c r="AC544" s="192"/>
      <c r="AD544" s="192"/>
      <c r="AE544" s="192"/>
      <c r="AF544" s="192"/>
      <c r="AG544" s="192"/>
      <c r="AH544" s="192"/>
      <c r="AI544" s="192"/>
      <c r="AJ544" s="153"/>
      <c r="AK544" s="192"/>
      <c r="AL544" s="27"/>
    </row>
    <row r="545" spans="1:38" ht="62.2" x14ac:dyDescent="0.35">
      <c r="A545" s="210">
        <v>469</v>
      </c>
      <c r="B545" s="152" t="s">
        <v>921</v>
      </c>
      <c r="C545" s="174" t="s">
        <v>922</v>
      </c>
      <c r="D545" s="153">
        <v>1.811928</v>
      </c>
      <c r="E545" s="192">
        <f t="shared" si="567"/>
        <v>0.18119280000000001</v>
      </c>
      <c r="F545" s="192">
        <f t="shared" si="568"/>
        <v>1.52201952</v>
      </c>
      <c r="G545" s="192"/>
      <c r="H545" s="192">
        <f t="shared" si="569"/>
        <v>0.10871568</v>
      </c>
      <c r="I545" s="153">
        <v>8.0639952000000001E-2</v>
      </c>
      <c r="J545" s="192">
        <v>0</v>
      </c>
      <c r="K545" s="192">
        <v>0</v>
      </c>
      <c r="L545" s="192">
        <v>0</v>
      </c>
      <c r="M545" s="192">
        <v>8.0639952000000001E-2</v>
      </c>
      <c r="N545" s="192">
        <f t="shared" si="570"/>
        <v>1.7312880479999999</v>
      </c>
      <c r="O545" s="192">
        <f t="shared" si="571"/>
        <v>0.18119280000000001</v>
      </c>
      <c r="P545" s="192">
        <f t="shared" si="572"/>
        <v>1.52201952</v>
      </c>
      <c r="Q545" s="192">
        <f t="shared" si="573"/>
        <v>0</v>
      </c>
      <c r="R545" s="192">
        <f t="shared" si="574"/>
        <v>2.8075727999999994E-2</v>
      </c>
      <c r="S545" s="153">
        <f t="shared" si="575"/>
        <v>6.7199960000000003E-2</v>
      </c>
      <c r="T545" s="153"/>
      <c r="U545" s="153"/>
      <c r="V545" s="153"/>
      <c r="W545" s="153">
        <v>6.7199960000000003E-2</v>
      </c>
      <c r="X545" s="192"/>
      <c r="Y545" s="192"/>
      <c r="Z545" s="192"/>
      <c r="AA545" s="192"/>
      <c r="AB545" s="198"/>
      <c r="AC545" s="192"/>
      <c r="AD545" s="192"/>
      <c r="AE545" s="192"/>
      <c r="AF545" s="192"/>
      <c r="AG545" s="192"/>
      <c r="AH545" s="192"/>
      <c r="AI545" s="192"/>
      <c r="AJ545" s="153"/>
      <c r="AK545" s="192"/>
      <c r="AL545" s="27"/>
    </row>
    <row r="546" spans="1:38" ht="46.65" x14ac:dyDescent="0.35">
      <c r="A546" s="210">
        <v>470</v>
      </c>
      <c r="B546" s="152" t="s">
        <v>923</v>
      </c>
      <c r="C546" s="174" t="s">
        <v>924</v>
      </c>
      <c r="D546" s="153">
        <v>0.84574799999999983</v>
      </c>
      <c r="E546" s="192">
        <f t="shared" si="567"/>
        <v>8.4574799999999992E-2</v>
      </c>
      <c r="F546" s="192">
        <f t="shared" si="568"/>
        <v>0.71042831999999989</v>
      </c>
      <c r="G546" s="192"/>
      <c r="H546" s="192">
        <f t="shared" si="569"/>
        <v>5.0744879999999985E-2</v>
      </c>
      <c r="I546" s="153">
        <v>3.7641431999999996E-2</v>
      </c>
      <c r="J546" s="192">
        <v>0</v>
      </c>
      <c r="K546" s="192">
        <v>0</v>
      </c>
      <c r="L546" s="192">
        <v>0</v>
      </c>
      <c r="M546" s="192">
        <v>3.7641431999999996E-2</v>
      </c>
      <c r="N546" s="192">
        <f t="shared" si="570"/>
        <v>0.8081065679999998</v>
      </c>
      <c r="O546" s="192">
        <f t="shared" si="571"/>
        <v>8.4574799999999992E-2</v>
      </c>
      <c r="P546" s="192">
        <f t="shared" si="572"/>
        <v>0.71042831999999989</v>
      </c>
      <c r="Q546" s="192">
        <f t="shared" si="573"/>
        <v>0</v>
      </c>
      <c r="R546" s="192">
        <f t="shared" si="574"/>
        <v>1.310344799999999E-2</v>
      </c>
      <c r="S546" s="153">
        <f t="shared" si="575"/>
        <v>9.9669499999999994E-2</v>
      </c>
      <c r="T546" s="153">
        <v>6.8301639999999997E-2</v>
      </c>
      <c r="U546" s="153"/>
      <c r="V546" s="153"/>
      <c r="W546" s="153">
        <v>3.1367859999999997E-2</v>
      </c>
      <c r="X546" s="192"/>
      <c r="Y546" s="192"/>
      <c r="Z546" s="192"/>
      <c r="AA546" s="192"/>
      <c r="AB546" s="198"/>
      <c r="AC546" s="192"/>
      <c r="AD546" s="192"/>
      <c r="AE546" s="192"/>
      <c r="AF546" s="192"/>
      <c r="AG546" s="192"/>
      <c r="AH546" s="192"/>
      <c r="AI546" s="192"/>
      <c r="AJ546" s="153"/>
      <c r="AK546" s="192"/>
      <c r="AL546" s="27"/>
    </row>
    <row r="547" spans="1:38" ht="46.65" x14ac:dyDescent="0.35">
      <c r="A547" s="210">
        <v>471</v>
      </c>
      <c r="B547" s="152" t="s">
        <v>925</v>
      </c>
      <c r="C547" s="174" t="s">
        <v>926</v>
      </c>
      <c r="D547" s="153">
        <v>1.2210119999999998</v>
      </c>
      <c r="E547" s="192">
        <f t="shared" si="567"/>
        <v>0.12210119999999998</v>
      </c>
      <c r="F547" s="192">
        <f t="shared" si="568"/>
        <v>1.0256500799999999</v>
      </c>
      <c r="G547" s="192"/>
      <c r="H547" s="192">
        <f t="shared" si="569"/>
        <v>7.3260719999999988E-2</v>
      </c>
      <c r="I547" s="153">
        <v>5.4341219999999982E-2</v>
      </c>
      <c r="J547" s="192">
        <v>0</v>
      </c>
      <c r="K547" s="192">
        <v>0</v>
      </c>
      <c r="L547" s="192">
        <v>0</v>
      </c>
      <c r="M547" s="192">
        <v>5.4341219999999982E-2</v>
      </c>
      <c r="N547" s="192">
        <f t="shared" si="570"/>
        <v>1.1666707799999998</v>
      </c>
      <c r="O547" s="192">
        <f t="shared" si="571"/>
        <v>0.12210119999999998</v>
      </c>
      <c r="P547" s="192">
        <f t="shared" si="572"/>
        <v>1.0256500799999999</v>
      </c>
      <c r="Q547" s="192">
        <f t="shared" si="573"/>
        <v>0</v>
      </c>
      <c r="R547" s="192">
        <f t="shared" si="574"/>
        <v>1.8919500000000006E-2</v>
      </c>
      <c r="S547" s="153">
        <f t="shared" si="575"/>
        <v>0.22595019999999999</v>
      </c>
      <c r="T547" s="153">
        <v>0.18066585000000002</v>
      </c>
      <c r="U547" s="153"/>
      <c r="V547" s="153"/>
      <c r="W547" s="153">
        <v>4.5284349999999987E-2</v>
      </c>
      <c r="X547" s="192"/>
      <c r="Y547" s="192"/>
      <c r="Z547" s="192"/>
      <c r="AA547" s="192"/>
      <c r="AB547" s="198"/>
      <c r="AC547" s="192"/>
      <c r="AD547" s="192"/>
      <c r="AE547" s="192"/>
      <c r="AF547" s="192"/>
      <c r="AG547" s="192"/>
      <c r="AH547" s="192"/>
      <c r="AI547" s="192"/>
      <c r="AJ547" s="153"/>
      <c r="AK547" s="192"/>
      <c r="AL547" s="27"/>
    </row>
    <row r="548" spans="1:38" ht="30.05" x14ac:dyDescent="0.35">
      <c r="A548" s="172"/>
      <c r="B548" s="156" t="s">
        <v>307</v>
      </c>
      <c r="C548" s="173"/>
      <c r="D548" s="237">
        <f t="shared" ref="D548:AK548" si="576">SUM(D549:D557)</f>
        <v>25.7244432</v>
      </c>
      <c r="E548" s="237">
        <f t="shared" si="576"/>
        <v>2.5724443200000002</v>
      </c>
      <c r="F548" s="237">
        <f t="shared" si="576"/>
        <v>21.608532287999999</v>
      </c>
      <c r="G548" s="237">
        <f t="shared" si="576"/>
        <v>0</v>
      </c>
      <c r="H548" s="237">
        <f t="shared" si="576"/>
        <v>1.5434665920000001</v>
      </c>
      <c r="I548" s="237">
        <f t="shared" si="576"/>
        <v>5.6303783300000001</v>
      </c>
      <c r="J548" s="237">
        <f t="shared" si="576"/>
        <v>0.13969818000000001</v>
      </c>
      <c r="K548" s="237">
        <f t="shared" si="576"/>
        <v>4.3291869500000004</v>
      </c>
      <c r="L548" s="237">
        <f t="shared" si="576"/>
        <v>0</v>
      </c>
      <c r="M548" s="237">
        <f t="shared" si="576"/>
        <v>1.1614931999999998</v>
      </c>
      <c r="N548" s="237">
        <f t="shared" si="576"/>
        <v>20.094064869999997</v>
      </c>
      <c r="O548" s="237">
        <f t="shared" si="576"/>
        <v>2.4327461400000003</v>
      </c>
      <c r="P548" s="237">
        <f t="shared" si="576"/>
        <v>17.279345337999999</v>
      </c>
      <c r="Q548" s="237">
        <f t="shared" si="576"/>
        <v>0</v>
      </c>
      <c r="R548" s="237">
        <f t="shared" si="576"/>
        <v>0.38197339200000008</v>
      </c>
      <c r="S548" s="237">
        <f t="shared" si="576"/>
        <v>3.9912586800000001</v>
      </c>
      <c r="T548" s="237">
        <f t="shared" si="576"/>
        <v>0.29603073000000035</v>
      </c>
      <c r="U548" s="237">
        <f t="shared" si="576"/>
        <v>2.7273169500000001</v>
      </c>
      <c r="V548" s="237">
        <f t="shared" si="576"/>
        <v>0</v>
      </c>
      <c r="W548" s="237">
        <f t="shared" si="576"/>
        <v>0.96791099999999997</v>
      </c>
      <c r="X548" s="237">
        <f t="shared" si="576"/>
        <v>0</v>
      </c>
      <c r="Y548" s="237">
        <f t="shared" si="576"/>
        <v>0</v>
      </c>
      <c r="Z548" s="237">
        <f t="shared" si="576"/>
        <v>0</v>
      </c>
      <c r="AA548" s="237">
        <f t="shared" si="576"/>
        <v>0</v>
      </c>
      <c r="AB548" s="237">
        <f t="shared" si="576"/>
        <v>0</v>
      </c>
      <c r="AC548" s="237">
        <f t="shared" si="576"/>
        <v>0</v>
      </c>
      <c r="AD548" s="237">
        <f t="shared" si="576"/>
        <v>0</v>
      </c>
      <c r="AE548" s="237">
        <f t="shared" si="576"/>
        <v>0</v>
      </c>
      <c r="AF548" s="237">
        <f t="shared" si="576"/>
        <v>2020</v>
      </c>
      <c r="AG548" s="237">
        <f t="shared" si="576"/>
        <v>0</v>
      </c>
      <c r="AH548" s="237">
        <f t="shared" si="576"/>
        <v>0</v>
      </c>
      <c r="AI548" s="237">
        <f t="shared" si="576"/>
        <v>0</v>
      </c>
      <c r="AJ548" s="237">
        <f t="shared" si="576"/>
        <v>9.5939999999999998E-2</v>
      </c>
      <c r="AK548" s="237">
        <f t="shared" si="576"/>
        <v>0</v>
      </c>
      <c r="AL548" s="27"/>
    </row>
    <row r="549" spans="1:38" ht="46.65" x14ac:dyDescent="0.35">
      <c r="A549" s="210">
        <v>472</v>
      </c>
      <c r="B549" s="152" t="s">
        <v>927</v>
      </c>
      <c r="C549" s="174" t="s">
        <v>928</v>
      </c>
      <c r="D549" s="153">
        <v>1.2E-2</v>
      </c>
      <c r="E549" s="192">
        <f t="shared" ref="E549:E557" si="577">D549*10%</f>
        <v>1.2000000000000001E-3</v>
      </c>
      <c r="F549" s="192">
        <f t="shared" ref="F549:F557" si="578">D549-E549-H549</f>
        <v>1.008E-2</v>
      </c>
      <c r="G549" s="192"/>
      <c r="H549" s="192">
        <f t="shared" ref="H549:H557" si="579">D549*6%</f>
        <v>7.1999999999999994E-4</v>
      </c>
      <c r="I549" s="153">
        <v>5.3404799999999997E-4</v>
      </c>
      <c r="J549" s="192">
        <v>0</v>
      </c>
      <c r="K549" s="192">
        <v>0</v>
      </c>
      <c r="L549" s="192">
        <v>0</v>
      </c>
      <c r="M549" s="192">
        <v>5.3404799999999997E-4</v>
      </c>
      <c r="N549" s="192">
        <f t="shared" ref="N549:N557" si="580">D549-I549</f>
        <v>1.1465952E-2</v>
      </c>
      <c r="O549" s="192">
        <f t="shared" ref="O549:O557" si="581">E549-J549</f>
        <v>1.2000000000000001E-3</v>
      </c>
      <c r="P549" s="192">
        <f t="shared" ref="P549:P557" si="582">F549-K549</f>
        <v>1.008E-2</v>
      </c>
      <c r="Q549" s="192">
        <f t="shared" ref="Q549:Q557" si="583">G549-L549</f>
        <v>0</v>
      </c>
      <c r="R549" s="192">
        <f t="shared" ref="R549:R557" si="584">H549-M549</f>
        <v>1.8595199999999997E-4</v>
      </c>
      <c r="S549" s="153">
        <f t="shared" ref="S549:S557" si="585">T549+U549+V549+W549</f>
        <v>4.4504000000000001E-4</v>
      </c>
      <c r="T549" s="153"/>
      <c r="U549" s="153"/>
      <c r="V549" s="153"/>
      <c r="W549" s="153">
        <v>4.4504000000000001E-4</v>
      </c>
      <c r="X549" s="192"/>
      <c r="Y549" s="192"/>
      <c r="Z549" s="192"/>
      <c r="AA549" s="192"/>
      <c r="AB549" s="198"/>
      <c r="AC549" s="192"/>
      <c r="AD549" s="192"/>
      <c r="AE549" s="192"/>
      <c r="AF549" s="192"/>
      <c r="AG549" s="192"/>
      <c r="AH549" s="192"/>
      <c r="AI549" s="192"/>
      <c r="AJ549" s="153"/>
      <c r="AK549" s="192"/>
      <c r="AL549" s="27"/>
    </row>
    <row r="550" spans="1:38" ht="46.65" x14ac:dyDescent="0.35">
      <c r="A550" s="210">
        <v>473</v>
      </c>
      <c r="B550" s="152" t="s">
        <v>929</v>
      </c>
      <c r="C550" s="174" t="s">
        <v>930</v>
      </c>
      <c r="D550" s="153">
        <v>1.2E-2</v>
      </c>
      <c r="E550" s="192">
        <f t="shared" si="577"/>
        <v>1.2000000000000001E-3</v>
      </c>
      <c r="F550" s="192">
        <f t="shared" si="578"/>
        <v>1.008E-2</v>
      </c>
      <c r="G550" s="192"/>
      <c r="H550" s="192">
        <f t="shared" si="579"/>
        <v>7.1999999999999994E-4</v>
      </c>
      <c r="I550" s="153">
        <v>5.3404799999999997E-4</v>
      </c>
      <c r="J550" s="192">
        <v>0</v>
      </c>
      <c r="K550" s="192">
        <v>0</v>
      </c>
      <c r="L550" s="192">
        <v>0</v>
      </c>
      <c r="M550" s="192">
        <v>5.3404799999999997E-4</v>
      </c>
      <c r="N550" s="192">
        <f t="shared" si="580"/>
        <v>1.1465952E-2</v>
      </c>
      <c r="O550" s="192">
        <f t="shared" si="581"/>
        <v>1.2000000000000001E-3</v>
      </c>
      <c r="P550" s="192">
        <f t="shared" si="582"/>
        <v>1.008E-2</v>
      </c>
      <c r="Q550" s="192">
        <f t="shared" si="583"/>
        <v>0</v>
      </c>
      <c r="R550" s="192">
        <f t="shared" si="584"/>
        <v>1.8595199999999997E-4</v>
      </c>
      <c r="S550" s="153">
        <f t="shared" si="585"/>
        <v>4.4504000000000001E-4</v>
      </c>
      <c r="T550" s="153"/>
      <c r="U550" s="153"/>
      <c r="V550" s="153"/>
      <c r="W550" s="153">
        <v>4.4504000000000001E-4</v>
      </c>
      <c r="X550" s="192"/>
      <c r="Y550" s="192"/>
      <c r="Z550" s="192"/>
      <c r="AA550" s="192"/>
      <c r="AB550" s="198"/>
      <c r="AC550" s="192"/>
      <c r="AD550" s="192"/>
      <c r="AE550" s="192"/>
      <c r="AF550" s="192"/>
      <c r="AG550" s="192"/>
      <c r="AH550" s="192"/>
      <c r="AI550" s="192"/>
      <c r="AJ550" s="153"/>
      <c r="AK550" s="192"/>
      <c r="AL550" s="27"/>
    </row>
    <row r="551" spans="1:38" ht="46.65" x14ac:dyDescent="0.35">
      <c r="A551" s="210">
        <v>474</v>
      </c>
      <c r="B551" s="152" t="s">
        <v>931</v>
      </c>
      <c r="C551" s="174" t="s">
        <v>932</v>
      </c>
      <c r="D551" s="153">
        <v>1.2E-2</v>
      </c>
      <c r="E551" s="192">
        <f t="shared" si="577"/>
        <v>1.2000000000000001E-3</v>
      </c>
      <c r="F551" s="192">
        <f t="shared" si="578"/>
        <v>1.008E-2</v>
      </c>
      <c r="G551" s="192"/>
      <c r="H551" s="192">
        <f t="shared" si="579"/>
        <v>7.1999999999999994E-4</v>
      </c>
      <c r="I551" s="153">
        <v>5.3404799999999997E-4</v>
      </c>
      <c r="J551" s="192">
        <v>0</v>
      </c>
      <c r="K551" s="192">
        <v>0</v>
      </c>
      <c r="L551" s="192">
        <v>0</v>
      </c>
      <c r="M551" s="192">
        <v>5.3404799999999997E-4</v>
      </c>
      <c r="N551" s="192">
        <f t="shared" si="580"/>
        <v>1.1465952E-2</v>
      </c>
      <c r="O551" s="192">
        <f t="shared" si="581"/>
        <v>1.2000000000000001E-3</v>
      </c>
      <c r="P551" s="192">
        <f t="shared" si="582"/>
        <v>1.008E-2</v>
      </c>
      <c r="Q551" s="192">
        <f t="shared" si="583"/>
        <v>0</v>
      </c>
      <c r="R551" s="192">
        <f t="shared" si="584"/>
        <v>1.8595199999999997E-4</v>
      </c>
      <c r="S551" s="153">
        <f t="shared" si="585"/>
        <v>4.4504000000000001E-4</v>
      </c>
      <c r="T551" s="153"/>
      <c r="U551" s="153"/>
      <c r="V551" s="153"/>
      <c r="W551" s="153">
        <v>4.4504000000000001E-4</v>
      </c>
      <c r="X551" s="192"/>
      <c r="Y551" s="192"/>
      <c r="Z551" s="192"/>
      <c r="AA551" s="192"/>
      <c r="AB551" s="198"/>
      <c r="AC551" s="192"/>
      <c r="AD551" s="192"/>
      <c r="AE551" s="192"/>
      <c r="AF551" s="192"/>
      <c r="AG551" s="192"/>
      <c r="AH551" s="192"/>
      <c r="AI551" s="192"/>
      <c r="AJ551" s="153"/>
      <c r="AK551" s="192"/>
      <c r="AL551" s="27"/>
    </row>
    <row r="552" spans="1:38" ht="46.65" x14ac:dyDescent="0.35">
      <c r="A552" s="210">
        <v>475</v>
      </c>
      <c r="B552" s="152" t="s">
        <v>933</v>
      </c>
      <c r="C552" s="174" t="s">
        <v>934</v>
      </c>
      <c r="D552" s="153">
        <v>0.20660400000000009</v>
      </c>
      <c r="E552" s="192">
        <f t="shared" si="577"/>
        <v>2.0660400000000009E-2</v>
      </c>
      <c r="F552" s="192">
        <f t="shared" si="578"/>
        <v>0.17354736000000009</v>
      </c>
      <c r="G552" s="192"/>
      <c r="H552" s="192">
        <f t="shared" si="579"/>
        <v>1.2396240000000005E-2</v>
      </c>
      <c r="I552" s="153">
        <v>2.5820447999999999E-2</v>
      </c>
      <c r="J552" s="192">
        <v>0</v>
      </c>
      <c r="K552" s="192">
        <v>0</v>
      </c>
      <c r="L552" s="192">
        <v>0</v>
      </c>
      <c r="M552" s="192">
        <v>2.5820447999999999E-2</v>
      </c>
      <c r="N552" s="192">
        <f t="shared" si="580"/>
        <v>0.1807835520000001</v>
      </c>
      <c r="O552" s="192">
        <f t="shared" si="581"/>
        <v>2.0660400000000009E-2</v>
      </c>
      <c r="P552" s="192">
        <f t="shared" si="582"/>
        <v>0.17354736000000009</v>
      </c>
      <c r="Q552" s="192">
        <f t="shared" si="583"/>
        <v>0</v>
      </c>
      <c r="R552" s="192">
        <f t="shared" si="584"/>
        <v>-1.3424207999999995E-2</v>
      </c>
      <c r="S552" s="153">
        <f t="shared" si="585"/>
        <v>2.0104185800000001</v>
      </c>
      <c r="T552" s="153">
        <v>0.17961558000000011</v>
      </c>
      <c r="U552" s="153">
        <v>1.80928596</v>
      </c>
      <c r="V552" s="153"/>
      <c r="W552" s="153">
        <v>2.1517040000000001E-2</v>
      </c>
      <c r="X552" s="192"/>
      <c r="Y552" s="192"/>
      <c r="Z552" s="192"/>
      <c r="AA552" s="192"/>
      <c r="AB552" s="198"/>
      <c r="AC552" s="192"/>
      <c r="AD552" s="192"/>
      <c r="AE552" s="192"/>
      <c r="AF552" s="198">
        <v>2020</v>
      </c>
      <c r="AG552" s="192" t="s">
        <v>1527</v>
      </c>
      <c r="AH552" s="192" t="s">
        <v>1528</v>
      </c>
      <c r="AI552" s="192" t="s">
        <v>1529</v>
      </c>
      <c r="AJ552" s="153">
        <v>9.5939999999999998E-2</v>
      </c>
      <c r="AK552" s="192"/>
      <c r="AL552" s="27"/>
    </row>
    <row r="553" spans="1:38" ht="46.65" x14ac:dyDescent="0.35">
      <c r="A553" s="210">
        <v>476</v>
      </c>
      <c r="B553" s="152" t="s">
        <v>935</v>
      </c>
      <c r="C553" s="174" t="s">
        <v>936</v>
      </c>
      <c r="D553" s="153">
        <v>2.0572416000000002</v>
      </c>
      <c r="E553" s="192">
        <f t="shared" si="577"/>
        <v>0.20572416000000004</v>
      </c>
      <c r="F553" s="192">
        <f t="shared" si="578"/>
        <v>1.7280829440000003</v>
      </c>
      <c r="G553" s="192"/>
      <c r="H553" s="192">
        <f t="shared" si="579"/>
        <v>0.123434496</v>
      </c>
      <c r="I553" s="153">
        <v>9.1557659999999999E-2</v>
      </c>
      <c r="J553" s="192">
        <v>0</v>
      </c>
      <c r="K553" s="192">
        <v>0</v>
      </c>
      <c r="L553" s="192">
        <v>0</v>
      </c>
      <c r="M553" s="192">
        <v>9.1557659999999999E-2</v>
      </c>
      <c r="N553" s="192">
        <f t="shared" si="580"/>
        <v>1.9656839400000001</v>
      </c>
      <c r="O553" s="192">
        <f t="shared" si="581"/>
        <v>0.20572416000000004</v>
      </c>
      <c r="P553" s="192">
        <f t="shared" si="582"/>
        <v>1.7280829440000003</v>
      </c>
      <c r="Q553" s="192">
        <f t="shared" si="583"/>
        <v>0</v>
      </c>
      <c r="R553" s="192">
        <f t="shared" si="584"/>
        <v>3.1876836000000006E-2</v>
      </c>
      <c r="S553" s="153">
        <f t="shared" si="585"/>
        <v>7.6298050000000006E-2</v>
      </c>
      <c r="T553" s="153"/>
      <c r="U553" s="153"/>
      <c r="V553" s="153"/>
      <c r="W553" s="153">
        <v>7.6298050000000006E-2</v>
      </c>
      <c r="X553" s="192"/>
      <c r="Y553" s="192"/>
      <c r="Z553" s="192"/>
      <c r="AA553" s="192"/>
      <c r="AB553" s="198"/>
      <c r="AC553" s="192"/>
      <c r="AD553" s="192"/>
      <c r="AE553" s="192"/>
      <c r="AF553" s="192"/>
      <c r="AG553" s="192"/>
      <c r="AH553" s="192"/>
      <c r="AI553" s="192"/>
      <c r="AJ553" s="153"/>
      <c r="AK553" s="192"/>
      <c r="AL553" s="27"/>
    </row>
    <row r="554" spans="1:38" ht="77.7" x14ac:dyDescent="0.35">
      <c r="A554" s="210">
        <v>477</v>
      </c>
      <c r="B554" s="152" t="s">
        <v>937</v>
      </c>
      <c r="C554" s="174" t="s">
        <v>938</v>
      </c>
      <c r="D554" s="153">
        <v>16.065011999999999</v>
      </c>
      <c r="E554" s="192">
        <f t="shared" si="577"/>
        <v>1.6065012000000001</v>
      </c>
      <c r="F554" s="192">
        <f t="shared" si="578"/>
        <v>13.494610079999999</v>
      </c>
      <c r="G554" s="192"/>
      <c r="H554" s="192">
        <f t="shared" si="579"/>
        <v>0.96390071999999993</v>
      </c>
      <c r="I554" s="153">
        <v>0.71497417199999991</v>
      </c>
      <c r="J554" s="192">
        <v>0</v>
      </c>
      <c r="K554" s="192">
        <v>0</v>
      </c>
      <c r="L554" s="192">
        <v>0</v>
      </c>
      <c r="M554" s="192">
        <v>0.71497417199999991</v>
      </c>
      <c r="N554" s="192">
        <f t="shared" si="580"/>
        <v>15.350037828</v>
      </c>
      <c r="O554" s="192">
        <f t="shared" si="581"/>
        <v>1.6065012000000001</v>
      </c>
      <c r="P554" s="192">
        <f t="shared" si="582"/>
        <v>13.494610079999999</v>
      </c>
      <c r="Q554" s="192">
        <f t="shared" si="583"/>
        <v>0</v>
      </c>
      <c r="R554" s="192">
        <f t="shared" si="584"/>
        <v>0.24892654800000003</v>
      </c>
      <c r="S554" s="153">
        <f t="shared" si="585"/>
        <v>0.59581180999999994</v>
      </c>
      <c r="T554" s="153"/>
      <c r="U554" s="153"/>
      <c r="V554" s="153"/>
      <c r="W554" s="153">
        <v>0.59581180999999994</v>
      </c>
      <c r="X554" s="192"/>
      <c r="Y554" s="192"/>
      <c r="Z554" s="192"/>
      <c r="AA554" s="192"/>
      <c r="AB554" s="198"/>
      <c r="AC554" s="192"/>
      <c r="AD554" s="192"/>
      <c r="AE554" s="192"/>
      <c r="AF554" s="192"/>
      <c r="AG554" s="192"/>
      <c r="AH554" s="192"/>
      <c r="AI554" s="192"/>
      <c r="AJ554" s="153"/>
      <c r="AK554" s="192"/>
      <c r="AL554" s="27"/>
    </row>
    <row r="555" spans="1:38" ht="77.7" x14ac:dyDescent="0.35">
      <c r="A555" s="210">
        <v>478</v>
      </c>
      <c r="B555" s="152" t="s">
        <v>939</v>
      </c>
      <c r="C555" s="174" t="s">
        <v>1776</v>
      </c>
      <c r="D555" s="153">
        <v>1.354968</v>
      </c>
      <c r="E555" s="192">
        <f t="shared" si="577"/>
        <v>0.1354968</v>
      </c>
      <c r="F555" s="192">
        <f t="shared" si="578"/>
        <v>1.1381731199999998</v>
      </c>
      <c r="G555" s="192"/>
      <c r="H555" s="192">
        <f t="shared" si="579"/>
        <v>8.1298079999999995E-2</v>
      </c>
      <c r="I555" s="153">
        <v>1.081310894</v>
      </c>
      <c r="J555" s="192">
        <v>0.13969818000000001</v>
      </c>
      <c r="K555" s="192">
        <v>0.88130975</v>
      </c>
      <c r="L555" s="192">
        <v>0</v>
      </c>
      <c r="M555" s="192">
        <v>6.0302963999999987E-2</v>
      </c>
      <c r="N555" s="192">
        <f t="shared" si="580"/>
        <v>0.27365710599999993</v>
      </c>
      <c r="O555" s="192">
        <f t="shared" si="581"/>
        <v>-4.2013800000000046E-3</v>
      </c>
      <c r="P555" s="192">
        <f t="shared" si="582"/>
        <v>0.25686336999999981</v>
      </c>
      <c r="Q555" s="192">
        <f t="shared" si="583"/>
        <v>0</v>
      </c>
      <c r="R555" s="192">
        <f t="shared" si="584"/>
        <v>2.0995116000000008E-2</v>
      </c>
      <c r="S555" s="153">
        <f t="shared" si="585"/>
        <v>1.0846986100000002</v>
      </c>
      <c r="T555" s="153">
        <v>0.11641515000000024</v>
      </c>
      <c r="U555" s="153">
        <v>0.91803098999999999</v>
      </c>
      <c r="V555" s="153"/>
      <c r="W555" s="153">
        <v>5.0252469999999994E-2</v>
      </c>
      <c r="X555" s="192"/>
      <c r="Y555" s="192"/>
      <c r="Z555" s="192"/>
      <c r="AA555" s="192"/>
      <c r="AB555" s="198"/>
      <c r="AC555" s="192"/>
      <c r="AD555" s="192"/>
      <c r="AE555" s="192"/>
      <c r="AF555" s="192"/>
      <c r="AG555" s="192"/>
      <c r="AH555" s="192"/>
      <c r="AI555" s="192"/>
      <c r="AJ555" s="153"/>
      <c r="AK555" s="192"/>
      <c r="AL555" s="27"/>
    </row>
    <row r="556" spans="1:38" ht="62.2" x14ac:dyDescent="0.35">
      <c r="A556" s="210">
        <v>479</v>
      </c>
      <c r="B556" s="152" t="s">
        <v>1777</v>
      </c>
      <c r="C556" s="174" t="s">
        <v>940</v>
      </c>
      <c r="D556" s="153">
        <v>6.0046176000000004</v>
      </c>
      <c r="E556" s="192">
        <f t="shared" si="577"/>
        <v>0.60046176000000007</v>
      </c>
      <c r="F556" s="192">
        <f t="shared" si="578"/>
        <v>5.0438787840000003</v>
      </c>
      <c r="G556" s="192"/>
      <c r="H556" s="192">
        <f t="shared" si="579"/>
        <v>0.36027705600000004</v>
      </c>
      <c r="I556" s="153">
        <v>0.26723581199999996</v>
      </c>
      <c r="J556" s="192">
        <v>0</v>
      </c>
      <c r="K556" s="192">
        <v>0</v>
      </c>
      <c r="L556" s="192">
        <v>0</v>
      </c>
      <c r="M556" s="192">
        <v>0.26723581199999996</v>
      </c>
      <c r="N556" s="192">
        <f t="shared" si="580"/>
        <v>5.7373817880000004</v>
      </c>
      <c r="O556" s="192">
        <f t="shared" si="581"/>
        <v>0.60046176000000007</v>
      </c>
      <c r="P556" s="192">
        <f t="shared" si="582"/>
        <v>5.0438787840000003</v>
      </c>
      <c r="Q556" s="192">
        <f t="shared" si="583"/>
        <v>0</v>
      </c>
      <c r="R556" s="192">
        <f t="shared" si="584"/>
        <v>9.3041244000000078E-2</v>
      </c>
      <c r="S556" s="153">
        <f t="shared" si="585"/>
        <v>0.22269650999999999</v>
      </c>
      <c r="T556" s="153"/>
      <c r="U556" s="153"/>
      <c r="V556" s="153"/>
      <c r="W556" s="153">
        <v>0.22269650999999999</v>
      </c>
      <c r="X556" s="192"/>
      <c r="Y556" s="192"/>
      <c r="Z556" s="192"/>
      <c r="AA556" s="192"/>
      <c r="AB556" s="198"/>
      <c r="AC556" s="192"/>
      <c r="AD556" s="192"/>
      <c r="AE556" s="192"/>
      <c r="AF556" s="192"/>
      <c r="AG556" s="192"/>
      <c r="AH556" s="192"/>
      <c r="AI556" s="192"/>
      <c r="AJ556" s="153"/>
      <c r="AK556" s="192"/>
      <c r="AL556" s="27"/>
    </row>
    <row r="557" spans="1:38" ht="62.2" x14ac:dyDescent="0.35">
      <c r="A557" s="210">
        <v>480</v>
      </c>
      <c r="B557" s="152" t="s">
        <v>941</v>
      </c>
      <c r="C557" s="174" t="s">
        <v>942</v>
      </c>
      <c r="D557" s="153">
        <v>0</v>
      </c>
      <c r="E557" s="192">
        <f t="shared" si="577"/>
        <v>0</v>
      </c>
      <c r="F557" s="192">
        <f t="shared" si="578"/>
        <v>0</v>
      </c>
      <c r="G557" s="192"/>
      <c r="H557" s="192">
        <f t="shared" si="579"/>
        <v>0</v>
      </c>
      <c r="I557" s="153">
        <v>3.4478772000000002</v>
      </c>
      <c r="J557" s="192">
        <v>0</v>
      </c>
      <c r="K557" s="192">
        <v>3.4478772000000002</v>
      </c>
      <c r="L557" s="192">
        <v>0</v>
      </c>
      <c r="M557" s="192">
        <v>0</v>
      </c>
      <c r="N557" s="192">
        <f t="shared" si="580"/>
        <v>-3.4478772000000002</v>
      </c>
      <c r="O557" s="192">
        <f t="shared" si="581"/>
        <v>0</v>
      </c>
      <c r="P557" s="192">
        <f t="shared" si="582"/>
        <v>-3.4478772000000002</v>
      </c>
      <c r="Q557" s="192">
        <f t="shared" si="583"/>
        <v>0</v>
      </c>
      <c r="R557" s="192">
        <f t="shared" si="584"/>
        <v>0</v>
      </c>
      <c r="S557" s="153">
        <f t="shared" si="585"/>
        <v>0</v>
      </c>
      <c r="T557" s="153"/>
      <c r="U557" s="153"/>
      <c r="V557" s="153"/>
      <c r="W557" s="153">
        <v>0</v>
      </c>
      <c r="X557" s="192"/>
      <c r="Y557" s="192"/>
      <c r="Z557" s="192"/>
      <c r="AA557" s="192"/>
      <c r="AB557" s="198"/>
      <c r="AC557" s="192"/>
      <c r="AD557" s="192"/>
      <c r="AE557" s="192"/>
      <c r="AF557" s="192"/>
      <c r="AG557" s="192"/>
      <c r="AH557" s="192"/>
      <c r="AI557" s="192"/>
      <c r="AJ557" s="153"/>
      <c r="AK557" s="192"/>
      <c r="AL557" s="27"/>
    </row>
    <row r="558" spans="1:38" ht="15.55" x14ac:dyDescent="0.35">
      <c r="A558" s="172"/>
      <c r="B558" s="156" t="s">
        <v>943</v>
      </c>
      <c r="C558" s="179"/>
      <c r="D558" s="238">
        <f t="shared" ref="D558:AK558" si="586">SUM(D559:D560)</f>
        <v>14.680643999999999</v>
      </c>
      <c r="E558" s="238">
        <f t="shared" si="586"/>
        <v>1.4680644</v>
      </c>
      <c r="F558" s="238">
        <f t="shared" si="586"/>
        <v>12.331740959999999</v>
      </c>
      <c r="G558" s="238">
        <f t="shared" si="586"/>
        <v>0</v>
      </c>
      <c r="H558" s="238">
        <f t="shared" si="586"/>
        <v>0.8808386399999999</v>
      </c>
      <c r="I558" s="238">
        <f t="shared" si="586"/>
        <v>0.65336282400000012</v>
      </c>
      <c r="J558" s="238">
        <f t="shared" si="586"/>
        <v>0</v>
      </c>
      <c r="K558" s="238">
        <f t="shared" si="586"/>
        <v>0</v>
      </c>
      <c r="L558" s="238">
        <f t="shared" si="586"/>
        <v>0</v>
      </c>
      <c r="M558" s="238">
        <f t="shared" si="586"/>
        <v>0.65336282400000012</v>
      </c>
      <c r="N558" s="238">
        <f t="shared" si="586"/>
        <v>14.027281175999999</v>
      </c>
      <c r="O558" s="238">
        <f t="shared" si="586"/>
        <v>1.4680644</v>
      </c>
      <c r="P558" s="238">
        <f t="shared" si="586"/>
        <v>12.331740959999999</v>
      </c>
      <c r="Q558" s="238">
        <f t="shared" si="586"/>
        <v>0</v>
      </c>
      <c r="R558" s="238">
        <f t="shared" si="586"/>
        <v>0.22747581599999972</v>
      </c>
      <c r="S558" s="238">
        <f t="shared" si="586"/>
        <v>12.76778109</v>
      </c>
      <c r="T558" s="238">
        <f t="shared" si="586"/>
        <v>0.99832158999999798</v>
      </c>
      <c r="U558" s="238">
        <f t="shared" si="586"/>
        <v>11.224990480000001</v>
      </c>
      <c r="V558" s="238">
        <f t="shared" si="586"/>
        <v>0</v>
      </c>
      <c r="W558" s="238">
        <f t="shared" si="586"/>
        <v>0.54446902000000008</v>
      </c>
      <c r="X558" s="238">
        <f t="shared" si="586"/>
        <v>0</v>
      </c>
      <c r="Y558" s="238">
        <f t="shared" si="586"/>
        <v>0</v>
      </c>
      <c r="Z558" s="238">
        <f t="shared" si="586"/>
        <v>0</v>
      </c>
      <c r="AA558" s="238">
        <f t="shared" si="586"/>
        <v>0</v>
      </c>
      <c r="AB558" s="238">
        <f t="shared" si="586"/>
        <v>0</v>
      </c>
      <c r="AC558" s="238">
        <f t="shared" si="586"/>
        <v>0</v>
      </c>
      <c r="AD558" s="238">
        <f t="shared" si="586"/>
        <v>0</v>
      </c>
      <c r="AE558" s="238">
        <f t="shared" si="586"/>
        <v>0</v>
      </c>
      <c r="AF558" s="238">
        <f t="shared" si="586"/>
        <v>0</v>
      </c>
      <c r="AG558" s="238">
        <f t="shared" si="586"/>
        <v>0</v>
      </c>
      <c r="AH558" s="238">
        <f t="shared" si="586"/>
        <v>0</v>
      </c>
      <c r="AI558" s="238">
        <f t="shared" si="586"/>
        <v>0</v>
      </c>
      <c r="AJ558" s="238">
        <f t="shared" si="586"/>
        <v>0</v>
      </c>
      <c r="AK558" s="238">
        <f t="shared" si="586"/>
        <v>0</v>
      </c>
      <c r="AL558" s="27"/>
    </row>
    <row r="559" spans="1:38" ht="46.65" x14ac:dyDescent="0.35">
      <c r="A559" s="210">
        <v>481</v>
      </c>
      <c r="B559" s="152" t="s">
        <v>1778</v>
      </c>
      <c r="C559" s="174" t="s">
        <v>944</v>
      </c>
      <c r="D559" s="153">
        <v>1.2E-2</v>
      </c>
      <c r="E559" s="192">
        <f t="shared" ref="E559:E560" si="587">D559*10%</f>
        <v>1.2000000000000001E-3</v>
      </c>
      <c r="F559" s="192">
        <f t="shared" ref="F559:F560" si="588">D559-E559-H559</f>
        <v>1.008E-2</v>
      </c>
      <c r="G559" s="192"/>
      <c r="H559" s="192">
        <f t="shared" ref="H559:H560" si="589">D559*6%</f>
        <v>7.1999999999999994E-4</v>
      </c>
      <c r="I559" s="153">
        <v>5.3404799999999997E-4</v>
      </c>
      <c r="J559" s="192">
        <v>0</v>
      </c>
      <c r="K559" s="192">
        <v>0</v>
      </c>
      <c r="L559" s="192">
        <v>0</v>
      </c>
      <c r="M559" s="192">
        <v>5.3404799999999997E-4</v>
      </c>
      <c r="N559" s="192">
        <f t="shared" ref="N559:N560" si="590">D559-I559</f>
        <v>1.1465952E-2</v>
      </c>
      <c r="O559" s="192">
        <f t="shared" ref="O559:O560" si="591">E559-J559</f>
        <v>1.2000000000000001E-3</v>
      </c>
      <c r="P559" s="192">
        <f t="shared" ref="P559:P560" si="592">F559-K559</f>
        <v>1.008E-2</v>
      </c>
      <c r="Q559" s="192">
        <f t="shared" ref="Q559:Q560" si="593">G559-L559</f>
        <v>0</v>
      </c>
      <c r="R559" s="192">
        <f t="shared" ref="R559:R560" si="594">H559-M559</f>
        <v>1.8595199999999997E-4</v>
      </c>
      <c r="S559" s="153">
        <f t="shared" ref="S559:S560" si="595">T559+U559+V559+W559</f>
        <v>12.223757109999999</v>
      </c>
      <c r="T559" s="153">
        <v>0.99832158999999798</v>
      </c>
      <c r="U559" s="153">
        <v>11.224990480000001</v>
      </c>
      <c r="V559" s="153"/>
      <c r="W559" s="153">
        <v>4.4504000000000001E-4</v>
      </c>
      <c r="X559" s="192"/>
      <c r="Y559" s="192"/>
      <c r="Z559" s="192"/>
      <c r="AA559" s="192"/>
      <c r="AB559" s="198"/>
      <c r="AC559" s="192"/>
      <c r="AD559" s="192"/>
      <c r="AE559" s="192"/>
      <c r="AF559" s="192"/>
      <c r="AG559" s="192"/>
      <c r="AH559" s="192"/>
      <c r="AI559" s="192"/>
      <c r="AJ559" s="153"/>
      <c r="AK559" s="192"/>
      <c r="AL559" s="27"/>
    </row>
    <row r="560" spans="1:38" ht="62.2" x14ac:dyDescent="0.35">
      <c r="A560" s="210">
        <v>482</v>
      </c>
      <c r="B560" s="152" t="s">
        <v>945</v>
      </c>
      <c r="C560" s="174" t="s">
        <v>946</v>
      </c>
      <c r="D560" s="153">
        <v>14.668643999999999</v>
      </c>
      <c r="E560" s="192">
        <f t="shared" si="587"/>
        <v>1.4668644</v>
      </c>
      <c r="F560" s="192">
        <f t="shared" si="588"/>
        <v>12.321660959999999</v>
      </c>
      <c r="G560" s="192"/>
      <c r="H560" s="192">
        <f t="shared" si="589"/>
        <v>0.88011863999999984</v>
      </c>
      <c r="I560" s="153">
        <v>0.65282877600000011</v>
      </c>
      <c r="J560" s="192">
        <v>0</v>
      </c>
      <c r="K560" s="192">
        <v>0</v>
      </c>
      <c r="L560" s="192">
        <v>0</v>
      </c>
      <c r="M560" s="192">
        <v>0.65282877600000011</v>
      </c>
      <c r="N560" s="192">
        <f t="shared" si="590"/>
        <v>14.015815223999999</v>
      </c>
      <c r="O560" s="192">
        <f t="shared" si="591"/>
        <v>1.4668644</v>
      </c>
      <c r="P560" s="192">
        <f t="shared" si="592"/>
        <v>12.321660959999999</v>
      </c>
      <c r="Q560" s="192">
        <f t="shared" si="593"/>
        <v>0</v>
      </c>
      <c r="R560" s="192">
        <f t="shared" si="594"/>
        <v>0.22728986399999973</v>
      </c>
      <c r="S560" s="153">
        <f t="shared" si="595"/>
        <v>0.54402398000000007</v>
      </c>
      <c r="T560" s="153"/>
      <c r="U560" s="153"/>
      <c r="V560" s="153"/>
      <c r="W560" s="153">
        <v>0.54402398000000007</v>
      </c>
      <c r="X560" s="192"/>
      <c r="Y560" s="192"/>
      <c r="Z560" s="192"/>
      <c r="AA560" s="192"/>
      <c r="AB560" s="198"/>
      <c r="AC560" s="192"/>
      <c r="AD560" s="192"/>
      <c r="AE560" s="192"/>
      <c r="AF560" s="192"/>
      <c r="AG560" s="192"/>
      <c r="AH560" s="192"/>
      <c r="AI560" s="192"/>
      <c r="AJ560" s="153"/>
      <c r="AK560" s="192"/>
      <c r="AL560" s="27"/>
    </row>
    <row r="561" spans="1:38" ht="15.55" x14ac:dyDescent="0.35">
      <c r="A561" s="172"/>
      <c r="B561" s="156" t="s">
        <v>316</v>
      </c>
      <c r="C561" s="173"/>
      <c r="D561" s="237">
        <f t="shared" ref="D561:AK561" si="596">SUM(D562:D565)</f>
        <v>13.274210399999998</v>
      </c>
      <c r="E561" s="237">
        <f t="shared" si="596"/>
        <v>1.3274210399999997</v>
      </c>
      <c r="F561" s="237">
        <f t="shared" si="596"/>
        <v>11.150336735999998</v>
      </c>
      <c r="G561" s="237">
        <f t="shared" si="596"/>
        <v>0</v>
      </c>
      <c r="H561" s="237">
        <f t="shared" si="596"/>
        <v>0.79645262399999983</v>
      </c>
      <c r="I561" s="237">
        <f t="shared" si="596"/>
        <v>2.7035812039999998</v>
      </c>
      <c r="J561" s="237">
        <f t="shared" si="596"/>
        <v>0</v>
      </c>
      <c r="K561" s="237">
        <f t="shared" si="596"/>
        <v>2.31760856</v>
      </c>
      <c r="L561" s="237">
        <f t="shared" si="596"/>
        <v>0</v>
      </c>
      <c r="M561" s="237">
        <f t="shared" si="596"/>
        <v>0.38597264399999998</v>
      </c>
      <c r="N561" s="237">
        <f t="shared" si="596"/>
        <v>10.570629195999997</v>
      </c>
      <c r="O561" s="237">
        <f t="shared" si="596"/>
        <v>1.3274210399999997</v>
      </c>
      <c r="P561" s="237">
        <f t="shared" si="596"/>
        <v>8.832728175999998</v>
      </c>
      <c r="Q561" s="237">
        <f t="shared" si="596"/>
        <v>0</v>
      </c>
      <c r="R561" s="237">
        <f t="shared" si="596"/>
        <v>0.41047997999999986</v>
      </c>
      <c r="S561" s="237">
        <f t="shared" si="596"/>
        <v>2.3248084299999996</v>
      </c>
      <c r="T561" s="237">
        <f t="shared" si="596"/>
        <v>7.1824089999999993E-2</v>
      </c>
      <c r="U561" s="237">
        <f t="shared" si="596"/>
        <v>1.9313404699999996</v>
      </c>
      <c r="V561" s="237">
        <f t="shared" si="596"/>
        <v>0</v>
      </c>
      <c r="W561" s="237">
        <f t="shared" si="596"/>
        <v>0.32164386999999994</v>
      </c>
      <c r="X561" s="237">
        <f t="shared" si="596"/>
        <v>0</v>
      </c>
      <c r="Y561" s="237">
        <f t="shared" si="596"/>
        <v>0</v>
      </c>
      <c r="Z561" s="237">
        <f t="shared" si="596"/>
        <v>0</v>
      </c>
      <c r="AA561" s="237">
        <f t="shared" si="596"/>
        <v>0</v>
      </c>
      <c r="AB561" s="237">
        <f t="shared" si="596"/>
        <v>0</v>
      </c>
      <c r="AC561" s="237">
        <f t="shared" si="596"/>
        <v>0</v>
      </c>
      <c r="AD561" s="237">
        <f t="shared" si="596"/>
        <v>0</v>
      </c>
      <c r="AE561" s="237">
        <f t="shared" si="596"/>
        <v>0</v>
      </c>
      <c r="AF561" s="237">
        <f t="shared" si="596"/>
        <v>0</v>
      </c>
      <c r="AG561" s="237">
        <f t="shared" si="596"/>
        <v>0</v>
      </c>
      <c r="AH561" s="237">
        <f t="shared" si="596"/>
        <v>0</v>
      </c>
      <c r="AI561" s="237">
        <f t="shared" si="596"/>
        <v>0</v>
      </c>
      <c r="AJ561" s="237">
        <f t="shared" si="596"/>
        <v>0</v>
      </c>
      <c r="AK561" s="237">
        <f t="shared" si="596"/>
        <v>0</v>
      </c>
      <c r="AL561" s="27"/>
    </row>
    <row r="562" spans="1:38" ht="46.65" x14ac:dyDescent="0.35">
      <c r="A562" s="210">
        <v>483</v>
      </c>
      <c r="B562" s="152" t="s">
        <v>947</v>
      </c>
      <c r="C562" s="174" t="s">
        <v>948</v>
      </c>
      <c r="D562" s="153">
        <v>2.7932543999999999</v>
      </c>
      <c r="E562" s="192">
        <f t="shared" ref="E562:E565" si="597">D562*10%</f>
        <v>0.27932543999999998</v>
      </c>
      <c r="F562" s="192">
        <f t="shared" ref="F562:F565" si="598">D562-E562-H562</f>
        <v>2.3463336959999999</v>
      </c>
      <c r="G562" s="192"/>
      <c r="H562" s="192">
        <f t="shared" ref="H562:H565" si="599">D562*6%</f>
        <v>0.16759526399999999</v>
      </c>
      <c r="I562" s="153">
        <v>2.4419224879999999</v>
      </c>
      <c r="J562" s="192">
        <v>0</v>
      </c>
      <c r="K562" s="192">
        <v>2.31760856</v>
      </c>
      <c r="L562" s="192">
        <v>0</v>
      </c>
      <c r="M562" s="192">
        <v>0.12431392799999999</v>
      </c>
      <c r="N562" s="192">
        <f t="shared" ref="N562:N565" si="600">D562-I562</f>
        <v>0.35133191200000002</v>
      </c>
      <c r="O562" s="192">
        <f t="shared" ref="O562:O565" si="601">E562-J562</f>
        <v>0.27932543999999998</v>
      </c>
      <c r="P562" s="192">
        <f t="shared" ref="P562:P565" si="602">F562-K562</f>
        <v>2.8725135999999818E-2</v>
      </c>
      <c r="Q562" s="192">
        <f t="shared" ref="Q562:Q565" si="603">G562-L562</f>
        <v>0</v>
      </c>
      <c r="R562" s="192">
        <f t="shared" ref="R562:R565" si="604">H562-M562</f>
        <v>4.3281336000000004E-2</v>
      </c>
      <c r="S562" s="153">
        <f t="shared" ref="S562:S565" si="605">T562+U562+V562+W562</f>
        <v>2.0349354099999997</v>
      </c>
      <c r="T562" s="153"/>
      <c r="U562" s="153">
        <v>1.9313404699999996</v>
      </c>
      <c r="V562" s="153"/>
      <c r="W562" s="153">
        <v>0.10359494</v>
      </c>
      <c r="X562" s="192"/>
      <c r="Y562" s="192"/>
      <c r="Z562" s="192"/>
      <c r="AA562" s="192"/>
      <c r="AB562" s="198"/>
      <c r="AC562" s="192"/>
      <c r="AD562" s="192"/>
      <c r="AE562" s="192"/>
      <c r="AF562" s="192"/>
      <c r="AG562" s="192"/>
      <c r="AH562" s="192"/>
      <c r="AI562" s="192"/>
      <c r="AJ562" s="153"/>
      <c r="AK562" s="192"/>
      <c r="AL562" s="27"/>
    </row>
    <row r="563" spans="1:38" ht="46.65" x14ac:dyDescent="0.35">
      <c r="A563" s="210">
        <v>484</v>
      </c>
      <c r="B563" s="152" t="s">
        <v>949</v>
      </c>
      <c r="C563" s="174" t="s">
        <v>950</v>
      </c>
      <c r="D563" s="153">
        <v>4.6016519999999996</v>
      </c>
      <c r="E563" s="192">
        <f t="shared" si="597"/>
        <v>0.4601652</v>
      </c>
      <c r="F563" s="192">
        <f t="shared" si="598"/>
        <v>3.86538768</v>
      </c>
      <c r="G563" s="192"/>
      <c r="H563" s="192">
        <f t="shared" si="599"/>
        <v>0.27609911999999998</v>
      </c>
      <c r="I563" s="153">
        <v>0</v>
      </c>
      <c r="J563" s="192">
        <v>0</v>
      </c>
      <c r="K563" s="192">
        <v>0</v>
      </c>
      <c r="L563" s="192">
        <v>0</v>
      </c>
      <c r="M563" s="192">
        <v>0</v>
      </c>
      <c r="N563" s="192">
        <f t="shared" si="600"/>
        <v>4.6016519999999996</v>
      </c>
      <c r="O563" s="192">
        <f t="shared" si="601"/>
        <v>0.4601652</v>
      </c>
      <c r="P563" s="192">
        <f t="shared" si="602"/>
        <v>3.86538768</v>
      </c>
      <c r="Q563" s="192">
        <f t="shared" si="603"/>
        <v>0</v>
      </c>
      <c r="R563" s="192">
        <f t="shared" si="604"/>
        <v>0.27609911999999998</v>
      </c>
      <c r="S563" s="153">
        <f t="shared" si="605"/>
        <v>0</v>
      </c>
      <c r="T563" s="153"/>
      <c r="U563" s="153"/>
      <c r="V563" s="153"/>
      <c r="W563" s="153">
        <v>0</v>
      </c>
      <c r="X563" s="192"/>
      <c r="Y563" s="192"/>
      <c r="Z563" s="192"/>
      <c r="AA563" s="192"/>
      <c r="AB563" s="198"/>
      <c r="AC563" s="192"/>
      <c r="AD563" s="192"/>
      <c r="AE563" s="192"/>
      <c r="AF563" s="192"/>
      <c r="AG563" s="192"/>
      <c r="AH563" s="192"/>
      <c r="AI563" s="192"/>
      <c r="AJ563" s="153"/>
      <c r="AK563" s="192"/>
      <c r="AL563" s="27"/>
    </row>
    <row r="564" spans="1:38" ht="36" customHeight="1" x14ac:dyDescent="0.35">
      <c r="A564" s="210">
        <v>485</v>
      </c>
      <c r="B564" s="152" t="s">
        <v>951</v>
      </c>
      <c r="C564" s="174" t="s">
        <v>952</v>
      </c>
      <c r="D564" s="153">
        <v>5.8793039999999976</v>
      </c>
      <c r="E564" s="192">
        <f t="shared" si="597"/>
        <v>0.58793039999999974</v>
      </c>
      <c r="F564" s="192">
        <f t="shared" si="598"/>
        <v>4.9386153599999982</v>
      </c>
      <c r="G564" s="192"/>
      <c r="H564" s="192">
        <f t="shared" si="599"/>
        <v>0.35275823999999983</v>
      </c>
      <c r="I564" s="153">
        <v>0.26165871599999996</v>
      </c>
      <c r="J564" s="192">
        <v>0</v>
      </c>
      <c r="K564" s="192">
        <v>0</v>
      </c>
      <c r="L564" s="192">
        <v>0</v>
      </c>
      <c r="M564" s="192">
        <v>0.26165871599999996</v>
      </c>
      <c r="N564" s="192">
        <f t="shared" si="600"/>
        <v>5.6176452839999973</v>
      </c>
      <c r="O564" s="192">
        <f t="shared" si="601"/>
        <v>0.58793039999999974</v>
      </c>
      <c r="P564" s="192">
        <f t="shared" si="602"/>
        <v>4.9386153599999982</v>
      </c>
      <c r="Q564" s="192">
        <f t="shared" si="603"/>
        <v>0</v>
      </c>
      <c r="R564" s="192">
        <f t="shared" si="604"/>
        <v>9.1099523999999876E-2</v>
      </c>
      <c r="S564" s="153">
        <f t="shared" si="605"/>
        <v>0.21804892999999997</v>
      </c>
      <c r="T564" s="153"/>
      <c r="U564" s="153"/>
      <c r="V564" s="153"/>
      <c r="W564" s="153">
        <v>0.21804892999999997</v>
      </c>
      <c r="X564" s="192"/>
      <c r="Y564" s="192"/>
      <c r="Z564" s="192"/>
      <c r="AA564" s="192"/>
      <c r="AB564" s="198"/>
      <c r="AC564" s="192"/>
      <c r="AD564" s="192"/>
      <c r="AE564" s="192"/>
      <c r="AF564" s="192"/>
      <c r="AG564" s="192"/>
      <c r="AH564" s="192"/>
      <c r="AI564" s="192"/>
      <c r="AJ564" s="153"/>
      <c r="AK564" s="192"/>
      <c r="AL564" s="27"/>
    </row>
    <row r="565" spans="1:38" ht="62.2" x14ac:dyDescent="0.35">
      <c r="A565" s="210">
        <v>486</v>
      </c>
      <c r="B565" s="152" t="s">
        <v>1779</v>
      </c>
      <c r="C565" s="174" t="s">
        <v>1780</v>
      </c>
      <c r="D565" s="153">
        <v>0</v>
      </c>
      <c r="E565" s="192">
        <f t="shared" si="597"/>
        <v>0</v>
      </c>
      <c r="F565" s="192">
        <f t="shared" si="598"/>
        <v>0</v>
      </c>
      <c r="G565" s="192"/>
      <c r="H565" s="192">
        <f t="shared" si="599"/>
        <v>0</v>
      </c>
      <c r="I565" s="153">
        <v>0</v>
      </c>
      <c r="J565" s="192">
        <v>0</v>
      </c>
      <c r="K565" s="192">
        <v>0</v>
      </c>
      <c r="L565" s="192">
        <v>0</v>
      </c>
      <c r="M565" s="192">
        <v>0</v>
      </c>
      <c r="N565" s="192">
        <f t="shared" si="600"/>
        <v>0</v>
      </c>
      <c r="O565" s="192">
        <f t="shared" si="601"/>
        <v>0</v>
      </c>
      <c r="P565" s="192">
        <f t="shared" si="602"/>
        <v>0</v>
      </c>
      <c r="Q565" s="192">
        <f t="shared" si="603"/>
        <v>0</v>
      </c>
      <c r="R565" s="192">
        <f t="shared" si="604"/>
        <v>0</v>
      </c>
      <c r="S565" s="153">
        <f t="shared" si="605"/>
        <v>7.1824089999999993E-2</v>
      </c>
      <c r="T565" s="153">
        <v>7.1824089999999993E-2</v>
      </c>
      <c r="U565" s="153"/>
      <c r="V565" s="153"/>
      <c r="W565" s="153">
        <v>0</v>
      </c>
      <c r="X565" s="192"/>
      <c r="Y565" s="192"/>
      <c r="Z565" s="192"/>
      <c r="AA565" s="192"/>
      <c r="AB565" s="198"/>
      <c r="AC565" s="192"/>
      <c r="AD565" s="192"/>
      <c r="AE565" s="192"/>
      <c r="AF565" s="192"/>
      <c r="AG565" s="192"/>
      <c r="AH565" s="192"/>
      <c r="AI565" s="192"/>
      <c r="AJ565" s="153"/>
      <c r="AK565" s="192"/>
      <c r="AL565" s="27"/>
    </row>
    <row r="566" spans="1:38" ht="15.55" x14ac:dyDescent="0.35">
      <c r="A566" s="172"/>
      <c r="B566" s="156" t="s">
        <v>323</v>
      </c>
      <c r="C566" s="173"/>
      <c r="D566" s="237">
        <f t="shared" ref="D566:AK566" si="606">SUM(D567:D570)</f>
        <v>88.363144799999986</v>
      </c>
      <c r="E566" s="237">
        <f t="shared" si="606"/>
        <v>8.8363144800000004</v>
      </c>
      <c r="F566" s="237">
        <f t="shared" si="606"/>
        <v>74.225041631999986</v>
      </c>
      <c r="G566" s="237">
        <f t="shared" si="606"/>
        <v>0</v>
      </c>
      <c r="H566" s="237">
        <f t="shared" si="606"/>
        <v>5.3017886880000002</v>
      </c>
      <c r="I566" s="237">
        <f t="shared" si="606"/>
        <v>11.36405712</v>
      </c>
      <c r="J566" s="237">
        <f t="shared" si="606"/>
        <v>0.36122047999999995</v>
      </c>
      <c r="K566" s="237">
        <f t="shared" si="606"/>
        <v>7.07023036</v>
      </c>
      <c r="L566" s="237">
        <f t="shared" si="606"/>
        <v>0</v>
      </c>
      <c r="M566" s="237">
        <f t="shared" si="606"/>
        <v>3.9326062799999999</v>
      </c>
      <c r="N566" s="237">
        <f t="shared" si="606"/>
        <v>76.999087679999988</v>
      </c>
      <c r="O566" s="237">
        <f t="shared" si="606"/>
        <v>8.4750940000000003</v>
      </c>
      <c r="P566" s="237">
        <f t="shared" si="606"/>
        <v>67.154811271999989</v>
      </c>
      <c r="Q566" s="237">
        <f t="shared" si="606"/>
        <v>0</v>
      </c>
      <c r="R566" s="237">
        <f t="shared" si="606"/>
        <v>1.3691824080000004</v>
      </c>
      <c r="S566" s="237">
        <f t="shared" si="606"/>
        <v>10.94301226</v>
      </c>
      <c r="T566" s="237">
        <f t="shared" si="606"/>
        <v>0.30101707000000033</v>
      </c>
      <c r="U566" s="237">
        <f t="shared" si="606"/>
        <v>7.3648232900000004</v>
      </c>
      <c r="V566" s="237">
        <f t="shared" si="606"/>
        <v>0</v>
      </c>
      <c r="W566" s="237">
        <f t="shared" si="606"/>
        <v>3.2771718999999999</v>
      </c>
      <c r="X566" s="237">
        <f t="shared" si="606"/>
        <v>0</v>
      </c>
      <c r="Y566" s="237">
        <f t="shared" si="606"/>
        <v>0</v>
      </c>
      <c r="Z566" s="237">
        <f t="shared" si="606"/>
        <v>0</v>
      </c>
      <c r="AA566" s="237">
        <f t="shared" si="606"/>
        <v>0</v>
      </c>
      <c r="AB566" s="237">
        <f t="shared" si="606"/>
        <v>0</v>
      </c>
      <c r="AC566" s="237">
        <f t="shared" si="606"/>
        <v>0</v>
      </c>
      <c r="AD566" s="237">
        <f t="shared" si="606"/>
        <v>0</v>
      </c>
      <c r="AE566" s="237">
        <f t="shared" si="606"/>
        <v>0</v>
      </c>
      <c r="AF566" s="237">
        <f t="shared" si="606"/>
        <v>0</v>
      </c>
      <c r="AG566" s="237">
        <f t="shared" si="606"/>
        <v>0</v>
      </c>
      <c r="AH566" s="237">
        <f t="shared" si="606"/>
        <v>0</v>
      </c>
      <c r="AI566" s="237">
        <f t="shared" si="606"/>
        <v>0</v>
      </c>
      <c r="AJ566" s="237">
        <f t="shared" si="606"/>
        <v>0</v>
      </c>
      <c r="AK566" s="237">
        <f t="shared" si="606"/>
        <v>0</v>
      </c>
      <c r="AL566" s="27"/>
    </row>
    <row r="567" spans="1:38" ht="62.2" x14ac:dyDescent="0.35">
      <c r="A567" s="210">
        <v>487</v>
      </c>
      <c r="B567" s="152" t="s">
        <v>953</v>
      </c>
      <c r="C567" s="174" t="s">
        <v>954</v>
      </c>
      <c r="D567" s="153">
        <v>1.9444127999999998</v>
      </c>
      <c r="E567" s="192">
        <f t="shared" ref="E567:E570" si="607">D567*10%</f>
        <v>0.19444127999999999</v>
      </c>
      <c r="F567" s="192">
        <f t="shared" ref="F567:F570" si="608">D567-E567-H567</f>
        <v>1.633306752</v>
      </c>
      <c r="G567" s="192"/>
      <c r="H567" s="192">
        <f t="shared" ref="H567:H570" si="609">D567*6%</f>
        <v>0.11666476799999999</v>
      </c>
      <c r="I567" s="153">
        <v>8.6536175999999992E-2</v>
      </c>
      <c r="J567" s="192">
        <v>0</v>
      </c>
      <c r="K567" s="192">
        <v>0</v>
      </c>
      <c r="L567" s="192">
        <v>0</v>
      </c>
      <c r="M567" s="192">
        <v>8.6536175999999992E-2</v>
      </c>
      <c r="N567" s="192">
        <f t="shared" ref="N567:N570" si="610">D567-I567</f>
        <v>1.8578766239999998</v>
      </c>
      <c r="O567" s="192">
        <f t="shared" ref="O567:O570" si="611">E567-J567</f>
        <v>0.19444127999999999</v>
      </c>
      <c r="P567" s="192">
        <f t="shared" ref="P567:P570" si="612">F567-K567</f>
        <v>1.633306752</v>
      </c>
      <c r="Q567" s="192">
        <f t="shared" ref="Q567:Q570" si="613">G567-L567</f>
        <v>0</v>
      </c>
      <c r="R567" s="192">
        <f t="shared" ref="R567:R570" si="614">H567-M567</f>
        <v>3.0128591999999996E-2</v>
      </c>
      <c r="S567" s="153">
        <f t="shared" ref="S567:S570" si="615">T567+U567+V567+W567</f>
        <v>7.2113479999999994E-2</v>
      </c>
      <c r="T567" s="153"/>
      <c r="U567" s="153"/>
      <c r="V567" s="153"/>
      <c r="W567" s="153">
        <v>7.2113479999999994E-2</v>
      </c>
      <c r="X567" s="192"/>
      <c r="Y567" s="192"/>
      <c r="Z567" s="192"/>
      <c r="AA567" s="192"/>
      <c r="AB567" s="198"/>
      <c r="AC567" s="192"/>
      <c r="AD567" s="192"/>
      <c r="AE567" s="192"/>
      <c r="AF567" s="192"/>
      <c r="AG567" s="192"/>
      <c r="AH567" s="192"/>
      <c r="AI567" s="192"/>
      <c r="AJ567" s="153"/>
      <c r="AK567" s="192"/>
      <c r="AL567" s="27"/>
    </row>
    <row r="568" spans="1:38" ht="62.2" x14ac:dyDescent="0.35">
      <c r="A568" s="210">
        <v>488</v>
      </c>
      <c r="B568" s="152" t="s">
        <v>955</v>
      </c>
      <c r="C568" s="174" t="s">
        <v>956</v>
      </c>
      <c r="D568" s="153">
        <v>76.959491999999997</v>
      </c>
      <c r="E568" s="192">
        <f t="shared" si="607"/>
        <v>7.6959492000000003</v>
      </c>
      <c r="F568" s="192">
        <f t="shared" si="608"/>
        <v>64.645973279999993</v>
      </c>
      <c r="G568" s="192"/>
      <c r="H568" s="192">
        <f t="shared" si="609"/>
        <v>4.61756952</v>
      </c>
      <c r="I568" s="153">
        <v>3.4250861279999998</v>
      </c>
      <c r="J568" s="192">
        <v>0</v>
      </c>
      <c r="K568" s="192">
        <v>0</v>
      </c>
      <c r="L568" s="192">
        <v>0</v>
      </c>
      <c r="M568" s="192">
        <v>3.4250861279999998</v>
      </c>
      <c r="N568" s="192">
        <f t="shared" si="610"/>
        <v>73.534405871999994</v>
      </c>
      <c r="O568" s="192">
        <f t="shared" si="611"/>
        <v>7.6959492000000003</v>
      </c>
      <c r="P568" s="192">
        <f t="shared" si="612"/>
        <v>64.645973279999993</v>
      </c>
      <c r="Q568" s="192">
        <f t="shared" si="613"/>
        <v>0</v>
      </c>
      <c r="R568" s="192">
        <f t="shared" si="614"/>
        <v>1.1924833920000002</v>
      </c>
      <c r="S568" s="153">
        <f t="shared" si="615"/>
        <v>2.85423844</v>
      </c>
      <c r="T568" s="153"/>
      <c r="U568" s="153"/>
      <c r="V568" s="153"/>
      <c r="W568" s="153">
        <v>2.85423844</v>
      </c>
      <c r="X568" s="192"/>
      <c r="Y568" s="192"/>
      <c r="Z568" s="192"/>
      <c r="AA568" s="192"/>
      <c r="AB568" s="198"/>
      <c r="AC568" s="192"/>
      <c r="AD568" s="192"/>
      <c r="AE568" s="192"/>
      <c r="AF568" s="192"/>
      <c r="AG568" s="192"/>
      <c r="AH568" s="192"/>
      <c r="AI568" s="192"/>
      <c r="AJ568" s="153"/>
      <c r="AK568" s="192"/>
      <c r="AL568" s="27"/>
    </row>
    <row r="569" spans="1:38" ht="46.65" x14ac:dyDescent="0.35">
      <c r="A569" s="210">
        <v>489</v>
      </c>
      <c r="B569" s="152" t="s">
        <v>957</v>
      </c>
      <c r="C569" s="174" t="s">
        <v>958</v>
      </c>
      <c r="D569" s="153">
        <v>1.2E-2</v>
      </c>
      <c r="E569" s="192">
        <f t="shared" si="607"/>
        <v>1.2000000000000001E-3</v>
      </c>
      <c r="F569" s="192">
        <f t="shared" si="608"/>
        <v>1.008E-2</v>
      </c>
      <c r="G569" s="192"/>
      <c r="H569" s="192">
        <f t="shared" si="609"/>
        <v>7.1999999999999994E-4</v>
      </c>
      <c r="I569" s="153">
        <v>5.3404799999999997E-4</v>
      </c>
      <c r="J569" s="192">
        <v>0</v>
      </c>
      <c r="K569" s="192">
        <v>0</v>
      </c>
      <c r="L569" s="192">
        <v>0</v>
      </c>
      <c r="M569" s="192">
        <v>5.3404799999999997E-4</v>
      </c>
      <c r="N569" s="192">
        <f t="shared" si="610"/>
        <v>1.1465952E-2</v>
      </c>
      <c r="O569" s="192">
        <f t="shared" si="611"/>
        <v>1.2000000000000001E-3</v>
      </c>
      <c r="P569" s="192">
        <f t="shared" si="612"/>
        <v>1.008E-2</v>
      </c>
      <c r="Q569" s="192">
        <f t="shared" si="613"/>
        <v>0</v>
      </c>
      <c r="R569" s="192">
        <f t="shared" si="614"/>
        <v>1.8595199999999997E-4</v>
      </c>
      <c r="S569" s="153">
        <f t="shared" si="615"/>
        <v>4.4504000000000001E-4</v>
      </c>
      <c r="T569" s="153"/>
      <c r="U569" s="153"/>
      <c r="V569" s="153"/>
      <c r="W569" s="153">
        <v>4.4504000000000001E-4</v>
      </c>
      <c r="X569" s="192"/>
      <c r="Y569" s="192"/>
      <c r="Z569" s="192"/>
      <c r="AA569" s="192"/>
      <c r="AB569" s="198"/>
      <c r="AC569" s="192"/>
      <c r="AD569" s="192"/>
      <c r="AE569" s="192"/>
      <c r="AF569" s="192"/>
      <c r="AG569" s="192"/>
      <c r="AH569" s="192"/>
      <c r="AI569" s="192"/>
      <c r="AJ569" s="153"/>
      <c r="AK569" s="192"/>
      <c r="AL569" s="27"/>
    </row>
    <row r="570" spans="1:38" ht="31.1" x14ac:dyDescent="0.35">
      <c r="A570" s="210">
        <v>490</v>
      </c>
      <c r="B570" s="152" t="s">
        <v>959</v>
      </c>
      <c r="C570" s="174" t="s">
        <v>960</v>
      </c>
      <c r="D570" s="153">
        <v>9.4472400000000007</v>
      </c>
      <c r="E570" s="192">
        <f t="shared" si="607"/>
        <v>0.94472400000000012</v>
      </c>
      <c r="F570" s="192">
        <f t="shared" si="608"/>
        <v>7.9356815999999997</v>
      </c>
      <c r="G570" s="192"/>
      <c r="H570" s="192">
        <f t="shared" si="609"/>
        <v>0.56683440000000007</v>
      </c>
      <c r="I570" s="153">
        <v>7.8519007680000001</v>
      </c>
      <c r="J570" s="192">
        <v>0.36122047999999995</v>
      </c>
      <c r="K570" s="192">
        <v>7.07023036</v>
      </c>
      <c r="L570" s="192">
        <v>0</v>
      </c>
      <c r="M570" s="192">
        <v>0.42044992799999997</v>
      </c>
      <c r="N570" s="192">
        <f t="shared" si="610"/>
        <v>1.5953392320000006</v>
      </c>
      <c r="O570" s="192">
        <f t="shared" si="611"/>
        <v>0.58350352000000016</v>
      </c>
      <c r="P570" s="192">
        <f t="shared" si="612"/>
        <v>0.86545123999999962</v>
      </c>
      <c r="Q570" s="192">
        <f t="shared" si="613"/>
        <v>0</v>
      </c>
      <c r="R570" s="192">
        <f t="shared" si="614"/>
        <v>0.1463844720000001</v>
      </c>
      <c r="S570" s="153">
        <f t="shared" si="615"/>
        <v>8.0162153000000007</v>
      </c>
      <c r="T570" s="153">
        <v>0.30101707000000033</v>
      </c>
      <c r="U570" s="153">
        <v>7.3648232900000004</v>
      </c>
      <c r="V570" s="153"/>
      <c r="W570" s="153">
        <v>0.35037493999999997</v>
      </c>
      <c r="X570" s="192"/>
      <c r="Y570" s="192"/>
      <c r="Z570" s="192"/>
      <c r="AA570" s="192"/>
      <c r="AB570" s="198"/>
      <c r="AC570" s="192"/>
      <c r="AD570" s="192"/>
      <c r="AE570" s="192"/>
      <c r="AF570" s="192"/>
      <c r="AG570" s="192"/>
      <c r="AH570" s="192"/>
      <c r="AI570" s="192"/>
      <c r="AJ570" s="153"/>
      <c r="AK570" s="192"/>
      <c r="AL570" s="27"/>
    </row>
    <row r="571" spans="1:38" ht="15.55" x14ac:dyDescent="0.35">
      <c r="A571" s="172"/>
      <c r="B571" s="156" t="s">
        <v>331</v>
      </c>
      <c r="C571" s="173"/>
      <c r="D571" s="237">
        <f t="shared" ref="D571:AK571" si="616">SUM(D572:D584)</f>
        <v>27.323643360000002</v>
      </c>
      <c r="E571" s="237">
        <f t="shared" si="616"/>
        <v>2.7323643359999998</v>
      </c>
      <c r="F571" s="237">
        <f t="shared" si="616"/>
        <v>22.951860422399996</v>
      </c>
      <c r="G571" s="237">
        <f t="shared" si="616"/>
        <v>0</v>
      </c>
      <c r="H571" s="237">
        <f t="shared" si="616"/>
        <v>1.6394186015999999</v>
      </c>
      <c r="I571" s="237">
        <f t="shared" si="616"/>
        <v>1.1615229059999999</v>
      </c>
      <c r="J571" s="237">
        <f t="shared" si="616"/>
        <v>0.17420786999999999</v>
      </c>
      <c r="K571" s="237">
        <f t="shared" si="616"/>
        <v>0.12902287199999998</v>
      </c>
      <c r="L571" s="237">
        <f t="shared" si="616"/>
        <v>0</v>
      </c>
      <c r="M571" s="237">
        <f t="shared" si="616"/>
        <v>0.85829216400000008</v>
      </c>
      <c r="N571" s="237">
        <f t="shared" si="616"/>
        <v>26.162120453999997</v>
      </c>
      <c r="O571" s="237">
        <f t="shared" si="616"/>
        <v>2.5581564659999998</v>
      </c>
      <c r="P571" s="237">
        <f t="shared" si="616"/>
        <v>22.822837550399996</v>
      </c>
      <c r="Q571" s="237">
        <f t="shared" si="616"/>
        <v>0</v>
      </c>
      <c r="R571" s="237">
        <f t="shared" si="616"/>
        <v>0.78112643759999989</v>
      </c>
      <c r="S571" s="237">
        <f t="shared" si="616"/>
        <v>2.0445671500000002</v>
      </c>
      <c r="T571" s="237">
        <f t="shared" si="616"/>
        <v>0.14517321999999999</v>
      </c>
      <c r="U571" s="237">
        <f t="shared" si="616"/>
        <v>1.1841504600000001</v>
      </c>
      <c r="V571" s="237">
        <f t="shared" si="616"/>
        <v>0</v>
      </c>
      <c r="W571" s="237">
        <f t="shared" si="616"/>
        <v>0.7152434700000001</v>
      </c>
      <c r="X571" s="237">
        <f t="shared" si="616"/>
        <v>0</v>
      </c>
      <c r="Y571" s="237">
        <f t="shared" si="616"/>
        <v>0</v>
      </c>
      <c r="Z571" s="237">
        <f t="shared" si="616"/>
        <v>0</v>
      </c>
      <c r="AA571" s="237">
        <f t="shared" si="616"/>
        <v>0</v>
      </c>
      <c r="AB571" s="237">
        <f t="shared" si="616"/>
        <v>0</v>
      </c>
      <c r="AC571" s="237">
        <f t="shared" si="616"/>
        <v>0</v>
      </c>
      <c r="AD571" s="237">
        <f t="shared" si="616"/>
        <v>0</v>
      </c>
      <c r="AE571" s="237">
        <f t="shared" si="616"/>
        <v>0</v>
      </c>
      <c r="AF571" s="237">
        <f t="shared" si="616"/>
        <v>2020</v>
      </c>
      <c r="AG571" s="237">
        <f t="shared" si="616"/>
        <v>0</v>
      </c>
      <c r="AH571" s="237">
        <f t="shared" si="616"/>
        <v>0</v>
      </c>
      <c r="AI571" s="237">
        <f t="shared" si="616"/>
        <v>0</v>
      </c>
      <c r="AJ571" s="237">
        <f t="shared" si="616"/>
        <v>0.22700000000000001</v>
      </c>
      <c r="AK571" s="237">
        <f t="shared" si="616"/>
        <v>0</v>
      </c>
      <c r="AL571" s="27"/>
    </row>
    <row r="572" spans="1:38" ht="46.65" x14ac:dyDescent="0.35">
      <c r="A572" s="210">
        <v>491</v>
      </c>
      <c r="B572" s="152" t="s">
        <v>1781</v>
      </c>
      <c r="C572" s="174" t="s">
        <v>961</v>
      </c>
      <c r="D572" s="153">
        <v>2.58945216</v>
      </c>
      <c r="E572" s="192">
        <f t="shared" ref="E572:E584" si="617">D572*10%</f>
        <v>0.25894521600000003</v>
      </c>
      <c r="F572" s="192">
        <f t="shared" ref="F572:F584" si="618">D572-E572-H572</f>
        <v>2.1751398144</v>
      </c>
      <c r="G572" s="192"/>
      <c r="H572" s="192">
        <f t="shared" ref="H572:H584" si="619">D572*6%</f>
        <v>0.15536712959999999</v>
      </c>
      <c r="I572" s="153">
        <v>0.11524369199999998</v>
      </c>
      <c r="J572" s="192">
        <v>0</v>
      </c>
      <c r="K572" s="192">
        <v>0</v>
      </c>
      <c r="L572" s="192">
        <v>0</v>
      </c>
      <c r="M572" s="192">
        <v>0.11524369199999998</v>
      </c>
      <c r="N572" s="192">
        <f t="shared" ref="N572:N584" si="620">D572-I572</f>
        <v>2.474208468</v>
      </c>
      <c r="O572" s="192">
        <f t="shared" ref="O572:O584" si="621">E572-J572</f>
        <v>0.25894521600000003</v>
      </c>
      <c r="P572" s="192">
        <f t="shared" ref="P572:P584" si="622">F572-K572</f>
        <v>2.1751398144</v>
      </c>
      <c r="Q572" s="192">
        <f t="shared" ref="Q572:Q584" si="623">G572-L572</f>
        <v>0</v>
      </c>
      <c r="R572" s="192">
        <f t="shared" ref="R572:R584" si="624">H572-M572</f>
        <v>4.0123437600000006E-2</v>
      </c>
      <c r="S572" s="153">
        <f t="shared" ref="S572:S584" si="625">T572+U572+V572+W572</f>
        <v>9.6036409999999989E-2</v>
      </c>
      <c r="T572" s="153"/>
      <c r="U572" s="153"/>
      <c r="V572" s="153"/>
      <c r="W572" s="153">
        <v>9.6036409999999989E-2</v>
      </c>
      <c r="X572" s="192"/>
      <c r="Y572" s="192"/>
      <c r="Z572" s="192"/>
      <c r="AA572" s="192"/>
      <c r="AB572" s="198"/>
      <c r="AC572" s="192"/>
      <c r="AD572" s="192"/>
      <c r="AE572" s="192"/>
      <c r="AF572" s="192"/>
      <c r="AG572" s="192"/>
      <c r="AH572" s="192"/>
      <c r="AI572" s="192"/>
      <c r="AJ572" s="153"/>
      <c r="AK572" s="192"/>
      <c r="AL572" s="27"/>
    </row>
    <row r="573" spans="1:38" ht="46.65" x14ac:dyDescent="0.35">
      <c r="A573" s="210">
        <v>492</v>
      </c>
      <c r="B573" s="152" t="s">
        <v>962</v>
      </c>
      <c r="C573" s="174" t="s">
        <v>963</v>
      </c>
      <c r="D573" s="153">
        <v>0.27170399999999995</v>
      </c>
      <c r="E573" s="192">
        <f t="shared" si="617"/>
        <v>2.7170399999999997E-2</v>
      </c>
      <c r="F573" s="192">
        <f t="shared" si="618"/>
        <v>0.22823135999999997</v>
      </c>
      <c r="G573" s="192"/>
      <c r="H573" s="192">
        <f t="shared" si="619"/>
        <v>1.6302239999999996E-2</v>
      </c>
      <c r="I573" s="153">
        <v>1.2092184000000002E-2</v>
      </c>
      <c r="J573" s="192">
        <v>0</v>
      </c>
      <c r="K573" s="192">
        <v>0</v>
      </c>
      <c r="L573" s="192">
        <v>0</v>
      </c>
      <c r="M573" s="192">
        <v>1.2092184000000002E-2</v>
      </c>
      <c r="N573" s="192">
        <f t="shared" si="620"/>
        <v>0.25961181599999994</v>
      </c>
      <c r="O573" s="192">
        <f t="shared" si="621"/>
        <v>2.7170399999999997E-2</v>
      </c>
      <c r="P573" s="192">
        <f t="shared" si="622"/>
        <v>0.22823135999999997</v>
      </c>
      <c r="Q573" s="192">
        <f t="shared" si="623"/>
        <v>0</v>
      </c>
      <c r="R573" s="192">
        <f t="shared" si="624"/>
        <v>4.2100559999999933E-3</v>
      </c>
      <c r="S573" s="153">
        <f t="shared" si="625"/>
        <v>1.0076820000000002E-2</v>
      </c>
      <c r="T573" s="153"/>
      <c r="U573" s="153"/>
      <c r="V573" s="153"/>
      <c r="W573" s="153">
        <v>1.0076820000000002E-2</v>
      </c>
      <c r="X573" s="192"/>
      <c r="Y573" s="192"/>
      <c r="Z573" s="192"/>
      <c r="AA573" s="192"/>
      <c r="AB573" s="198"/>
      <c r="AC573" s="192"/>
      <c r="AD573" s="192"/>
      <c r="AE573" s="192"/>
      <c r="AF573" s="192"/>
      <c r="AG573" s="192"/>
      <c r="AH573" s="192"/>
      <c r="AI573" s="192"/>
      <c r="AJ573" s="153"/>
      <c r="AK573" s="192"/>
      <c r="AL573" s="27"/>
    </row>
    <row r="574" spans="1:38" ht="62.2" x14ac:dyDescent="0.35">
      <c r="A574" s="210">
        <v>493</v>
      </c>
      <c r="B574" s="152" t="s">
        <v>964</v>
      </c>
      <c r="C574" s="174" t="s">
        <v>965</v>
      </c>
      <c r="D574" s="153">
        <v>1.3032360000000001</v>
      </c>
      <c r="E574" s="192">
        <f t="shared" si="617"/>
        <v>0.13032360000000001</v>
      </c>
      <c r="F574" s="192">
        <f t="shared" si="618"/>
        <v>1.09471824</v>
      </c>
      <c r="G574" s="192"/>
      <c r="H574" s="192">
        <f t="shared" si="619"/>
        <v>7.8194159999999999E-2</v>
      </c>
      <c r="I574" s="153">
        <v>5.8000559999999993E-2</v>
      </c>
      <c r="J574" s="192">
        <v>0</v>
      </c>
      <c r="K574" s="192">
        <v>0</v>
      </c>
      <c r="L574" s="192">
        <v>0</v>
      </c>
      <c r="M574" s="192">
        <v>5.8000559999999993E-2</v>
      </c>
      <c r="N574" s="192">
        <f t="shared" si="620"/>
        <v>1.2452354400000001</v>
      </c>
      <c r="O574" s="192">
        <f t="shared" si="621"/>
        <v>0.13032360000000001</v>
      </c>
      <c r="P574" s="192">
        <f t="shared" si="622"/>
        <v>1.09471824</v>
      </c>
      <c r="Q574" s="192">
        <f t="shared" si="623"/>
        <v>0</v>
      </c>
      <c r="R574" s="192">
        <f t="shared" si="624"/>
        <v>2.0193600000000006E-2</v>
      </c>
      <c r="S574" s="153">
        <f t="shared" si="625"/>
        <v>4.8333799999999996E-2</v>
      </c>
      <c r="T574" s="153"/>
      <c r="U574" s="153"/>
      <c r="V574" s="153"/>
      <c r="W574" s="153">
        <v>4.8333799999999996E-2</v>
      </c>
      <c r="X574" s="192"/>
      <c r="Y574" s="192"/>
      <c r="Z574" s="192"/>
      <c r="AA574" s="192"/>
      <c r="AB574" s="198"/>
      <c r="AC574" s="192"/>
      <c r="AD574" s="192"/>
      <c r="AE574" s="192"/>
      <c r="AF574" s="192"/>
      <c r="AG574" s="192"/>
      <c r="AH574" s="192"/>
      <c r="AI574" s="192"/>
      <c r="AJ574" s="153"/>
      <c r="AK574" s="192"/>
      <c r="AL574" s="27"/>
    </row>
    <row r="575" spans="1:38" ht="46.65" x14ac:dyDescent="0.35">
      <c r="A575" s="210">
        <v>494</v>
      </c>
      <c r="B575" s="152" t="s">
        <v>966</v>
      </c>
      <c r="C575" s="174" t="s">
        <v>967</v>
      </c>
      <c r="D575" s="153">
        <v>1.1348639999999999</v>
      </c>
      <c r="E575" s="192">
        <f t="shared" si="617"/>
        <v>0.11348639999999999</v>
      </c>
      <c r="F575" s="192">
        <f t="shared" si="618"/>
        <v>0.95328575999999987</v>
      </c>
      <c r="G575" s="192"/>
      <c r="H575" s="192">
        <f t="shared" si="619"/>
        <v>6.8091839999999987E-2</v>
      </c>
      <c r="I575" s="153">
        <v>5.0507171999999996E-2</v>
      </c>
      <c r="J575" s="192">
        <v>0</v>
      </c>
      <c r="K575" s="192">
        <v>0</v>
      </c>
      <c r="L575" s="192">
        <v>0</v>
      </c>
      <c r="M575" s="192">
        <v>5.0507171999999996E-2</v>
      </c>
      <c r="N575" s="192">
        <f t="shared" si="620"/>
        <v>1.0843568279999998</v>
      </c>
      <c r="O575" s="192">
        <f t="shared" si="621"/>
        <v>0.11348639999999999</v>
      </c>
      <c r="P575" s="192">
        <f t="shared" si="622"/>
        <v>0.95328575999999987</v>
      </c>
      <c r="Q575" s="192">
        <f t="shared" si="623"/>
        <v>0</v>
      </c>
      <c r="R575" s="192">
        <f t="shared" si="624"/>
        <v>1.7584667999999991E-2</v>
      </c>
      <c r="S575" s="153">
        <f t="shared" si="625"/>
        <v>4.2089309999999998E-2</v>
      </c>
      <c r="T575" s="153"/>
      <c r="U575" s="153"/>
      <c r="V575" s="153"/>
      <c r="W575" s="153">
        <v>4.2089309999999998E-2</v>
      </c>
      <c r="X575" s="192"/>
      <c r="Y575" s="192"/>
      <c r="Z575" s="192"/>
      <c r="AA575" s="192"/>
      <c r="AB575" s="198"/>
      <c r="AC575" s="192"/>
      <c r="AD575" s="192"/>
      <c r="AE575" s="192"/>
      <c r="AF575" s="192"/>
      <c r="AG575" s="192"/>
      <c r="AH575" s="192"/>
      <c r="AI575" s="192"/>
      <c r="AJ575" s="153"/>
      <c r="AK575" s="192"/>
      <c r="AL575" s="27"/>
    </row>
    <row r="576" spans="1:38" ht="46.65" x14ac:dyDescent="0.35">
      <c r="A576" s="210">
        <v>495</v>
      </c>
      <c r="B576" s="152" t="s">
        <v>968</v>
      </c>
      <c r="C576" s="174" t="s">
        <v>969</v>
      </c>
      <c r="D576" s="153">
        <v>1.721184</v>
      </c>
      <c r="E576" s="192">
        <f t="shared" si="617"/>
        <v>0.1721184</v>
      </c>
      <c r="F576" s="192">
        <f t="shared" si="618"/>
        <v>1.44579456</v>
      </c>
      <c r="G576" s="192"/>
      <c r="H576" s="192">
        <f t="shared" si="619"/>
        <v>0.10327103999999999</v>
      </c>
      <c r="I576" s="153">
        <v>7.6601399999999986E-2</v>
      </c>
      <c r="J576" s="192">
        <v>0</v>
      </c>
      <c r="K576" s="192">
        <v>0</v>
      </c>
      <c r="L576" s="192">
        <v>0</v>
      </c>
      <c r="M576" s="192">
        <v>7.6601399999999986E-2</v>
      </c>
      <c r="N576" s="192">
        <f t="shared" si="620"/>
        <v>1.6445826000000001</v>
      </c>
      <c r="O576" s="192">
        <f t="shared" si="621"/>
        <v>0.1721184</v>
      </c>
      <c r="P576" s="192">
        <f t="shared" si="622"/>
        <v>1.44579456</v>
      </c>
      <c r="Q576" s="192">
        <f t="shared" si="623"/>
        <v>0</v>
      </c>
      <c r="R576" s="192">
        <f t="shared" si="624"/>
        <v>2.6669640000000008E-2</v>
      </c>
      <c r="S576" s="153">
        <f t="shared" si="625"/>
        <v>6.3834499999999988E-2</v>
      </c>
      <c r="T576" s="153"/>
      <c r="U576" s="153"/>
      <c r="V576" s="153"/>
      <c r="W576" s="153">
        <v>6.3834499999999988E-2</v>
      </c>
      <c r="X576" s="192"/>
      <c r="Y576" s="192"/>
      <c r="Z576" s="192"/>
      <c r="AA576" s="192"/>
      <c r="AB576" s="198"/>
      <c r="AC576" s="192"/>
      <c r="AD576" s="192"/>
      <c r="AE576" s="192"/>
      <c r="AF576" s="192"/>
      <c r="AG576" s="192"/>
      <c r="AH576" s="192"/>
      <c r="AI576" s="192"/>
      <c r="AJ576" s="153"/>
      <c r="AK576" s="192"/>
      <c r="AL576" s="27"/>
    </row>
    <row r="577" spans="1:38" ht="46.65" x14ac:dyDescent="0.35">
      <c r="A577" s="210">
        <v>496</v>
      </c>
      <c r="B577" s="152" t="s">
        <v>970</v>
      </c>
      <c r="C577" s="174" t="s">
        <v>971</v>
      </c>
      <c r="D577" s="153">
        <v>0.19397999999999999</v>
      </c>
      <c r="E577" s="192">
        <f t="shared" si="617"/>
        <v>1.9397999999999999E-2</v>
      </c>
      <c r="F577" s="192">
        <f t="shared" si="618"/>
        <v>0.16294319999999998</v>
      </c>
      <c r="G577" s="192"/>
      <c r="H577" s="192">
        <f t="shared" si="619"/>
        <v>1.1638799999999999E-2</v>
      </c>
      <c r="I577" s="153">
        <v>3.3477371999999998E-2</v>
      </c>
      <c r="J577" s="192">
        <v>0</v>
      </c>
      <c r="K577" s="192">
        <v>0</v>
      </c>
      <c r="L577" s="192">
        <v>0</v>
      </c>
      <c r="M577" s="192">
        <v>3.3477371999999998E-2</v>
      </c>
      <c r="N577" s="192">
        <f t="shared" si="620"/>
        <v>0.16050262799999998</v>
      </c>
      <c r="O577" s="192">
        <f t="shared" si="621"/>
        <v>1.9397999999999999E-2</v>
      </c>
      <c r="P577" s="192">
        <f t="shared" si="622"/>
        <v>0.16294319999999998</v>
      </c>
      <c r="Q577" s="192">
        <f t="shared" si="623"/>
        <v>0</v>
      </c>
      <c r="R577" s="192">
        <f t="shared" si="624"/>
        <v>-2.1838572000000001E-2</v>
      </c>
      <c r="S577" s="153">
        <f t="shared" si="625"/>
        <v>0.71235116000000009</v>
      </c>
      <c r="T577" s="153"/>
      <c r="U577" s="153">
        <v>0.68445335000000007</v>
      </c>
      <c r="V577" s="153"/>
      <c r="W577" s="153">
        <v>2.7897809999999999E-2</v>
      </c>
      <c r="X577" s="192"/>
      <c r="Y577" s="192"/>
      <c r="Z577" s="192"/>
      <c r="AA577" s="192"/>
      <c r="AB577" s="198"/>
      <c r="AC577" s="192"/>
      <c r="AD577" s="192"/>
      <c r="AE577" s="192"/>
      <c r="AF577" s="198">
        <v>2020</v>
      </c>
      <c r="AG577" s="192" t="s">
        <v>1527</v>
      </c>
      <c r="AH577" s="192" t="s">
        <v>1528</v>
      </c>
      <c r="AI577" s="192" t="s">
        <v>1529</v>
      </c>
      <c r="AJ577" s="153">
        <v>0.22700000000000001</v>
      </c>
      <c r="AK577" s="192"/>
      <c r="AL577" s="27"/>
    </row>
    <row r="578" spans="1:38" ht="46.65" x14ac:dyDescent="0.35">
      <c r="A578" s="210">
        <v>497</v>
      </c>
      <c r="B578" s="152" t="s">
        <v>972</v>
      </c>
      <c r="C578" s="174" t="s">
        <v>973</v>
      </c>
      <c r="D578" s="153">
        <v>0.99358799999999992</v>
      </c>
      <c r="E578" s="192">
        <f t="shared" si="617"/>
        <v>9.9358799999999997E-2</v>
      </c>
      <c r="F578" s="192">
        <f t="shared" si="618"/>
        <v>0.83461392000000001</v>
      </c>
      <c r="G578" s="192"/>
      <c r="H578" s="192">
        <f t="shared" si="619"/>
        <v>5.9615279999999993E-2</v>
      </c>
      <c r="I578" s="153">
        <v>0.15453116</v>
      </c>
      <c r="J578" s="192">
        <v>0.11031145999999999</v>
      </c>
      <c r="K578" s="192">
        <v>0</v>
      </c>
      <c r="L578" s="192">
        <v>0</v>
      </c>
      <c r="M578" s="192">
        <v>4.4219700000000001E-2</v>
      </c>
      <c r="N578" s="192">
        <f t="shared" si="620"/>
        <v>0.83905683999999991</v>
      </c>
      <c r="O578" s="192">
        <f t="shared" si="621"/>
        <v>-1.0952659999999989E-2</v>
      </c>
      <c r="P578" s="192">
        <f t="shared" si="622"/>
        <v>0.83461392000000001</v>
      </c>
      <c r="Q578" s="192">
        <f t="shared" si="623"/>
        <v>0</v>
      </c>
      <c r="R578" s="192">
        <f t="shared" si="624"/>
        <v>1.5395579999999992E-2</v>
      </c>
      <c r="S578" s="153">
        <f t="shared" si="625"/>
        <v>0.12877595999999999</v>
      </c>
      <c r="T578" s="153">
        <v>9.1926209999999994E-2</v>
      </c>
      <c r="U578" s="153"/>
      <c r="V578" s="153"/>
      <c r="W578" s="153">
        <v>3.6849750000000001E-2</v>
      </c>
      <c r="X578" s="192"/>
      <c r="Y578" s="192"/>
      <c r="Z578" s="192"/>
      <c r="AA578" s="192"/>
      <c r="AB578" s="198"/>
      <c r="AC578" s="192"/>
      <c r="AD578" s="192"/>
      <c r="AE578" s="192"/>
      <c r="AF578" s="192"/>
      <c r="AG578" s="192"/>
      <c r="AH578" s="192"/>
      <c r="AI578" s="192"/>
      <c r="AJ578" s="153"/>
      <c r="AK578" s="192"/>
      <c r="AL578" s="27"/>
    </row>
    <row r="579" spans="1:38" ht="46.65" x14ac:dyDescent="0.35">
      <c r="A579" s="210">
        <v>498</v>
      </c>
      <c r="B579" s="152" t="s">
        <v>974</v>
      </c>
      <c r="C579" s="174" t="s">
        <v>975</v>
      </c>
      <c r="D579" s="153">
        <v>0.525312</v>
      </c>
      <c r="E579" s="192">
        <f t="shared" si="617"/>
        <v>5.25312E-2</v>
      </c>
      <c r="F579" s="192">
        <f t="shared" si="618"/>
        <v>0.44126208</v>
      </c>
      <c r="G579" s="192"/>
      <c r="H579" s="192">
        <f t="shared" si="619"/>
        <v>3.151872E-2</v>
      </c>
      <c r="I579" s="153">
        <v>2.3379023999999998E-2</v>
      </c>
      <c r="J579" s="192">
        <v>0</v>
      </c>
      <c r="K579" s="192">
        <v>0</v>
      </c>
      <c r="L579" s="192">
        <v>0</v>
      </c>
      <c r="M579" s="192">
        <v>2.3379023999999998E-2</v>
      </c>
      <c r="N579" s="192">
        <f t="shared" si="620"/>
        <v>0.50193297599999998</v>
      </c>
      <c r="O579" s="192">
        <f t="shared" si="621"/>
        <v>5.25312E-2</v>
      </c>
      <c r="P579" s="192">
        <f t="shared" si="622"/>
        <v>0.44126208</v>
      </c>
      <c r="Q579" s="192">
        <f t="shared" si="623"/>
        <v>0</v>
      </c>
      <c r="R579" s="192">
        <f t="shared" si="624"/>
        <v>8.1396960000000018E-3</v>
      </c>
      <c r="S579" s="153">
        <f t="shared" si="625"/>
        <v>0.51917963</v>
      </c>
      <c r="T579" s="153"/>
      <c r="U579" s="153">
        <v>0.49969711</v>
      </c>
      <c r="V579" s="153"/>
      <c r="W579" s="153">
        <v>1.948252E-2</v>
      </c>
      <c r="X579" s="192"/>
      <c r="Y579" s="192"/>
      <c r="Z579" s="192"/>
      <c r="AA579" s="192"/>
      <c r="AB579" s="198"/>
      <c r="AC579" s="192"/>
      <c r="AD579" s="192"/>
      <c r="AE579" s="192"/>
      <c r="AF579" s="192"/>
      <c r="AG579" s="192"/>
      <c r="AH579" s="192"/>
      <c r="AI579" s="192"/>
      <c r="AJ579" s="153"/>
      <c r="AK579" s="192"/>
      <c r="AL579" s="27"/>
    </row>
    <row r="580" spans="1:38" ht="46.65" x14ac:dyDescent="0.35">
      <c r="A580" s="210">
        <v>499</v>
      </c>
      <c r="B580" s="152" t="s">
        <v>976</v>
      </c>
      <c r="C580" s="174" t="s">
        <v>977</v>
      </c>
      <c r="D580" s="153">
        <v>6.4048799999999995</v>
      </c>
      <c r="E580" s="192">
        <f t="shared" si="617"/>
        <v>0.64048799999999995</v>
      </c>
      <c r="F580" s="192">
        <f t="shared" si="618"/>
        <v>5.3800991999999992</v>
      </c>
      <c r="G580" s="192"/>
      <c r="H580" s="192">
        <f t="shared" si="619"/>
        <v>0.38429279999999993</v>
      </c>
      <c r="I580" s="153">
        <v>0.285049512</v>
      </c>
      <c r="J580" s="192">
        <v>0</v>
      </c>
      <c r="K580" s="192">
        <v>0</v>
      </c>
      <c r="L580" s="192">
        <v>0</v>
      </c>
      <c r="M580" s="192">
        <v>0.285049512</v>
      </c>
      <c r="N580" s="192">
        <f t="shared" si="620"/>
        <v>6.1198304879999998</v>
      </c>
      <c r="O580" s="192">
        <f t="shared" si="621"/>
        <v>0.64048799999999995</v>
      </c>
      <c r="P580" s="192">
        <f t="shared" si="622"/>
        <v>5.3800991999999992</v>
      </c>
      <c r="Q580" s="192">
        <f t="shared" si="623"/>
        <v>0</v>
      </c>
      <c r="R580" s="192">
        <f t="shared" si="624"/>
        <v>9.924328799999993E-2</v>
      </c>
      <c r="S580" s="153">
        <f t="shared" si="625"/>
        <v>0.23754126</v>
      </c>
      <c r="T580" s="153"/>
      <c r="U580" s="153"/>
      <c r="V580" s="153"/>
      <c r="W580" s="153">
        <v>0.23754126</v>
      </c>
      <c r="X580" s="192"/>
      <c r="Y580" s="192"/>
      <c r="Z580" s="192"/>
      <c r="AA580" s="192"/>
      <c r="AB580" s="198"/>
      <c r="AC580" s="192"/>
      <c r="AD580" s="192"/>
      <c r="AE580" s="192"/>
      <c r="AF580" s="192"/>
      <c r="AG580" s="192"/>
      <c r="AH580" s="192"/>
      <c r="AI580" s="192"/>
      <c r="AJ580" s="153"/>
      <c r="AK580" s="192"/>
      <c r="AL580" s="27"/>
    </row>
    <row r="581" spans="1:38" ht="77.7" x14ac:dyDescent="0.35">
      <c r="A581" s="210">
        <v>500</v>
      </c>
      <c r="B581" s="152" t="s">
        <v>978</v>
      </c>
      <c r="C581" s="174" t="s">
        <v>1782</v>
      </c>
      <c r="D581" s="153">
        <v>4.3975439999999999</v>
      </c>
      <c r="E581" s="192">
        <f t="shared" si="617"/>
        <v>0.43975439999999999</v>
      </c>
      <c r="F581" s="192">
        <f t="shared" si="618"/>
        <v>3.6939369599999998</v>
      </c>
      <c r="G581" s="192"/>
      <c r="H581" s="192">
        <f t="shared" si="619"/>
        <v>0.26385263999999997</v>
      </c>
      <c r="I581" s="153">
        <v>0</v>
      </c>
      <c r="J581" s="192">
        <v>0</v>
      </c>
      <c r="K581" s="192">
        <v>0</v>
      </c>
      <c r="L581" s="192">
        <v>0</v>
      </c>
      <c r="M581" s="192">
        <v>0</v>
      </c>
      <c r="N581" s="192">
        <f t="shared" si="620"/>
        <v>4.3975439999999999</v>
      </c>
      <c r="O581" s="192">
        <f t="shared" si="621"/>
        <v>0.43975439999999999</v>
      </c>
      <c r="P581" s="192">
        <f t="shared" si="622"/>
        <v>3.6939369599999998</v>
      </c>
      <c r="Q581" s="192">
        <f t="shared" si="623"/>
        <v>0</v>
      </c>
      <c r="R581" s="192">
        <f t="shared" si="624"/>
        <v>0.26385263999999997</v>
      </c>
      <c r="S581" s="153">
        <f t="shared" si="625"/>
        <v>0</v>
      </c>
      <c r="T581" s="153"/>
      <c r="U581" s="153"/>
      <c r="V581" s="153"/>
      <c r="W581" s="153">
        <v>0</v>
      </c>
      <c r="X581" s="192"/>
      <c r="Y581" s="192"/>
      <c r="Z581" s="192"/>
      <c r="AA581" s="192"/>
      <c r="AB581" s="198"/>
      <c r="AC581" s="192"/>
      <c r="AD581" s="192"/>
      <c r="AE581" s="192"/>
      <c r="AF581" s="192"/>
      <c r="AG581" s="192"/>
      <c r="AH581" s="192"/>
      <c r="AI581" s="192"/>
      <c r="AJ581" s="153"/>
      <c r="AK581" s="192"/>
      <c r="AL581" s="27"/>
    </row>
    <row r="582" spans="1:38" ht="77.7" x14ac:dyDescent="0.35">
      <c r="A582" s="210">
        <v>501</v>
      </c>
      <c r="B582" s="152" t="s">
        <v>1783</v>
      </c>
      <c r="C582" s="174" t="s">
        <v>1784</v>
      </c>
      <c r="D582" s="153">
        <v>4.1990592000000007</v>
      </c>
      <c r="E582" s="192">
        <f t="shared" si="617"/>
        <v>0.4199059200000001</v>
      </c>
      <c r="F582" s="192">
        <f t="shared" si="618"/>
        <v>3.5272097280000003</v>
      </c>
      <c r="G582" s="192"/>
      <c r="H582" s="192">
        <f t="shared" si="619"/>
        <v>0.25194355200000002</v>
      </c>
      <c r="I582" s="153">
        <v>0</v>
      </c>
      <c r="J582" s="192">
        <v>0</v>
      </c>
      <c r="K582" s="192">
        <v>0</v>
      </c>
      <c r="L582" s="192">
        <v>0</v>
      </c>
      <c r="M582" s="192">
        <v>0</v>
      </c>
      <c r="N582" s="192">
        <f t="shared" si="620"/>
        <v>4.1990592000000007</v>
      </c>
      <c r="O582" s="192">
        <f t="shared" si="621"/>
        <v>0.4199059200000001</v>
      </c>
      <c r="P582" s="192">
        <f t="shared" si="622"/>
        <v>3.5272097280000003</v>
      </c>
      <c r="Q582" s="192">
        <f t="shared" si="623"/>
        <v>0</v>
      </c>
      <c r="R582" s="192">
        <f t="shared" si="624"/>
        <v>0.25194355200000002</v>
      </c>
      <c r="S582" s="153">
        <f t="shared" si="625"/>
        <v>0</v>
      </c>
      <c r="T582" s="153"/>
      <c r="U582" s="153"/>
      <c r="V582" s="153"/>
      <c r="W582" s="153">
        <v>0</v>
      </c>
      <c r="X582" s="192"/>
      <c r="Y582" s="192"/>
      <c r="Z582" s="192"/>
      <c r="AA582" s="192"/>
      <c r="AB582" s="198"/>
      <c r="AC582" s="192"/>
      <c r="AD582" s="192"/>
      <c r="AE582" s="192"/>
      <c r="AF582" s="192"/>
      <c r="AG582" s="192"/>
      <c r="AH582" s="192"/>
      <c r="AI582" s="192"/>
      <c r="AJ582" s="153"/>
      <c r="AK582" s="192"/>
      <c r="AL582" s="27"/>
    </row>
    <row r="583" spans="1:38" ht="77.7" x14ac:dyDescent="0.35">
      <c r="A583" s="210">
        <v>502</v>
      </c>
      <c r="B583" s="152" t="s">
        <v>979</v>
      </c>
      <c r="C583" s="174" t="s">
        <v>1785</v>
      </c>
      <c r="D583" s="153">
        <v>3.5888399999999998</v>
      </c>
      <c r="E583" s="192">
        <f t="shared" si="617"/>
        <v>0.35888399999999998</v>
      </c>
      <c r="F583" s="192">
        <f t="shared" si="618"/>
        <v>3.0146255999999996</v>
      </c>
      <c r="G583" s="192"/>
      <c r="H583" s="192">
        <f t="shared" si="619"/>
        <v>0.21533039999999998</v>
      </c>
      <c r="I583" s="153">
        <v>0.22361795800000001</v>
      </c>
      <c r="J583" s="192">
        <v>6.3896410000000001E-2</v>
      </c>
      <c r="K583" s="192">
        <v>0</v>
      </c>
      <c r="L583" s="192">
        <v>0</v>
      </c>
      <c r="M583" s="192">
        <v>0.15972154800000002</v>
      </c>
      <c r="N583" s="192">
        <f t="shared" si="620"/>
        <v>3.3652220419999996</v>
      </c>
      <c r="O583" s="192">
        <f t="shared" si="621"/>
        <v>0.29498758999999997</v>
      </c>
      <c r="P583" s="192">
        <f t="shared" si="622"/>
        <v>3.0146255999999996</v>
      </c>
      <c r="Q583" s="192">
        <f t="shared" si="623"/>
        <v>0</v>
      </c>
      <c r="R583" s="192">
        <f t="shared" si="624"/>
        <v>5.5608851999999959E-2</v>
      </c>
      <c r="S583" s="153">
        <f t="shared" si="625"/>
        <v>0.18634829999999999</v>
      </c>
      <c r="T583" s="153">
        <v>5.3247009999999984E-2</v>
      </c>
      <c r="U583" s="153"/>
      <c r="V583" s="153"/>
      <c r="W583" s="153">
        <v>0.13310129000000001</v>
      </c>
      <c r="X583" s="192"/>
      <c r="Y583" s="192"/>
      <c r="Z583" s="192"/>
      <c r="AA583" s="192"/>
      <c r="AB583" s="198"/>
      <c r="AC583" s="192"/>
      <c r="AD583" s="192"/>
      <c r="AE583" s="192"/>
      <c r="AF583" s="192"/>
      <c r="AG583" s="192"/>
      <c r="AH583" s="192"/>
      <c r="AI583" s="192"/>
      <c r="AJ583" s="153"/>
      <c r="AK583" s="192"/>
      <c r="AL583" s="27"/>
    </row>
    <row r="584" spans="1:38" ht="46.65" x14ac:dyDescent="0.35">
      <c r="A584" s="210">
        <v>503</v>
      </c>
      <c r="B584" s="152" t="s">
        <v>980</v>
      </c>
      <c r="C584" s="174" t="s">
        <v>981</v>
      </c>
      <c r="D584" s="153">
        <v>0</v>
      </c>
      <c r="E584" s="192">
        <f t="shared" si="617"/>
        <v>0</v>
      </c>
      <c r="F584" s="192">
        <f t="shared" si="618"/>
        <v>0</v>
      </c>
      <c r="G584" s="192"/>
      <c r="H584" s="192">
        <f t="shared" si="619"/>
        <v>0</v>
      </c>
      <c r="I584" s="153">
        <v>0.12902287199999998</v>
      </c>
      <c r="J584" s="192">
        <v>0</v>
      </c>
      <c r="K584" s="192">
        <v>0.12902287199999998</v>
      </c>
      <c r="L584" s="192">
        <v>0</v>
      </c>
      <c r="M584" s="192">
        <v>0</v>
      </c>
      <c r="N584" s="192">
        <f t="shared" si="620"/>
        <v>-0.12902287199999998</v>
      </c>
      <c r="O584" s="192">
        <f t="shared" si="621"/>
        <v>0</v>
      </c>
      <c r="P584" s="192">
        <f t="shared" si="622"/>
        <v>-0.12902287199999998</v>
      </c>
      <c r="Q584" s="192">
        <f t="shared" si="623"/>
        <v>0</v>
      </c>
      <c r="R584" s="192">
        <f t="shared" si="624"/>
        <v>0</v>
      </c>
      <c r="S584" s="153">
        <f t="shared" si="625"/>
        <v>0</v>
      </c>
      <c r="T584" s="153"/>
      <c r="U584" s="153"/>
      <c r="V584" s="153"/>
      <c r="W584" s="153">
        <v>0</v>
      </c>
      <c r="X584" s="192"/>
      <c r="Y584" s="192"/>
      <c r="Z584" s="192"/>
      <c r="AA584" s="192"/>
      <c r="AB584" s="198"/>
      <c r="AC584" s="192"/>
      <c r="AD584" s="192"/>
      <c r="AE584" s="192"/>
      <c r="AF584" s="192"/>
      <c r="AG584" s="192"/>
      <c r="AH584" s="192"/>
      <c r="AI584" s="192"/>
      <c r="AJ584" s="153"/>
      <c r="AK584" s="192"/>
      <c r="AL584" s="27"/>
    </row>
    <row r="585" spans="1:38" ht="15.55" x14ac:dyDescent="0.35">
      <c r="A585" s="172"/>
      <c r="B585" s="156" t="s">
        <v>337</v>
      </c>
      <c r="C585" s="173"/>
      <c r="D585" s="237">
        <f t="shared" ref="D585:AK585" si="626">SUM(D586:D590)</f>
        <v>12.893935200000001</v>
      </c>
      <c r="E585" s="237">
        <f t="shared" si="626"/>
        <v>1.2893935200000002</v>
      </c>
      <c r="F585" s="237">
        <f t="shared" si="626"/>
        <v>10.830905568</v>
      </c>
      <c r="G585" s="237">
        <f t="shared" si="626"/>
        <v>0</v>
      </c>
      <c r="H585" s="237">
        <f t="shared" si="626"/>
        <v>0.77363611199999993</v>
      </c>
      <c r="I585" s="237">
        <f t="shared" si="626"/>
        <v>11.796619554000001</v>
      </c>
      <c r="J585" s="237">
        <f t="shared" si="626"/>
        <v>0.24237196999999999</v>
      </c>
      <c r="K585" s="237">
        <f t="shared" si="626"/>
        <v>11.19544174</v>
      </c>
      <c r="L585" s="237">
        <f t="shared" si="626"/>
        <v>0</v>
      </c>
      <c r="M585" s="237">
        <f t="shared" si="626"/>
        <v>0.35880584400000004</v>
      </c>
      <c r="N585" s="237">
        <f t="shared" si="626"/>
        <v>1.0973156460000006</v>
      </c>
      <c r="O585" s="237">
        <f t="shared" si="626"/>
        <v>1.0470215500000002</v>
      </c>
      <c r="P585" s="237">
        <f t="shared" si="626"/>
        <v>-0.36453617199999977</v>
      </c>
      <c r="Q585" s="237">
        <f t="shared" si="626"/>
        <v>0</v>
      </c>
      <c r="R585" s="237">
        <f t="shared" si="626"/>
        <v>0.414830268</v>
      </c>
      <c r="S585" s="237">
        <f t="shared" si="626"/>
        <v>0.29900487000000003</v>
      </c>
      <c r="T585" s="237">
        <f t="shared" si="626"/>
        <v>0</v>
      </c>
      <c r="U585" s="237">
        <f t="shared" si="626"/>
        <v>0</v>
      </c>
      <c r="V585" s="237">
        <f t="shared" si="626"/>
        <v>0</v>
      </c>
      <c r="W585" s="237">
        <f t="shared" si="626"/>
        <v>0.29900487000000003</v>
      </c>
      <c r="X585" s="237">
        <f t="shared" si="626"/>
        <v>0</v>
      </c>
      <c r="Y585" s="237">
        <f t="shared" si="626"/>
        <v>0</v>
      </c>
      <c r="Z585" s="237">
        <f t="shared" si="626"/>
        <v>0</v>
      </c>
      <c r="AA585" s="237">
        <f t="shared" si="626"/>
        <v>0</v>
      </c>
      <c r="AB585" s="237">
        <f t="shared" si="626"/>
        <v>0</v>
      </c>
      <c r="AC585" s="237">
        <f t="shared" si="626"/>
        <v>0</v>
      </c>
      <c r="AD585" s="237">
        <f t="shared" si="626"/>
        <v>0</v>
      </c>
      <c r="AE585" s="237">
        <f t="shared" si="626"/>
        <v>0</v>
      </c>
      <c r="AF585" s="237">
        <f t="shared" si="626"/>
        <v>2020</v>
      </c>
      <c r="AG585" s="237">
        <f t="shared" si="626"/>
        <v>0</v>
      </c>
      <c r="AH585" s="237">
        <f t="shared" si="626"/>
        <v>0</v>
      </c>
      <c r="AI585" s="237">
        <f t="shared" si="626"/>
        <v>0</v>
      </c>
      <c r="AJ585" s="237">
        <f t="shared" si="626"/>
        <v>0.36</v>
      </c>
      <c r="AK585" s="237">
        <f t="shared" si="626"/>
        <v>0</v>
      </c>
      <c r="AL585" s="27"/>
    </row>
    <row r="586" spans="1:38" ht="62.2" x14ac:dyDescent="0.35">
      <c r="A586" s="210">
        <v>504</v>
      </c>
      <c r="B586" s="152" t="s">
        <v>982</v>
      </c>
      <c r="C586" s="174" t="s">
        <v>983</v>
      </c>
      <c r="D586" s="153">
        <v>1.9471392000000001</v>
      </c>
      <c r="E586" s="192">
        <f t="shared" ref="E586:E590" si="627">D586*10%</f>
        <v>0.19471392000000001</v>
      </c>
      <c r="F586" s="192">
        <f t="shared" ref="F586:F590" si="628">D586-E586-H586</f>
        <v>1.635596928</v>
      </c>
      <c r="G586" s="192"/>
      <c r="H586" s="192">
        <f t="shared" ref="H586:H590" si="629">D586*6%</f>
        <v>0.116828352</v>
      </c>
      <c r="I586" s="153">
        <v>0</v>
      </c>
      <c r="J586" s="192">
        <v>0</v>
      </c>
      <c r="K586" s="192">
        <v>0</v>
      </c>
      <c r="L586" s="192">
        <v>0</v>
      </c>
      <c r="M586" s="192">
        <v>0</v>
      </c>
      <c r="N586" s="192">
        <f t="shared" ref="N586:N590" si="630">D586-I586</f>
        <v>1.9471392000000001</v>
      </c>
      <c r="O586" s="192">
        <f t="shared" ref="O586:O590" si="631">E586-J586</f>
        <v>0.19471392000000001</v>
      </c>
      <c r="P586" s="192">
        <f t="shared" ref="P586:P590" si="632">F586-K586</f>
        <v>1.635596928</v>
      </c>
      <c r="Q586" s="192">
        <f t="shared" ref="Q586:Q590" si="633">G586-L586</f>
        <v>0</v>
      </c>
      <c r="R586" s="192">
        <f t="shared" ref="R586:R590" si="634">H586-M586</f>
        <v>0.116828352</v>
      </c>
      <c r="S586" s="153">
        <f t="shared" ref="S586:S590" si="635">T586+U586+V586+W586</f>
        <v>0</v>
      </c>
      <c r="T586" s="153"/>
      <c r="U586" s="153"/>
      <c r="V586" s="153"/>
      <c r="W586" s="153">
        <v>0</v>
      </c>
      <c r="X586" s="192"/>
      <c r="Y586" s="192"/>
      <c r="Z586" s="192"/>
      <c r="AA586" s="192"/>
      <c r="AB586" s="198"/>
      <c r="AC586" s="192"/>
      <c r="AD586" s="192"/>
      <c r="AE586" s="192"/>
      <c r="AF586" s="192"/>
      <c r="AG586" s="192"/>
      <c r="AH586" s="192"/>
      <c r="AI586" s="192"/>
      <c r="AJ586" s="153"/>
      <c r="AK586" s="192"/>
      <c r="AL586" s="27"/>
    </row>
    <row r="587" spans="1:38" ht="46.65" x14ac:dyDescent="0.35">
      <c r="A587" s="210">
        <v>505</v>
      </c>
      <c r="B587" s="152" t="s">
        <v>984</v>
      </c>
      <c r="C587" s="174" t="s">
        <v>985</v>
      </c>
      <c r="D587" s="153">
        <v>2.5358160000000001</v>
      </c>
      <c r="E587" s="192">
        <f t="shared" si="627"/>
        <v>0.25358160000000002</v>
      </c>
      <c r="F587" s="192">
        <f t="shared" si="628"/>
        <v>2.1300854400000002</v>
      </c>
      <c r="G587" s="192"/>
      <c r="H587" s="192">
        <f t="shared" si="629"/>
        <v>0.15214896</v>
      </c>
      <c r="I587" s="153">
        <v>11.503118058</v>
      </c>
      <c r="J587" s="192">
        <v>0.24237196999999999</v>
      </c>
      <c r="K587" s="192">
        <v>11.19544174</v>
      </c>
      <c r="L587" s="192">
        <v>0</v>
      </c>
      <c r="M587" s="192">
        <v>6.5304347999999998E-2</v>
      </c>
      <c r="N587" s="192">
        <f t="shared" si="630"/>
        <v>-8.9673020579999996</v>
      </c>
      <c r="O587" s="192">
        <f t="shared" si="631"/>
        <v>1.1209630000000026E-2</v>
      </c>
      <c r="P587" s="192">
        <f t="shared" si="632"/>
        <v>-9.0653562999999995</v>
      </c>
      <c r="Q587" s="192">
        <f t="shared" si="633"/>
        <v>0</v>
      </c>
      <c r="R587" s="192">
        <f t="shared" si="634"/>
        <v>8.6844612000000002E-2</v>
      </c>
      <c r="S587" s="153">
        <f t="shared" si="635"/>
        <v>5.4420290000000003E-2</v>
      </c>
      <c r="T587" s="153"/>
      <c r="U587" s="153"/>
      <c r="V587" s="153"/>
      <c r="W587" s="153">
        <v>5.4420290000000003E-2</v>
      </c>
      <c r="X587" s="192"/>
      <c r="Y587" s="192"/>
      <c r="Z587" s="192"/>
      <c r="AA587" s="192"/>
      <c r="AB587" s="198"/>
      <c r="AC587" s="192"/>
      <c r="AD587" s="192"/>
      <c r="AE587" s="192"/>
      <c r="AF587" s="198">
        <v>2020</v>
      </c>
      <c r="AG587" s="192" t="s">
        <v>1527</v>
      </c>
      <c r="AH587" s="192" t="s">
        <v>1528</v>
      </c>
      <c r="AI587" s="192" t="s">
        <v>1529</v>
      </c>
      <c r="AJ587" s="153">
        <v>0.36</v>
      </c>
      <c r="AK587" s="192"/>
      <c r="AL587" s="27"/>
    </row>
    <row r="588" spans="1:38" ht="46.65" x14ac:dyDescent="0.35">
      <c r="A588" s="210">
        <v>506</v>
      </c>
      <c r="B588" s="152" t="s">
        <v>1786</v>
      </c>
      <c r="C588" s="174" t="s">
        <v>986</v>
      </c>
      <c r="D588" s="153">
        <v>2.397564</v>
      </c>
      <c r="E588" s="192">
        <f t="shared" si="627"/>
        <v>0.23975640000000001</v>
      </c>
      <c r="F588" s="192">
        <f t="shared" si="628"/>
        <v>2.0139537600000001</v>
      </c>
      <c r="G588" s="192"/>
      <c r="H588" s="192">
        <f t="shared" si="629"/>
        <v>0.14385383999999998</v>
      </c>
      <c r="I588" s="153">
        <v>0</v>
      </c>
      <c r="J588" s="192">
        <v>0</v>
      </c>
      <c r="K588" s="192">
        <v>0</v>
      </c>
      <c r="L588" s="192">
        <v>0</v>
      </c>
      <c r="M588" s="192">
        <v>0</v>
      </c>
      <c r="N588" s="192">
        <f t="shared" si="630"/>
        <v>2.397564</v>
      </c>
      <c r="O588" s="192">
        <f t="shared" si="631"/>
        <v>0.23975640000000001</v>
      </c>
      <c r="P588" s="192">
        <f t="shared" si="632"/>
        <v>2.0139537600000001</v>
      </c>
      <c r="Q588" s="192">
        <f t="shared" si="633"/>
        <v>0</v>
      </c>
      <c r="R588" s="192">
        <f t="shared" si="634"/>
        <v>0.14385383999999998</v>
      </c>
      <c r="S588" s="153">
        <f t="shared" si="635"/>
        <v>0</v>
      </c>
      <c r="T588" s="153"/>
      <c r="U588" s="153"/>
      <c r="V588" s="153"/>
      <c r="W588" s="153">
        <v>0</v>
      </c>
      <c r="X588" s="192"/>
      <c r="Y588" s="192"/>
      <c r="Z588" s="192"/>
      <c r="AA588" s="192"/>
      <c r="AB588" s="198"/>
      <c r="AC588" s="192"/>
      <c r="AD588" s="192"/>
      <c r="AE588" s="192"/>
      <c r="AF588" s="192"/>
      <c r="AG588" s="192"/>
      <c r="AH588" s="192"/>
      <c r="AI588" s="192"/>
      <c r="AJ588" s="153"/>
      <c r="AK588" s="192"/>
      <c r="AL588" s="27"/>
    </row>
    <row r="589" spans="1:38" ht="62.2" x14ac:dyDescent="0.35">
      <c r="A589" s="210">
        <v>507</v>
      </c>
      <c r="B589" s="152" t="s">
        <v>1787</v>
      </c>
      <c r="C589" s="174" t="s">
        <v>987</v>
      </c>
      <c r="D589" s="153">
        <v>3.4984440000000001</v>
      </c>
      <c r="E589" s="192">
        <f t="shared" si="627"/>
        <v>0.34984440000000006</v>
      </c>
      <c r="F589" s="192">
        <f t="shared" si="628"/>
        <v>2.93869296</v>
      </c>
      <c r="G589" s="192"/>
      <c r="H589" s="192">
        <f t="shared" si="629"/>
        <v>0.20990664000000001</v>
      </c>
      <c r="I589" s="153">
        <v>0.18157252800000001</v>
      </c>
      <c r="J589" s="192">
        <v>0</v>
      </c>
      <c r="K589" s="192">
        <v>0</v>
      </c>
      <c r="L589" s="192">
        <v>0</v>
      </c>
      <c r="M589" s="192">
        <v>0.18157252800000001</v>
      </c>
      <c r="N589" s="192">
        <f t="shared" si="630"/>
        <v>3.3168714719999999</v>
      </c>
      <c r="O589" s="192">
        <f t="shared" si="631"/>
        <v>0.34984440000000006</v>
      </c>
      <c r="P589" s="192">
        <f t="shared" si="632"/>
        <v>2.93869296</v>
      </c>
      <c r="Q589" s="192">
        <f t="shared" si="633"/>
        <v>0</v>
      </c>
      <c r="R589" s="192">
        <f t="shared" si="634"/>
        <v>2.8334111999999995E-2</v>
      </c>
      <c r="S589" s="153">
        <f t="shared" si="635"/>
        <v>0.15131044000000002</v>
      </c>
      <c r="T589" s="153"/>
      <c r="U589" s="153"/>
      <c r="V589" s="153"/>
      <c r="W589" s="153">
        <v>0.15131044000000002</v>
      </c>
      <c r="X589" s="192"/>
      <c r="Y589" s="192"/>
      <c r="Z589" s="192"/>
      <c r="AA589" s="192"/>
      <c r="AB589" s="198"/>
      <c r="AC589" s="192"/>
      <c r="AD589" s="192"/>
      <c r="AE589" s="192"/>
      <c r="AF589" s="192"/>
      <c r="AG589" s="192"/>
      <c r="AH589" s="192"/>
      <c r="AI589" s="192"/>
      <c r="AJ589" s="153"/>
      <c r="AK589" s="192"/>
      <c r="AL589" s="27"/>
    </row>
    <row r="590" spans="1:38" ht="46.65" x14ac:dyDescent="0.35">
      <c r="A590" s="210">
        <v>508</v>
      </c>
      <c r="B590" s="152" t="s">
        <v>988</v>
      </c>
      <c r="C590" s="174" t="s">
        <v>1788</v>
      </c>
      <c r="D590" s="153">
        <v>2.5149719999999998</v>
      </c>
      <c r="E590" s="192">
        <f t="shared" si="627"/>
        <v>0.25149719999999998</v>
      </c>
      <c r="F590" s="192">
        <f t="shared" si="628"/>
        <v>2.11257648</v>
      </c>
      <c r="G590" s="192"/>
      <c r="H590" s="192">
        <f t="shared" si="629"/>
        <v>0.15089831999999997</v>
      </c>
      <c r="I590" s="153">
        <v>0.111928968</v>
      </c>
      <c r="J590" s="192">
        <v>0</v>
      </c>
      <c r="K590" s="192">
        <v>0</v>
      </c>
      <c r="L590" s="192">
        <v>0</v>
      </c>
      <c r="M590" s="192">
        <v>0.111928968</v>
      </c>
      <c r="N590" s="192">
        <f t="shared" si="630"/>
        <v>2.4030430319999998</v>
      </c>
      <c r="O590" s="192">
        <f t="shared" si="631"/>
        <v>0.25149719999999998</v>
      </c>
      <c r="P590" s="192">
        <f t="shared" si="632"/>
        <v>2.11257648</v>
      </c>
      <c r="Q590" s="192">
        <f t="shared" si="633"/>
        <v>0</v>
      </c>
      <c r="R590" s="192">
        <f t="shared" si="634"/>
        <v>3.8969351999999971E-2</v>
      </c>
      <c r="S590" s="153">
        <f t="shared" si="635"/>
        <v>9.3274140000000005E-2</v>
      </c>
      <c r="T590" s="153"/>
      <c r="U590" s="153"/>
      <c r="V590" s="153"/>
      <c r="W590" s="153">
        <v>9.3274140000000005E-2</v>
      </c>
      <c r="X590" s="192"/>
      <c r="Y590" s="192"/>
      <c r="Z590" s="192"/>
      <c r="AA590" s="192"/>
      <c r="AB590" s="198"/>
      <c r="AC590" s="192"/>
      <c r="AD590" s="192"/>
      <c r="AE590" s="192"/>
      <c r="AF590" s="192"/>
      <c r="AG590" s="192"/>
      <c r="AH590" s="192"/>
      <c r="AI590" s="192"/>
      <c r="AJ590" s="153"/>
      <c r="AK590" s="192"/>
      <c r="AL590" s="27"/>
    </row>
    <row r="591" spans="1:38" ht="15.55" x14ac:dyDescent="0.35">
      <c r="A591" s="172"/>
      <c r="B591" s="156" t="s">
        <v>364</v>
      </c>
      <c r="C591" s="173"/>
      <c r="D591" s="237">
        <f t="shared" ref="D591:AK591" si="636">SUM(D592:D600)</f>
        <v>27.059282399999997</v>
      </c>
      <c r="E591" s="237">
        <f t="shared" si="636"/>
        <v>2.7059282400000004</v>
      </c>
      <c r="F591" s="237">
        <f t="shared" si="636"/>
        <v>22.729797216000001</v>
      </c>
      <c r="G591" s="237">
        <f t="shared" si="636"/>
        <v>0</v>
      </c>
      <c r="H591" s="237">
        <f t="shared" si="636"/>
        <v>1.6235569440000002</v>
      </c>
      <c r="I591" s="237">
        <f t="shared" si="636"/>
        <v>2.7187565660000002</v>
      </c>
      <c r="J591" s="237">
        <f t="shared" si="636"/>
        <v>0.20465730999999998</v>
      </c>
      <c r="K591" s="237">
        <f t="shared" si="636"/>
        <v>1.5010323999999999</v>
      </c>
      <c r="L591" s="237">
        <f t="shared" si="636"/>
        <v>0</v>
      </c>
      <c r="M591" s="237">
        <f t="shared" si="636"/>
        <v>1.013066856</v>
      </c>
      <c r="N591" s="237">
        <f t="shared" si="636"/>
        <v>24.340525834000001</v>
      </c>
      <c r="O591" s="237">
        <f t="shared" si="636"/>
        <v>2.50127093</v>
      </c>
      <c r="P591" s="237">
        <f t="shared" si="636"/>
        <v>21.228764816000002</v>
      </c>
      <c r="Q591" s="237">
        <f t="shared" si="636"/>
        <v>0</v>
      </c>
      <c r="R591" s="237">
        <f t="shared" si="636"/>
        <v>0.61049008799999993</v>
      </c>
      <c r="S591" s="237">
        <f t="shared" si="636"/>
        <v>3.04586559</v>
      </c>
      <c r="T591" s="237">
        <f t="shared" si="636"/>
        <v>0.63806779999999952</v>
      </c>
      <c r="U591" s="237">
        <f t="shared" si="636"/>
        <v>1.5635754100000001</v>
      </c>
      <c r="V591" s="237">
        <f t="shared" si="636"/>
        <v>0</v>
      </c>
      <c r="W591" s="237">
        <f t="shared" si="636"/>
        <v>0.84422237999999994</v>
      </c>
      <c r="X591" s="237">
        <f t="shared" si="636"/>
        <v>0</v>
      </c>
      <c r="Y591" s="237">
        <f t="shared" si="636"/>
        <v>0</v>
      </c>
      <c r="Z591" s="237">
        <f t="shared" si="636"/>
        <v>0</v>
      </c>
      <c r="AA591" s="237">
        <f t="shared" si="636"/>
        <v>0</v>
      </c>
      <c r="AB591" s="237">
        <f t="shared" si="636"/>
        <v>0</v>
      </c>
      <c r="AC591" s="237">
        <f t="shared" si="636"/>
        <v>0</v>
      </c>
      <c r="AD591" s="237">
        <f t="shared" si="636"/>
        <v>0</v>
      </c>
      <c r="AE591" s="237">
        <f t="shared" si="636"/>
        <v>0</v>
      </c>
      <c r="AF591" s="237">
        <f t="shared" si="636"/>
        <v>0</v>
      </c>
      <c r="AG591" s="237">
        <f t="shared" si="636"/>
        <v>0</v>
      </c>
      <c r="AH591" s="237">
        <f t="shared" si="636"/>
        <v>0</v>
      </c>
      <c r="AI591" s="237">
        <f t="shared" si="636"/>
        <v>0</v>
      </c>
      <c r="AJ591" s="237">
        <f t="shared" si="636"/>
        <v>0</v>
      </c>
      <c r="AK591" s="237">
        <f t="shared" si="636"/>
        <v>0</v>
      </c>
      <c r="AL591" s="27"/>
    </row>
    <row r="592" spans="1:38" ht="46.65" x14ac:dyDescent="0.35">
      <c r="A592" s="210">
        <v>509</v>
      </c>
      <c r="B592" s="152" t="s">
        <v>989</v>
      </c>
      <c r="C592" s="174" t="s">
        <v>990</v>
      </c>
      <c r="D592" s="153">
        <v>4.2963167999999996</v>
      </c>
      <c r="E592" s="192">
        <f t="shared" ref="E592:E600" si="637">D592*10%</f>
        <v>0.42963167999999996</v>
      </c>
      <c r="F592" s="192">
        <f t="shared" ref="F592:F600" si="638">D592-E592-H592</f>
        <v>3.6089061119999997</v>
      </c>
      <c r="G592" s="192"/>
      <c r="H592" s="192">
        <f t="shared" ref="H592:H600" si="639">D592*6%</f>
        <v>0.25777900799999998</v>
      </c>
      <c r="I592" s="153">
        <v>0</v>
      </c>
      <c r="J592" s="192">
        <v>0</v>
      </c>
      <c r="K592" s="192">
        <v>0</v>
      </c>
      <c r="L592" s="192">
        <v>0</v>
      </c>
      <c r="M592" s="192">
        <v>0</v>
      </c>
      <c r="N592" s="192">
        <f t="shared" ref="N592:N600" si="640">D592-I592</f>
        <v>4.2963167999999996</v>
      </c>
      <c r="O592" s="192">
        <f t="shared" ref="O592:O600" si="641">E592-J592</f>
        <v>0.42963167999999996</v>
      </c>
      <c r="P592" s="192">
        <f t="shared" ref="P592:P600" si="642">F592-K592</f>
        <v>3.6089061119999997</v>
      </c>
      <c r="Q592" s="192">
        <f t="shared" ref="Q592:Q600" si="643">G592-L592</f>
        <v>0</v>
      </c>
      <c r="R592" s="192">
        <f t="shared" ref="R592:R600" si="644">H592-M592</f>
        <v>0.25777900799999998</v>
      </c>
      <c r="S592" s="153">
        <f t="shared" ref="S592:S600" si="645">T592+U592+V592+W592</f>
        <v>0</v>
      </c>
      <c r="T592" s="153"/>
      <c r="U592" s="153"/>
      <c r="V592" s="153"/>
      <c r="W592" s="153">
        <v>0</v>
      </c>
      <c r="X592" s="192"/>
      <c r="Y592" s="192"/>
      <c r="Z592" s="192"/>
      <c r="AA592" s="192"/>
      <c r="AB592" s="198"/>
      <c r="AC592" s="192"/>
      <c r="AD592" s="192"/>
      <c r="AE592" s="192"/>
      <c r="AF592" s="192"/>
      <c r="AG592" s="192"/>
      <c r="AH592" s="192"/>
      <c r="AI592" s="192"/>
      <c r="AJ592" s="153"/>
      <c r="AK592" s="192"/>
      <c r="AL592" s="27"/>
    </row>
    <row r="593" spans="1:38" ht="62.2" x14ac:dyDescent="0.35">
      <c r="A593" s="210">
        <v>510</v>
      </c>
      <c r="B593" s="152" t="s">
        <v>1789</v>
      </c>
      <c r="C593" s="174" t="s">
        <v>991</v>
      </c>
      <c r="D593" s="153">
        <v>1.5487920000000002</v>
      </c>
      <c r="E593" s="192">
        <f t="shared" si="637"/>
        <v>0.15487920000000002</v>
      </c>
      <c r="F593" s="192">
        <f t="shared" si="638"/>
        <v>1.3009852800000001</v>
      </c>
      <c r="G593" s="192"/>
      <c r="H593" s="192">
        <f t="shared" si="639"/>
        <v>9.2927520000000013E-2</v>
      </c>
      <c r="I593" s="153">
        <v>6.8929080000000004E-2</v>
      </c>
      <c r="J593" s="192">
        <v>0</v>
      </c>
      <c r="K593" s="192">
        <v>0</v>
      </c>
      <c r="L593" s="192">
        <v>0</v>
      </c>
      <c r="M593" s="192">
        <v>6.8929080000000004E-2</v>
      </c>
      <c r="N593" s="192">
        <f t="shared" si="640"/>
        <v>1.4798629200000002</v>
      </c>
      <c r="O593" s="192">
        <f t="shared" si="641"/>
        <v>0.15487920000000002</v>
      </c>
      <c r="P593" s="192">
        <f t="shared" si="642"/>
        <v>1.3009852800000001</v>
      </c>
      <c r="Q593" s="192">
        <f t="shared" si="643"/>
        <v>0</v>
      </c>
      <c r="R593" s="192">
        <f t="shared" si="644"/>
        <v>2.399844000000001E-2</v>
      </c>
      <c r="S593" s="153">
        <f t="shared" si="645"/>
        <v>5.7440900000000003E-2</v>
      </c>
      <c r="T593" s="153"/>
      <c r="U593" s="153"/>
      <c r="V593" s="153"/>
      <c r="W593" s="153">
        <v>5.7440900000000003E-2</v>
      </c>
      <c r="X593" s="192"/>
      <c r="Y593" s="192"/>
      <c r="Z593" s="192"/>
      <c r="AA593" s="192"/>
      <c r="AB593" s="198"/>
      <c r="AC593" s="192"/>
      <c r="AD593" s="192"/>
      <c r="AE593" s="192"/>
      <c r="AF593" s="192"/>
      <c r="AG593" s="192"/>
      <c r="AH593" s="192"/>
      <c r="AI593" s="192"/>
      <c r="AJ593" s="153"/>
      <c r="AK593" s="192"/>
      <c r="AL593" s="27"/>
    </row>
    <row r="594" spans="1:38" ht="46.65" x14ac:dyDescent="0.35">
      <c r="A594" s="210">
        <v>511</v>
      </c>
      <c r="B594" s="152" t="s">
        <v>1790</v>
      </c>
      <c r="C594" s="174" t="s">
        <v>992</v>
      </c>
      <c r="D594" s="153">
        <v>2.2257696</v>
      </c>
      <c r="E594" s="192">
        <f t="shared" si="637"/>
        <v>0.22257696000000002</v>
      </c>
      <c r="F594" s="192">
        <f t="shared" si="638"/>
        <v>1.8696464639999999</v>
      </c>
      <c r="G594" s="192"/>
      <c r="H594" s="192">
        <f t="shared" si="639"/>
        <v>0.13354617599999999</v>
      </c>
      <c r="I594" s="153">
        <v>9.9057959999999987E-2</v>
      </c>
      <c r="J594" s="192">
        <v>0</v>
      </c>
      <c r="K594" s="192">
        <v>0</v>
      </c>
      <c r="L594" s="192">
        <v>0</v>
      </c>
      <c r="M594" s="192">
        <v>9.9057959999999987E-2</v>
      </c>
      <c r="N594" s="192">
        <f t="shared" si="640"/>
        <v>2.1267116399999999</v>
      </c>
      <c r="O594" s="192">
        <f t="shared" si="641"/>
        <v>0.22257696000000002</v>
      </c>
      <c r="P594" s="192">
        <f t="shared" si="642"/>
        <v>1.8696464639999999</v>
      </c>
      <c r="Q594" s="192">
        <f t="shared" si="643"/>
        <v>0</v>
      </c>
      <c r="R594" s="192">
        <f t="shared" si="644"/>
        <v>3.4488216000000002E-2</v>
      </c>
      <c r="S594" s="153">
        <f t="shared" si="645"/>
        <v>8.2548299999999991E-2</v>
      </c>
      <c r="T594" s="153"/>
      <c r="U594" s="153"/>
      <c r="V594" s="153"/>
      <c r="W594" s="153">
        <v>8.2548299999999991E-2</v>
      </c>
      <c r="X594" s="192"/>
      <c r="Y594" s="192"/>
      <c r="Z594" s="192"/>
      <c r="AA594" s="192"/>
      <c r="AB594" s="198"/>
      <c r="AC594" s="192"/>
      <c r="AD594" s="192"/>
      <c r="AE594" s="192"/>
      <c r="AF594" s="192"/>
      <c r="AG594" s="192"/>
      <c r="AH594" s="192"/>
      <c r="AI594" s="192"/>
      <c r="AJ594" s="153"/>
      <c r="AK594" s="192"/>
      <c r="AL594" s="27"/>
    </row>
    <row r="595" spans="1:38" ht="46.65" x14ac:dyDescent="0.35">
      <c r="A595" s="210">
        <v>512</v>
      </c>
      <c r="B595" s="152" t="s">
        <v>993</v>
      </c>
      <c r="C595" s="174" t="s">
        <v>994</v>
      </c>
      <c r="D595" s="153">
        <v>3.3381360000000004</v>
      </c>
      <c r="E595" s="192">
        <f t="shared" si="637"/>
        <v>0.33381360000000004</v>
      </c>
      <c r="F595" s="192">
        <f t="shared" si="638"/>
        <v>2.8040342400000005</v>
      </c>
      <c r="G595" s="192"/>
      <c r="H595" s="192">
        <f t="shared" si="639"/>
        <v>0.20028816000000002</v>
      </c>
      <c r="I595" s="153">
        <v>0.14856387600000001</v>
      </c>
      <c r="J595" s="192">
        <v>0</v>
      </c>
      <c r="K595" s="192">
        <v>0</v>
      </c>
      <c r="L595" s="192">
        <v>0</v>
      </c>
      <c r="M595" s="192">
        <v>0.14856387600000001</v>
      </c>
      <c r="N595" s="192">
        <f t="shared" si="640"/>
        <v>3.1895721240000006</v>
      </c>
      <c r="O595" s="192">
        <f t="shared" si="641"/>
        <v>0.33381360000000004</v>
      </c>
      <c r="P595" s="192">
        <f t="shared" si="642"/>
        <v>2.8040342400000005</v>
      </c>
      <c r="Q595" s="192">
        <f t="shared" si="643"/>
        <v>0</v>
      </c>
      <c r="R595" s="192">
        <f t="shared" si="644"/>
        <v>5.1724284000000009E-2</v>
      </c>
      <c r="S595" s="153">
        <f t="shared" si="645"/>
        <v>0.59132326999999996</v>
      </c>
      <c r="T595" s="153">
        <v>0.46752003999999991</v>
      </c>
      <c r="U595" s="153"/>
      <c r="V595" s="153"/>
      <c r="W595" s="153">
        <v>0.12380323000000001</v>
      </c>
      <c r="X595" s="192"/>
      <c r="Y595" s="192"/>
      <c r="Z595" s="192"/>
      <c r="AA595" s="192"/>
      <c r="AB595" s="198"/>
      <c r="AC595" s="192"/>
      <c r="AD595" s="192"/>
      <c r="AE595" s="192"/>
      <c r="AF595" s="192"/>
      <c r="AG595" s="192"/>
      <c r="AH595" s="192"/>
      <c r="AI595" s="192"/>
      <c r="AJ595" s="153"/>
      <c r="AK595" s="192"/>
      <c r="AL595" s="27"/>
    </row>
    <row r="596" spans="1:38" ht="46.65" x14ac:dyDescent="0.35">
      <c r="A596" s="210">
        <v>513</v>
      </c>
      <c r="B596" s="152" t="s">
        <v>995</v>
      </c>
      <c r="C596" s="174" t="s">
        <v>996</v>
      </c>
      <c r="D596" s="153">
        <v>2.524848</v>
      </c>
      <c r="E596" s="192">
        <f t="shared" si="637"/>
        <v>0.25248480000000001</v>
      </c>
      <c r="F596" s="192">
        <f t="shared" si="638"/>
        <v>2.1208723200000001</v>
      </c>
      <c r="G596" s="192"/>
      <c r="H596" s="192">
        <f t="shared" si="639"/>
        <v>0.15149087999999999</v>
      </c>
      <c r="I596" s="153">
        <v>0.11236850399999999</v>
      </c>
      <c r="J596" s="192">
        <v>0</v>
      </c>
      <c r="K596" s="192">
        <v>0</v>
      </c>
      <c r="L596" s="192">
        <v>0</v>
      </c>
      <c r="M596" s="192">
        <v>0.11236850399999999</v>
      </c>
      <c r="N596" s="192">
        <f t="shared" si="640"/>
        <v>2.412479496</v>
      </c>
      <c r="O596" s="192">
        <f t="shared" si="641"/>
        <v>0.25248480000000001</v>
      </c>
      <c r="P596" s="192">
        <f t="shared" si="642"/>
        <v>2.1208723200000001</v>
      </c>
      <c r="Q596" s="192">
        <f t="shared" si="643"/>
        <v>0</v>
      </c>
      <c r="R596" s="192">
        <f t="shared" si="644"/>
        <v>3.9122376E-2</v>
      </c>
      <c r="S596" s="153">
        <f t="shared" si="645"/>
        <v>9.3640420000000002E-2</v>
      </c>
      <c r="T596" s="153"/>
      <c r="U596" s="153"/>
      <c r="V596" s="153"/>
      <c r="W596" s="153">
        <v>9.3640420000000002E-2</v>
      </c>
      <c r="X596" s="192"/>
      <c r="Y596" s="192"/>
      <c r="Z596" s="192"/>
      <c r="AA596" s="192"/>
      <c r="AB596" s="198"/>
      <c r="AC596" s="192"/>
      <c r="AD596" s="192"/>
      <c r="AE596" s="192"/>
      <c r="AF596" s="192"/>
      <c r="AG596" s="192"/>
      <c r="AH596" s="192"/>
      <c r="AI596" s="192"/>
      <c r="AJ596" s="153"/>
      <c r="AK596" s="192"/>
      <c r="AL596" s="27"/>
    </row>
    <row r="597" spans="1:38" ht="77.7" x14ac:dyDescent="0.35">
      <c r="A597" s="210">
        <v>514</v>
      </c>
      <c r="B597" s="152" t="s">
        <v>1791</v>
      </c>
      <c r="C597" s="174" t="s">
        <v>997</v>
      </c>
      <c r="D597" s="153">
        <v>4.0569359999999994</v>
      </c>
      <c r="E597" s="192">
        <f t="shared" si="637"/>
        <v>0.40569359999999999</v>
      </c>
      <c r="F597" s="192">
        <f t="shared" si="638"/>
        <v>3.4078262399999995</v>
      </c>
      <c r="G597" s="192"/>
      <c r="H597" s="192">
        <f t="shared" si="639"/>
        <v>0.24341615999999996</v>
      </c>
      <c r="I597" s="153">
        <v>0.180554136</v>
      </c>
      <c r="J597" s="192">
        <v>0</v>
      </c>
      <c r="K597" s="192">
        <v>0</v>
      </c>
      <c r="L597" s="192">
        <v>0</v>
      </c>
      <c r="M597" s="192">
        <v>0.180554136</v>
      </c>
      <c r="N597" s="192">
        <f t="shared" si="640"/>
        <v>3.8763818639999994</v>
      </c>
      <c r="O597" s="192">
        <f t="shared" si="641"/>
        <v>0.40569359999999999</v>
      </c>
      <c r="P597" s="192">
        <f t="shared" si="642"/>
        <v>3.4078262399999995</v>
      </c>
      <c r="Q597" s="192">
        <f t="shared" si="643"/>
        <v>0</v>
      </c>
      <c r="R597" s="192">
        <f t="shared" si="644"/>
        <v>6.2862023999999961E-2</v>
      </c>
      <c r="S597" s="153">
        <f t="shared" si="645"/>
        <v>0.15046178000000002</v>
      </c>
      <c r="T597" s="153"/>
      <c r="U597" s="153"/>
      <c r="V597" s="153"/>
      <c r="W597" s="153">
        <v>0.15046178000000002</v>
      </c>
      <c r="X597" s="192"/>
      <c r="Y597" s="192"/>
      <c r="Z597" s="192"/>
      <c r="AA597" s="192"/>
      <c r="AB597" s="198"/>
      <c r="AC597" s="192"/>
      <c r="AD597" s="192"/>
      <c r="AE597" s="192"/>
      <c r="AF597" s="192"/>
      <c r="AG597" s="192"/>
      <c r="AH597" s="192"/>
      <c r="AI597" s="192"/>
      <c r="AJ597" s="153"/>
      <c r="AK597" s="192"/>
      <c r="AL597" s="27"/>
    </row>
    <row r="598" spans="1:38" ht="93.25" x14ac:dyDescent="0.35">
      <c r="A598" s="210">
        <v>515</v>
      </c>
      <c r="B598" s="152" t="s">
        <v>998</v>
      </c>
      <c r="C598" s="174" t="s">
        <v>1792</v>
      </c>
      <c r="D598" s="153">
        <v>3.5988599999999997</v>
      </c>
      <c r="E598" s="192">
        <f t="shared" si="637"/>
        <v>0.35988599999999998</v>
      </c>
      <c r="F598" s="192">
        <f t="shared" si="638"/>
        <v>3.0230424</v>
      </c>
      <c r="G598" s="192"/>
      <c r="H598" s="192">
        <f t="shared" si="639"/>
        <v>0.21593159999999997</v>
      </c>
      <c r="I598" s="153">
        <v>0.20377742199999999</v>
      </c>
      <c r="J598" s="192">
        <v>4.3609990000000001E-2</v>
      </c>
      <c r="K598" s="192">
        <v>0</v>
      </c>
      <c r="L598" s="192">
        <v>0</v>
      </c>
      <c r="M598" s="192">
        <v>0.160167432</v>
      </c>
      <c r="N598" s="192">
        <f t="shared" si="640"/>
        <v>3.3950825779999998</v>
      </c>
      <c r="O598" s="192">
        <f t="shared" si="641"/>
        <v>0.31627601</v>
      </c>
      <c r="P598" s="192">
        <f t="shared" si="642"/>
        <v>3.0230424</v>
      </c>
      <c r="Q598" s="192">
        <f t="shared" si="643"/>
        <v>0</v>
      </c>
      <c r="R598" s="192">
        <f t="shared" si="644"/>
        <v>5.5764167999999975E-2</v>
      </c>
      <c r="S598" s="153">
        <f t="shared" si="645"/>
        <v>0.16981452</v>
      </c>
      <c r="T598" s="153">
        <v>3.6341659999999998E-2</v>
      </c>
      <c r="U598" s="153"/>
      <c r="V598" s="153"/>
      <c r="W598" s="153">
        <v>0.13347286</v>
      </c>
      <c r="X598" s="192"/>
      <c r="Y598" s="192"/>
      <c r="Z598" s="192"/>
      <c r="AA598" s="192"/>
      <c r="AB598" s="198"/>
      <c r="AC598" s="192"/>
      <c r="AD598" s="192"/>
      <c r="AE598" s="192"/>
      <c r="AF598" s="192"/>
      <c r="AG598" s="192"/>
      <c r="AH598" s="192"/>
      <c r="AI598" s="192"/>
      <c r="AJ598" s="153"/>
      <c r="AK598" s="192"/>
      <c r="AL598" s="27"/>
    </row>
    <row r="599" spans="1:38" ht="46.65" x14ac:dyDescent="0.35">
      <c r="A599" s="210">
        <v>516</v>
      </c>
      <c r="B599" s="152" t="s">
        <v>1793</v>
      </c>
      <c r="C599" s="174" t="s">
        <v>1794</v>
      </c>
      <c r="D599" s="153">
        <v>1.429368</v>
      </c>
      <c r="E599" s="192">
        <f t="shared" si="637"/>
        <v>0.1429368</v>
      </c>
      <c r="F599" s="192">
        <f t="shared" si="638"/>
        <v>1.2006691199999999</v>
      </c>
      <c r="G599" s="192"/>
      <c r="H599" s="192">
        <f t="shared" si="639"/>
        <v>8.5762079999999991E-2</v>
      </c>
      <c r="I599" s="153">
        <v>1.7256938079999999</v>
      </c>
      <c r="J599" s="192">
        <v>0.16104731999999999</v>
      </c>
      <c r="K599" s="192">
        <v>1.5010323999999999</v>
      </c>
      <c r="L599" s="192">
        <v>0</v>
      </c>
      <c r="M599" s="192">
        <v>6.3614087999999985E-2</v>
      </c>
      <c r="N599" s="192">
        <f t="shared" si="640"/>
        <v>-0.29632580799999997</v>
      </c>
      <c r="O599" s="192">
        <f t="shared" si="641"/>
        <v>-1.8110519999999991E-2</v>
      </c>
      <c r="P599" s="192">
        <f t="shared" si="642"/>
        <v>-0.30036328000000001</v>
      </c>
      <c r="Q599" s="192">
        <f t="shared" si="643"/>
        <v>0</v>
      </c>
      <c r="R599" s="192">
        <f t="shared" si="644"/>
        <v>2.2147992000000005E-2</v>
      </c>
      <c r="S599" s="153">
        <f t="shared" si="645"/>
        <v>1.7507932499999999</v>
      </c>
      <c r="T599" s="153">
        <v>0.13420609999999966</v>
      </c>
      <c r="U599" s="153">
        <v>1.5635754100000001</v>
      </c>
      <c r="V599" s="153"/>
      <c r="W599" s="153">
        <v>5.3011739999999995E-2</v>
      </c>
      <c r="X599" s="192"/>
      <c r="Y599" s="192"/>
      <c r="Z599" s="192"/>
      <c r="AA599" s="192"/>
      <c r="AB599" s="198"/>
      <c r="AC599" s="192"/>
      <c r="AD599" s="192"/>
      <c r="AE599" s="192"/>
      <c r="AF599" s="192"/>
      <c r="AG599" s="192"/>
      <c r="AH599" s="192"/>
      <c r="AI599" s="192"/>
      <c r="AJ599" s="153"/>
      <c r="AK599" s="192"/>
      <c r="AL599" s="27"/>
    </row>
    <row r="600" spans="1:38" ht="46.65" x14ac:dyDescent="0.35">
      <c r="A600" s="210">
        <v>517</v>
      </c>
      <c r="B600" s="152" t="s">
        <v>999</v>
      </c>
      <c r="C600" s="174" t="s">
        <v>1795</v>
      </c>
      <c r="D600" s="153">
        <v>4.0402560000000003</v>
      </c>
      <c r="E600" s="192">
        <f t="shared" si="637"/>
        <v>0.40402560000000004</v>
      </c>
      <c r="F600" s="192">
        <f t="shared" si="638"/>
        <v>3.3938150400000002</v>
      </c>
      <c r="G600" s="192"/>
      <c r="H600" s="192">
        <f t="shared" si="639"/>
        <v>0.24241536</v>
      </c>
      <c r="I600" s="153">
        <v>0.17981177999999998</v>
      </c>
      <c r="J600" s="192">
        <v>0</v>
      </c>
      <c r="K600" s="192">
        <v>0</v>
      </c>
      <c r="L600" s="192">
        <v>0</v>
      </c>
      <c r="M600" s="192">
        <v>0.17981177999999998</v>
      </c>
      <c r="N600" s="192">
        <f t="shared" si="640"/>
        <v>3.8604442200000002</v>
      </c>
      <c r="O600" s="192">
        <f t="shared" si="641"/>
        <v>0.40402560000000004</v>
      </c>
      <c r="P600" s="192">
        <f t="shared" si="642"/>
        <v>3.3938150400000002</v>
      </c>
      <c r="Q600" s="192">
        <f t="shared" si="643"/>
        <v>0</v>
      </c>
      <c r="R600" s="192">
        <f t="shared" si="644"/>
        <v>6.260358000000002E-2</v>
      </c>
      <c r="S600" s="153">
        <f t="shared" si="645"/>
        <v>0.14984314999999998</v>
      </c>
      <c r="T600" s="153"/>
      <c r="U600" s="153"/>
      <c r="V600" s="153"/>
      <c r="W600" s="153">
        <v>0.14984314999999998</v>
      </c>
      <c r="X600" s="192"/>
      <c r="Y600" s="192"/>
      <c r="Z600" s="192"/>
      <c r="AA600" s="192"/>
      <c r="AB600" s="198"/>
      <c r="AC600" s="192"/>
      <c r="AD600" s="192"/>
      <c r="AE600" s="192"/>
      <c r="AF600" s="192"/>
      <c r="AG600" s="192"/>
      <c r="AH600" s="192"/>
      <c r="AI600" s="192"/>
      <c r="AJ600" s="153"/>
      <c r="AK600" s="192"/>
      <c r="AL600" s="27"/>
    </row>
    <row r="601" spans="1:38" ht="15.55" x14ac:dyDescent="0.35">
      <c r="A601" s="172"/>
      <c r="B601" s="156" t="s">
        <v>389</v>
      </c>
      <c r="C601" s="173"/>
      <c r="D601" s="237">
        <f t="shared" ref="D601:AK601" si="646">SUM(D602:D622)</f>
        <v>81.195767999999987</v>
      </c>
      <c r="E601" s="237">
        <f t="shared" si="646"/>
        <v>8.1195768000000008</v>
      </c>
      <c r="F601" s="237">
        <f t="shared" si="646"/>
        <v>68.204445119999988</v>
      </c>
      <c r="G601" s="237">
        <f t="shared" si="646"/>
        <v>0</v>
      </c>
      <c r="H601" s="237">
        <f t="shared" si="646"/>
        <v>4.8717460800000003</v>
      </c>
      <c r="I601" s="237">
        <f t="shared" si="646"/>
        <v>12.615944836000001</v>
      </c>
      <c r="J601" s="237">
        <f t="shared" si="646"/>
        <v>3.6958102300000002</v>
      </c>
      <c r="K601" s="237">
        <f t="shared" si="646"/>
        <v>5.5751435100000002</v>
      </c>
      <c r="L601" s="237">
        <f t="shared" si="646"/>
        <v>0</v>
      </c>
      <c r="M601" s="237">
        <f t="shared" si="646"/>
        <v>3.3449910960000002</v>
      </c>
      <c r="N601" s="237">
        <f t="shared" si="646"/>
        <v>68.57982316399999</v>
      </c>
      <c r="O601" s="237">
        <f t="shared" si="646"/>
        <v>4.4237665700000006</v>
      </c>
      <c r="P601" s="237">
        <f t="shared" si="646"/>
        <v>62.629301609999999</v>
      </c>
      <c r="Q601" s="237">
        <f t="shared" si="646"/>
        <v>0</v>
      </c>
      <c r="R601" s="237">
        <f t="shared" si="646"/>
        <v>1.5267549839999996</v>
      </c>
      <c r="S601" s="237">
        <f t="shared" si="646"/>
        <v>10.544312029999999</v>
      </c>
      <c r="T601" s="237">
        <f t="shared" si="646"/>
        <v>0.89797362000000014</v>
      </c>
      <c r="U601" s="237">
        <f t="shared" si="646"/>
        <v>6.858845829999999</v>
      </c>
      <c r="V601" s="237">
        <f t="shared" si="646"/>
        <v>0</v>
      </c>
      <c r="W601" s="237">
        <f t="shared" si="646"/>
        <v>2.7874925800000008</v>
      </c>
      <c r="X601" s="237">
        <f t="shared" si="646"/>
        <v>0</v>
      </c>
      <c r="Y601" s="237">
        <f t="shared" si="646"/>
        <v>0</v>
      </c>
      <c r="Z601" s="237">
        <f t="shared" si="646"/>
        <v>0</v>
      </c>
      <c r="AA601" s="237">
        <f t="shared" si="646"/>
        <v>0</v>
      </c>
      <c r="AB601" s="237">
        <f t="shared" si="646"/>
        <v>0</v>
      </c>
      <c r="AC601" s="237">
        <f t="shared" si="646"/>
        <v>0</v>
      </c>
      <c r="AD601" s="237">
        <f t="shared" si="646"/>
        <v>0</v>
      </c>
      <c r="AE601" s="237">
        <f t="shared" si="646"/>
        <v>1.36</v>
      </c>
      <c r="AF601" s="237">
        <f t="shared" si="646"/>
        <v>8080</v>
      </c>
      <c r="AG601" s="237">
        <f t="shared" si="646"/>
        <v>0</v>
      </c>
      <c r="AH601" s="237">
        <f t="shared" si="646"/>
        <v>0</v>
      </c>
      <c r="AI601" s="237">
        <f t="shared" si="646"/>
        <v>0</v>
      </c>
      <c r="AJ601" s="237">
        <f t="shared" si="646"/>
        <v>1.5429999999999999</v>
      </c>
      <c r="AK601" s="237">
        <f t="shared" si="646"/>
        <v>0</v>
      </c>
      <c r="AL601" s="27"/>
    </row>
    <row r="602" spans="1:38" ht="62.2" x14ac:dyDescent="0.35">
      <c r="A602" s="210">
        <v>518</v>
      </c>
      <c r="B602" s="152" t="s">
        <v>1000</v>
      </c>
      <c r="C602" s="174" t="s">
        <v>1001</v>
      </c>
      <c r="D602" s="153">
        <v>2.2555200000000002</v>
      </c>
      <c r="E602" s="192">
        <f t="shared" ref="E602:E622" si="647">D602*10%</f>
        <v>0.22555200000000003</v>
      </c>
      <c r="F602" s="192">
        <f t="shared" ref="F602:F622" si="648">D602-E602-H602</f>
        <v>1.8946368000000002</v>
      </c>
      <c r="G602" s="192"/>
      <c r="H602" s="192">
        <f t="shared" ref="H602:H622" si="649">D602*6%</f>
        <v>0.13533120000000001</v>
      </c>
      <c r="I602" s="153">
        <v>0.10038201599999999</v>
      </c>
      <c r="J602" s="192">
        <v>0</v>
      </c>
      <c r="K602" s="192">
        <v>0</v>
      </c>
      <c r="L602" s="192">
        <v>0</v>
      </c>
      <c r="M602" s="192">
        <v>0.10038201599999999</v>
      </c>
      <c r="N602" s="192">
        <f t="shared" ref="N602:N622" si="650">D602-I602</f>
        <v>2.155137984</v>
      </c>
      <c r="O602" s="192">
        <f t="shared" ref="O602:O622" si="651">E602-J602</f>
        <v>0.22555200000000003</v>
      </c>
      <c r="P602" s="192">
        <f t="shared" ref="P602:P622" si="652">F602-K602</f>
        <v>1.8946368000000002</v>
      </c>
      <c r="Q602" s="192">
        <f t="shared" ref="Q602:Q622" si="653">G602-L602</f>
        <v>0</v>
      </c>
      <c r="R602" s="192">
        <f t="shared" ref="R602:R622" si="654">H602-M602</f>
        <v>3.4949184000000022E-2</v>
      </c>
      <c r="S602" s="153">
        <f t="shared" ref="S602:S622" si="655">T602+U602+V602+W602</f>
        <v>8.3651679999999992E-2</v>
      </c>
      <c r="T602" s="153"/>
      <c r="U602" s="153"/>
      <c r="V602" s="153"/>
      <c r="W602" s="153">
        <v>8.3651679999999992E-2</v>
      </c>
      <c r="X602" s="192"/>
      <c r="Y602" s="192"/>
      <c r="Z602" s="192"/>
      <c r="AA602" s="192"/>
      <c r="AB602" s="198"/>
      <c r="AC602" s="192"/>
      <c r="AD602" s="192"/>
      <c r="AE602" s="192"/>
      <c r="AF602" s="192"/>
      <c r="AG602" s="192"/>
      <c r="AH602" s="192"/>
      <c r="AI602" s="192"/>
      <c r="AJ602" s="153"/>
      <c r="AK602" s="192"/>
      <c r="AL602" s="27"/>
    </row>
    <row r="603" spans="1:38" ht="93.25" x14ac:dyDescent="0.35">
      <c r="A603" s="210">
        <v>519</v>
      </c>
      <c r="B603" s="152" t="s">
        <v>1796</v>
      </c>
      <c r="C603" s="174" t="s">
        <v>1002</v>
      </c>
      <c r="D603" s="153">
        <v>8.3415599999999994</v>
      </c>
      <c r="E603" s="192">
        <f t="shared" si="647"/>
        <v>0.83415600000000001</v>
      </c>
      <c r="F603" s="192">
        <f t="shared" si="648"/>
        <v>7.0069103999999989</v>
      </c>
      <c r="G603" s="192"/>
      <c r="H603" s="192">
        <f t="shared" si="649"/>
        <v>0.50049359999999998</v>
      </c>
      <c r="I603" s="153">
        <v>0.37124156399999997</v>
      </c>
      <c r="J603" s="192">
        <v>0</v>
      </c>
      <c r="K603" s="192">
        <v>0</v>
      </c>
      <c r="L603" s="192">
        <v>0</v>
      </c>
      <c r="M603" s="192">
        <v>0.37124156399999997</v>
      </c>
      <c r="N603" s="192">
        <f t="shared" si="650"/>
        <v>7.9703184359999995</v>
      </c>
      <c r="O603" s="192">
        <f t="shared" si="651"/>
        <v>0.83415600000000001</v>
      </c>
      <c r="P603" s="192">
        <f t="shared" si="652"/>
        <v>7.0069103999999989</v>
      </c>
      <c r="Q603" s="192">
        <f t="shared" si="653"/>
        <v>0</v>
      </c>
      <c r="R603" s="192">
        <f t="shared" si="654"/>
        <v>0.12925203600000001</v>
      </c>
      <c r="S603" s="153">
        <f t="shared" si="655"/>
        <v>0.30936796999999999</v>
      </c>
      <c r="T603" s="153"/>
      <c r="U603" s="153"/>
      <c r="V603" s="153"/>
      <c r="W603" s="153">
        <v>0.30936796999999999</v>
      </c>
      <c r="X603" s="192"/>
      <c r="Y603" s="192"/>
      <c r="Z603" s="192"/>
      <c r="AA603" s="192"/>
      <c r="AB603" s="198"/>
      <c r="AC603" s="192"/>
      <c r="AD603" s="192"/>
      <c r="AE603" s="192"/>
      <c r="AF603" s="192"/>
      <c r="AG603" s="192"/>
      <c r="AH603" s="192"/>
      <c r="AI603" s="192"/>
      <c r="AJ603" s="153"/>
      <c r="AK603" s="192"/>
      <c r="AL603" s="27"/>
    </row>
    <row r="604" spans="1:38" ht="62.2" x14ac:dyDescent="0.35">
      <c r="A604" s="210">
        <v>520</v>
      </c>
      <c r="B604" s="152" t="s">
        <v>1003</v>
      </c>
      <c r="C604" s="174" t="s">
        <v>1004</v>
      </c>
      <c r="D604" s="153">
        <v>1.2E-2</v>
      </c>
      <c r="E604" s="192">
        <f t="shared" si="647"/>
        <v>1.2000000000000001E-3</v>
      </c>
      <c r="F604" s="192">
        <f t="shared" si="648"/>
        <v>1.008E-2</v>
      </c>
      <c r="G604" s="192"/>
      <c r="H604" s="192">
        <f t="shared" si="649"/>
        <v>7.1999999999999994E-4</v>
      </c>
      <c r="I604" s="153">
        <v>5.3404799999999997E-4</v>
      </c>
      <c r="J604" s="192">
        <v>0</v>
      </c>
      <c r="K604" s="192">
        <v>0</v>
      </c>
      <c r="L604" s="192">
        <v>0</v>
      </c>
      <c r="M604" s="192">
        <v>5.3404799999999997E-4</v>
      </c>
      <c r="N604" s="192">
        <f t="shared" si="650"/>
        <v>1.1465952E-2</v>
      </c>
      <c r="O604" s="192">
        <f t="shared" si="651"/>
        <v>1.2000000000000001E-3</v>
      </c>
      <c r="P604" s="192">
        <f t="shared" si="652"/>
        <v>1.008E-2</v>
      </c>
      <c r="Q604" s="192">
        <f t="shared" si="653"/>
        <v>0</v>
      </c>
      <c r="R604" s="192">
        <f t="shared" si="654"/>
        <v>1.8595199999999997E-4</v>
      </c>
      <c r="S604" s="153">
        <f t="shared" si="655"/>
        <v>4.4504000000000001E-4</v>
      </c>
      <c r="T604" s="153"/>
      <c r="U604" s="153"/>
      <c r="V604" s="153"/>
      <c r="W604" s="153">
        <v>4.4504000000000001E-4</v>
      </c>
      <c r="X604" s="192"/>
      <c r="Y604" s="192"/>
      <c r="Z604" s="192"/>
      <c r="AA604" s="192"/>
      <c r="AB604" s="198"/>
      <c r="AC604" s="192"/>
      <c r="AD604" s="192"/>
      <c r="AE604" s="192"/>
      <c r="AF604" s="192"/>
      <c r="AG604" s="192"/>
      <c r="AH604" s="192"/>
      <c r="AI604" s="192"/>
      <c r="AJ604" s="153"/>
      <c r="AK604" s="192"/>
      <c r="AL604" s="27"/>
    </row>
    <row r="605" spans="1:38" ht="108.8" x14ac:dyDescent="0.35">
      <c r="A605" s="210">
        <v>521</v>
      </c>
      <c r="B605" s="152" t="s">
        <v>1005</v>
      </c>
      <c r="C605" s="174" t="s">
        <v>1006</v>
      </c>
      <c r="D605" s="153">
        <v>1.2E-2</v>
      </c>
      <c r="E605" s="192">
        <f t="shared" si="647"/>
        <v>1.2000000000000001E-3</v>
      </c>
      <c r="F605" s="192">
        <f t="shared" si="648"/>
        <v>1.008E-2</v>
      </c>
      <c r="G605" s="192"/>
      <c r="H605" s="192">
        <f t="shared" si="649"/>
        <v>7.1999999999999994E-4</v>
      </c>
      <c r="I605" s="153">
        <v>5.3404799999999997E-4</v>
      </c>
      <c r="J605" s="192">
        <v>0</v>
      </c>
      <c r="K605" s="192">
        <v>0</v>
      </c>
      <c r="L605" s="192">
        <v>0</v>
      </c>
      <c r="M605" s="192">
        <v>5.3404799999999997E-4</v>
      </c>
      <c r="N605" s="192">
        <f t="shared" si="650"/>
        <v>1.1465952E-2</v>
      </c>
      <c r="O605" s="192">
        <f t="shared" si="651"/>
        <v>1.2000000000000001E-3</v>
      </c>
      <c r="P605" s="192">
        <f t="shared" si="652"/>
        <v>1.008E-2</v>
      </c>
      <c r="Q605" s="192">
        <f t="shared" si="653"/>
        <v>0</v>
      </c>
      <c r="R605" s="192">
        <f t="shared" si="654"/>
        <v>1.8595199999999997E-4</v>
      </c>
      <c r="S605" s="153">
        <f t="shared" si="655"/>
        <v>0.13136104000000001</v>
      </c>
      <c r="T605" s="153">
        <v>0.130916</v>
      </c>
      <c r="U605" s="153"/>
      <c r="V605" s="153"/>
      <c r="W605" s="153">
        <v>4.4504000000000001E-4</v>
      </c>
      <c r="X605" s="192"/>
      <c r="Y605" s="192"/>
      <c r="Z605" s="192"/>
      <c r="AA605" s="192"/>
      <c r="AB605" s="198"/>
      <c r="AC605" s="192"/>
      <c r="AD605" s="192"/>
      <c r="AE605" s="192"/>
      <c r="AF605" s="192"/>
      <c r="AG605" s="192"/>
      <c r="AH605" s="192"/>
      <c r="AI605" s="192"/>
      <c r="AJ605" s="153"/>
      <c r="AK605" s="192"/>
      <c r="AL605" s="27"/>
    </row>
    <row r="606" spans="1:38" ht="62.2" x14ac:dyDescent="0.35">
      <c r="A606" s="210">
        <v>522</v>
      </c>
      <c r="B606" s="152" t="s">
        <v>1007</v>
      </c>
      <c r="C606" s="174" t="s">
        <v>1008</v>
      </c>
      <c r="D606" s="153">
        <v>2.7795599999999996</v>
      </c>
      <c r="E606" s="192">
        <f t="shared" si="647"/>
        <v>0.27795599999999998</v>
      </c>
      <c r="F606" s="192">
        <f t="shared" si="648"/>
        <v>2.3348303999999995</v>
      </c>
      <c r="G606" s="192"/>
      <c r="H606" s="192">
        <f t="shared" si="649"/>
        <v>0.16677359999999997</v>
      </c>
      <c r="I606" s="153">
        <v>0.12370447199999998</v>
      </c>
      <c r="J606" s="192">
        <v>0</v>
      </c>
      <c r="K606" s="192">
        <v>0</v>
      </c>
      <c r="L606" s="192">
        <v>0</v>
      </c>
      <c r="M606" s="192">
        <v>0.12370447199999998</v>
      </c>
      <c r="N606" s="192">
        <f t="shared" si="650"/>
        <v>2.6558555279999996</v>
      </c>
      <c r="O606" s="192">
        <f t="shared" si="651"/>
        <v>0.27795599999999998</v>
      </c>
      <c r="P606" s="192">
        <f t="shared" si="652"/>
        <v>2.3348303999999995</v>
      </c>
      <c r="Q606" s="192">
        <f t="shared" si="653"/>
        <v>0</v>
      </c>
      <c r="R606" s="192">
        <f t="shared" si="654"/>
        <v>4.3069127999999984E-2</v>
      </c>
      <c r="S606" s="153">
        <f t="shared" si="655"/>
        <v>0.10308705999999999</v>
      </c>
      <c r="T606" s="153"/>
      <c r="U606" s="153"/>
      <c r="V606" s="153"/>
      <c r="W606" s="153">
        <v>0.10308705999999999</v>
      </c>
      <c r="X606" s="192"/>
      <c r="Y606" s="192"/>
      <c r="Z606" s="192"/>
      <c r="AA606" s="192"/>
      <c r="AB606" s="198"/>
      <c r="AC606" s="192"/>
      <c r="AD606" s="192"/>
      <c r="AE606" s="192"/>
      <c r="AF606" s="192"/>
      <c r="AG606" s="192"/>
      <c r="AH606" s="192"/>
      <c r="AI606" s="192"/>
      <c r="AJ606" s="153"/>
      <c r="AK606" s="192"/>
      <c r="AL606" s="27"/>
    </row>
    <row r="607" spans="1:38" ht="46.65" x14ac:dyDescent="0.35">
      <c r="A607" s="210">
        <v>523</v>
      </c>
      <c r="B607" s="152" t="s">
        <v>1009</v>
      </c>
      <c r="C607" s="174" t="s">
        <v>1010</v>
      </c>
      <c r="D607" s="153">
        <v>2.1604320000000001</v>
      </c>
      <c r="E607" s="192">
        <f t="shared" si="647"/>
        <v>0.21604320000000002</v>
      </c>
      <c r="F607" s="192">
        <f t="shared" si="648"/>
        <v>1.81476288</v>
      </c>
      <c r="G607" s="192"/>
      <c r="H607" s="192">
        <f t="shared" si="649"/>
        <v>0.12962592000000001</v>
      </c>
      <c r="I607" s="153">
        <v>9.6150096000000018E-2</v>
      </c>
      <c r="J607" s="192">
        <v>0</v>
      </c>
      <c r="K607" s="192">
        <v>0</v>
      </c>
      <c r="L607" s="192">
        <v>0</v>
      </c>
      <c r="M607" s="192">
        <v>9.6150096000000018E-2</v>
      </c>
      <c r="N607" s="192">
        <f t="shared" si="650"/>
        <v>2.064281904</v>
      </c>
      <c r="O607" s="192">
        <f t="shared" si="651"/>
        <v>0.21604320000000002</v>
      </c>
      <c r="P607" s="192">
        <f t="shared" si="652"/>
        <v>1.81476288</v>
      </c>
      <c r="Q607" s="192">
        <f t="shared" si="653"/>
        <v>0</v>
      </c>
      <c r="R607" s="192">
        <f t="shared" si="654"/>
        <v>3.3475823999999987E-2</v>
      </c>
      <c r="S607" s="153">
        <f t="shared" si="655"/>
        <v>8.0125080000000015E-2</v>
      </c>
      <c r="T607" s="153"/>
      <c r="U607" s="153"/>
      <c r="V607" s="153"/>
      <c r="W607" s="153">
        <v>8.0125080000000015E-2</v>
      </c>
      <c r="X607" s="192"/>
      <c r="Y607" s="192"/>
      <c r="Z607" s="192"/>
      <c r="AA607" s="192"/>
      <c r="AB607" s="198"/>
      <c r="AC607" s="192"/>
      <c r="AD607" s="192"/>
      <c r="AE607" s="192"/>
      <c r="AF607" s="192"/>
      <c r="AG607" s="192"/>
      <c r="AH607" s="192"/>
      <c r="AI607" s="192"/>
      <c r="AJ607" s="153"/>
      <c r="AK607" s="192"/>
      <c r="AL607" s="27"/>
    </row>
    <row r="608" spans="1:38" ht="46.65" x14ac:dyDescent="0.35">
      <c r="A608" s="210">
        <v>524</v>
      </c>
      <c r="B608" s="152" t="s">
        <v>1011</v>
      </c>
      <c r="C608" s="174" t="s">
        <v>1012</v>
      </c>
      <c r="D608" s="153">
        <v>2.9326319999999999</v>
      </c>
      <c r="E608" s="192">
        <f t="shared" si="647"/>
        <v>0.2932632</v>
      </c>
      <c r="F608" s="192">
        <f t="shared" si="648"/>
        <v>2.4634108799999996</v>
      </c>
      <c r="G608" s="192"/>
      <c r="H608" s="192">
        <f t="shared" si="649"/>
        <v>0.17595791999999999</v>
      </c>
      <c r="I608" s="153">
        <v>0.13051695599999999</v>
      </c>
      <c r="J608" s="192">
        <v>0</v>
      </c>
      <c r="K608" s="192">
        <v>0</v>
      </c>
      <c r="L608" s="192">
        <v>0</v>
      </c>
      <c r="M608" s="192">
        <v>0.13051695599999999</v>
      </c>
      <c r="N608" s="192">
        <f t="shared" si="650"/>
        <v>2.8021150439999998</v>
      </c>
      <c r="O608" s="192">
        <f t="shared" si="651"/>
        <v>0.2932632</v>
      </c>
      <c r="P608" s="192">
        <f t="shared" si="652"/>
        <v>2.4634108799999996</v>
      </c>
      <c r="Q608" s="192">
        <f t="shared" si="653"/>
        <v>0</v>
      </c>
      <c r="R608" s="192">
        <f t="shared" si="654"/>
        <v>4.5440964E-2</v>
      </c>
      <c r="S608" s="153">
        <f t="shared" si="655"/>
        <v>0.24875263</v>
      </c>
      <c r="T608" s="153">
        <v>0.13998850000000002</v>
      </c>
      <c r="U608" s="153"/>
      <c r="V608" s="153"/>
      <c r="W608" s="153">
        <v>0.10876412999999999</v>
      </c>
      <c r="X608" s="192"/>
      <c r="Y608" s="192"/>
      <c r="Z608" s="192"/>
      <c r="AA608" s="192"/>
      <c r="AB608" s="198"/>
      <c r="AC608" s="192"/>
      <c r="AD608" s="192"/>
      <c r="AE608" s="192"/>
      <c r="AF608" s="192"/>
      <c r="AG608" s="192"/>
      <c r="AH608" s="192"/>
      <c r="AI608" s="192"/>
      <c r="AJ608" s="153"/>
      <c r="AK608" s="192"/>
      <c r="AL608" s="27"/>
    </row>
    <row r="609" spans="1:38" ht="46.65" x14ac:dyDescent="0.35">
      <c r="A609" s="210">
        <v>525</v>
      </c>
      <c r="B609" s="152" t="s">
        <v>1013</v>
      </c>
      <c r="C609" s="174" t="s">
        <v>1014</v>
      </c>
      <c r="D609" s="153">
        <v>8.7240479999999998</v>
      </c>
      <c r="E609" s="192">
        <f t="shared" si="647"/>
        <v>0.87240479999999998</v>
      </c>
      <c r="F609" s="192">
        <f t="shared" si="648"/>
        <v>7.3282003199999997</v>
      </c>
      <c r="G609" s="192"/>
      <c r="H609" s="192">
        <f t="shared" si="649"/>
        <v>0.52344287999999994</v>
      </c>
      <c r="I609" s="153">
        <v>0.38826421200000005</v>
      </c>
      <c r="J609" s="192">
        <v>0</v>
      </c>
      <c r="K609" s="192">
        <v>0</v>
      </c>
      <c r="L609" s="192">
        <v>0</v>
      </c>
      <c r="M609" s="192">
        <v>0.38826421200000005</v>
      </c>
      <c r="N609" s="192">
        <f t="shared" si="650"/>
        <v>8.3357837880000005</v>
      </c>
      <c r="O609" s="192">
        <f t="shared" si="651"/>
        <v>0.87240479999999998</v>
      </c>
      <c r="P609" s="192">
        <f t="shared" si="652"/>
        <v>7.3282003199999997</v>
      </c>
      <c r="Q609" s="192">
        <f t="shared" si="653"/>
        <v>0</v>
      </c>
      <c r="R609" s="192">
        <f t="shared" si="654"/>
        <v>0.13517866799999989</v>
      </c>
      <c r="S609" s="153">
        <f t="shared" si="655"/>
        <v>0.32355351000000004</v>
      </c>
      <c r="T609" s="153"/>
      <c r="U609" s="153"/>
      <c r="V609" s="153"/>
      <c r="W609" s="153">
        <v>0.32355351000000004</v>
      </c>
      <c r="X609" s="192"/>
      <c r="Y609" s="192"/>
      <c r="Z609" s="192"/>
      <c r="AA609" s="192"/>
      <c r="AB609" s="198"/>
      <c r="AC609" s="192"/>
      <c r="AD609" s="192"/>
      <c r="AE609" s="192"/>
      <c r="AF609" s="192"/>
      <c r="AG609" s="192"/>
      <c r="AH609" s="192"/>
      <c r="AI609" s="192"/>
      <c r="AJ609" s="153"/>
      <c r="AK609" s="192"/>
      <c r="AL609" s="27"/>
    </row>
    <row r="610" spans="1:38" ht="46.65" x14ac:dyDescent="0.35">
      <c r="A610" s="210">
        <v>526</v>
      </c>
      <c r="B610" s="152" t="s">
        <v>1797</v>
      </c>
      <c r="C610" s="174" t="s">
        <v>1015</v>
      </c>
      <c r="D610" s="153">
        <v>1.0993080000000002</v>
      </c>
      <c r="E610" s="192">
        <f t="shared" si="647"/>
        <v>0.10993080000000002</v>
      </c>
      <c r="F610" s="192">
        <f t="shared" si="648"/>
        <v>0.92341872000000014</v>
      </c>
      <c r="G610" s="192"/>
      <c r="H610" s="192">
        <f t="shared" si="649"/>
        <v>6.5958480000000014E-2</v>
      </c>
      <c r="I610" s="153">
        <v>0.6847365299999999</v>
      </c>
      <c r="J610" s="192">
        <v>0</v>
      </c>
      <c r="K610" s="192">
        <v>0.62171018999999994</v>
      </c>
      <c r="L610" s="192">
        <v>0</v>
      </c>
      <c r="M610" s="192">
        <v>6.302634E-2</v>
      </c>
      <c r="N610" s="192">
        <f t="shared" si="650"/>
        <v>0.41457147000000028</v>
      </c>
      <c r="O610" s="192">
        <f t="shared" si="651"/>
        <v>0.10993080000000002</v>
      </c>
      <c r="P610" s="192">
        <f t="shared" si="652"/>
        <v>0.3017085300000002</v>
      </c>
      <c r="Q610" s="192">
        <f t="shared" si="653"/>
        <v>0</v>
      </c>
      <c r="R610" s="192">
        <f t="shared" si="654"/>
        <v>2.9321400000000136E-3</v>
      </c>
      <c r="S610" s="153">
        <f t="shared" si="655"/>
        <v>5.2521949999999998E-2</v>
      </c>
      <c r="T610" s="153"/>
      <c r="U610" s="153"/>
      <c r="V610" s="153"/>
      <c r="W610" s="153">
        <v>5.2521949999999998E-2</v>
      </c>
      <c r="X610" s="192"/>
      <c r="Y610" s="192"/>
      <c r="Z610" s="192"/>
      <c r="AA610" s="192"/>
      <c r="AB610" s="198"/>
      <c r="AC610" s="192"/>
      <c r="AD610" s="192"/>
      <c r="AE610" s="192">
        <v>0.4</v>
      </c>
      <c r="AF610" s="198">
        <v>2020</v>
      </c>
      <c r="AG610" s="192" t="s">
        <v>1527</v>
      </c>
      <c r="AH610" s="192" t="s">
        <v>1528</v>
      </c>
      <c r="AI610" s="192" t="s">
        <v>1529</v>
      </c>
      <c r="AJ610" s="153">
        <v>0.33</v>
      </c>
      <c r="AK610" s="192"/>
      <c r="AL610" s="27"/>
    </row>
    <row r="611" spans="1:38" ht="62.2" x14ac:dyDescent="0.35">
      <c r="A611" s="210">
        <v>527</v>
      </c>
      <c r="B611" s="152" t="s">
        <v>1016</v>
      </c>
      <c r="C611" s="174" t="s">
        <v>1017</v>
      </c>
      <c r="D611" s="153">
        <v>2.1766800000000002</v>
      </c>
      <c r="E611" s="192">
        <f t="shared" si="647"/>
        <v>0.21766800000000003</v>
      </c>
      <c r="F611" s="192">
        <f t="shared" si="648"/>
        <v>1.8284112000000001</v>
      </c>
      <c r="G611" s="192"/>
      <c r="H611" s="192">
        <f t="shared" si="649"/>
        <v>0.13060080000000002</v>
      </c>
      <c r="I611" s="153">
        <v>0</v>
      </c>
      <c r="J611" s="192">
        <v>0</v>
      </c>
      <c r="K611" s="192">
        <v>0</v>
      </c>
      <c r="L611" s="192">
        <v>0</v>
      </c>
      <c r="M611" s="192">
        <v>0</v>
      </c>
      <c r="N611" s="192">
        <f t="shared" si="650"/>
        <v>2.1766800000000002</v>
      </c>
      <c r="O611" s="192">
        <f t="shared" si="651"/>
        <v>0.21766800000000003</v>
      </c>
      <c r="P611" s="192">
        <f t="shared" si="652"/>
        <v>1.8284112000000001</v>
      </c>
      <c r="Q611" s="192">
        <f t="shared" si="653"/>
        <v>0</v>
      </c>
      <c r="R611" s="192">
        <f t="shared" si="654"/>
        <v>0.13060080000000002</v>
      </c>
      <c r="S611" s="153">
        <f t="shared" si="655"/>
        <v>0</v>
      </c>
      <c r="T611" s="153"/>
      <c r="U611" s="153"/>
      <c r="V611" s="153"/>
      <c r="W611" s="153">
        <v>0</v>
      </c>
      <c r="X611" s="192"/>
      <c r="Y611" s="192"/>
      <c r="Z611" s="192"/>
      <c r="AA611" s="192"/>
      <c r="AB611" s="198"/>
      <c r="AC611" s="192"/>
      <c r="AD611" s="192"/>
      <c r="AE611" s="192"/>
      <c r="AF611" s="192"/>
      <c r="AG611" s="192"/>
      <c r="AH611" s="192"/>
      <c r="AI611" s="192"/>
      <c r="AJ611" s="153"/>
      <c r="AK611" s="192"/>
      <c r="AL611" s="27"/>
    </row>
    <row r="612" spans="1:38" ht="62.2" x14ac:dyDescent="0.35">
      <c r="A612" s="210">
        <v>528</v>
      </c>
      <c r="B612" s="152" t="s">
        <v>1018</v>
      </c>
      <c r="C612" s="174" t="s">
        <v>1019</v>
      </c>
      <c r="D612" s="153">
        <v>3.482208</v>
      </c>
      <c r="E612" s="192">
        <f t="shared" si="647"/>
        <v>0.3482208</v>
      </c>
      <c r="F612" s="192">
        <f t="shared" si="648"/>
        <v>2.9250547199999999</v>
      </c>
      <c r="G612" s="192"/>
      <c r="H612" s="192">
        <f t="shared" si="649"/>
        <v>0.20893248</v>
      </c>
      <c r="I612" s="153">
        <v>9.196776000000001E-2</v>
      </c>
      <c r="J612" s="192">
        <v>0</v>
      </c>
      <c r="K612" s="192">
        <v>0</v>
      </c>
      <c r="L612" s="192">
        <v>0</v>
      </c>
      <c r="M612" s="192">
        <v>9.196776000000001E-2</v>
      </c>
      <c r="N612" s="192">
        <f t="shared" si="650"/>
        <v>3.3902402399999998</v>
      </c>
      <c r="O612" s="192">
        <f t="shared" si="651"/>
        <v>0.3482208</v>
      </c>
      <c r="P612" s="192">
        <f t="shared" si="652"/>
        <v>2.9250547199999999</v>
      </c>
      <c r="Q612" s="192">
        <f t="shared" si="653"/>
        <v>0</v>
      </c>
      <c r="R612" s="192">
        <f t="shared" si="654"/>
        <v>0.11696471999999999</v>
      </c>
      <c r="S612" s="153">
        <f t="shared" si="655"/>
        <v>0.34967225000000002</v>
      </c>
      <c r="T612" s="153">
        <v>0.27303244999999998</v>
      </c>
      <c r="U612" s="153"/>
      <c r="V612" s="153"/>
      <c r="W612" s="153">
        <v>7.6639800000000008E-2</v>
      </c>
      <c r="X612" s="192"/>
      <c r="Y612" s="192"/>
      <c r="Z612" s="192"/>
      <c r="AA612" s="192"/>
      <c r="AB612" s="198"/>
      <c r="AC612" s="192"/>
      <c r="AD612" s="192"/>
      <c r="AE612" s="192"/>
      <c r="AF612" s="198">
        <v>2020</v>
      </c>
      <c r="AG612" s="192" t="s">
        <v>1527</v>
      </c>
      <c r="AH612" s="192" t="s">
        <v>1528</v>
      </c>
      <c r="AI612" s="192" t="s">
        <v>1529</v>
      </c>
      <c r="AJ612" s="153">
        <v>0.6</v>
      </c>
      <c r="AK612" s="192"/>
      <c r="AL612" s="27"/>
    </row>
    <row r="613" spans="1:38" ht="46.65" x14ac:dyDescent="0.35">
      <c r="A613" s="210">
        <v>529</v>
      </c>
      <c r="B613" s="152" t="s">
        <v>1020</v>
      </c>
      <c r="C613" s="174" t="s">
        <v>1021</v>
      </c>
      <c r="D613" s="153">
        <v>7.2659039999999999</v>
      </c>
      <c r="E613" s="192">
        <f t="shared" si="647"/>
        <v>0.72659040000000008</v>
      </c>
      <c r="F613" s="192">
        <f t="shared" si="648"/>
        <v>6.1033593599999998</v>
      </c>
      <c r="G613" s="192"/>
      <c r="H613" s="192">
        <f t="shared" si="649"/>
        <v>0.43595423999999999</v>
      </c>
      <c r="I613" s="153">
        <v>3.2671267480000004</v>
      </c>
      <c r="J613" s="192">
        <v>2.9437573000000001</v>
      </c>
      <c r="K613" s="192">
        <v>0</v>
      </c>
      <c r="L613" s="192">
        <v>0</v>
      </c>
      <c r="M613" s="192">
        <v>0.32336944800000006</v>
      </c>
      <c r="N613" s="192">
        <f t="shared" si="650"/>
        <v>3.9987772519999996</v>
      </c>
      <c r="O613" s="192">
        <f t="shared" si="651"/>
        <v>-2.2171669000000001</v>
      </c>
      <c r="P613" s="192">
        <f t="shared" si="652"/>
        <v>6.1033593599999998</v>
      </c>
      <c r="Q613" s="192">
        <f t="shared" si="653"/>
        <v>0</v>
      </c>
      <c r="R613" s="192">
        <f t="shared" si="654"/>
        <v>0.11258479199999993</v>
      </c>
      <c r="S613" s="153">
        <f t="shared" si="655"/>
        <v>0.26947454000000004</v>
      </c>
      <c r="T613" s="153"/>
      <c r="U613" s="153"/>
      <c r="V613" s="153"/>
      <c r="W613" s="153">
        <v>0.26947454000000004</v>
      </c>
      <c r="X613" s="192"/>
      <c r="Y613" s="192"/>
      <c r="Z613" s="192"/>
      <c r="AA613" s="192"/>
      <c r="AB613" s="198"/>
      <c r="AC613" s="192"/>
      <c r="AD613" s="192"/>
      <c r="AE613" s="192"/>
      <c r="AF613" s="192"/>
      <c r="AG613" s="192"/>
      <c r="AH613" s="192"/>
      <c r="AI613" s="192"/>
      <c r="AJ613" s="153"/>
      <c r="AK613" s="192"/>
      <c r="AL613" s="27"/>
    </row>
    <row r="614" spans="1:38" ht="62.2" x14ac:dyDescent="0.35">
      <c r="A614" s="210">
        <v>530</v>
      </c>
      <c r="B614" s="152" t="s">
        <v>1798</v>
      </c>
      <c r="C614" s="174" t="s">
        <v>1022</v>
      </c>
      <c r="D614" s="153">
        <v>6.0782639999999999</v>
      </c>
      <c r="E614" s="192">
        <f t="shared" si="647"/>
        <v>0.60782639999999999</v>
      </c>
      <c r="F614" s="192">
        <f t="shared" si="648"/>
        <v>5.1057417600000008</v>
      </c>
      <c r="G614" s="192"/>
      <c r="H614" s="192">
        <f t="shared" si="649"/>
        <v>0.36469583999999999</v>
      </c>
      <c r="I614" s="153">
        <v>0.27051346799999998</v>
      </c>
      <c r="J614" s="192">
        <v>0</v>
      </c>
      <c r="K614" s="192">
        <v>0</v>
      </c>
      <c r="L614" s="192">
        <v>0</v>
      </c>
      <c r="M614" s="192">
        <v>0.27051346799999998</v>
      </c>
      <c r="N614" s="192">
        <f t="shared" si="650"/>
        <v>5.807750532</v>
      </c>
      <c r="O614" s="192">
        <f t="shared" si="651"/>
        <v>0.60782639999999999</v>
      </c>
      <c r="P614" s="192">
        <f t="shared" si="652"/>
        <v>5.1057417600000008</v>
      </c>
      <c r="Q614" s="192">
        <f t="shared" si="653"/>
        <v>0</v>
      </c>
      <c r="R614" s="192">
        <f t="shared" si="654"/>
        <v>9.4182372000000014E-2</v>
      </c>
      <c r="S614" s="153">
        <f t="shared" si="655"/>
        <v>3.6325157699999999</v>
      </c>
      <c r="T614" s="153"/>
      <c r="U614" s="153">
        <v>3.4070878799999997</v>
      </c>
      <c r="V614" s="153"/>
      <c r="W614" s="153">
        <v>0.22542788999999999</v>
      </c>
      <c r="X614" s="192"/>
      <c r="Y614" s="192"/>
      <c r="Z614" s="192"/>
      <c r="AA614" s="192"/>
      <c r="AB614" s="198"/>
      <c r="AC614" s="192"/>
      <c r="AD614" s="192"/>
      <c r="AE614" s="192"/>
      <c r="AF614" s="192"/>
      <c r="AG614" s="192"/>
      <c r="AH614" s="192"/>
      <c r="AI614" s="192"/>
      <c r="AJ614" s="153"/>
      <c r="AK614" s="192"/>
      <c r="AL614" s="27"/>
    </row>
    <row r="615" spans="1:38" ht="46.65" x14ac:dyDescent="0.35">
      <c r="A615" s="210">
        <v>531</v>
      </c>
      <c r="B615" s="152" t="s">
        <v>1023</v>
      </c>
      <c r="C615" s="174" t="s">
        <v>1024</v>
      </c>
      <c r="D615" s="153">
        <v>7.061484000000001</v>
      </c>
      <c r="E615" s="192">
        <f t="shared" si="647"/>
        <v>0.70614840000000012</v>
      </c>
      <c r="F615" s="192">
        <f t="shared" si="648"/>
        <v>5.9316465600000008</v>
      </c>
      <c r="G615" s="192"/>
      <c r="H615" s="192">
        <f t="shared" si="649"/>
        <v>0.42368904000000002</v>
      </c>
      <c r="I615" s="153">
        <v>4.3032592620000001</v>
      </c>
      <c r="J615" s="192">
        <v>0.38122354999999997</v>
      </c>
      <c r="K615" s="192">
        <v>3.6918564400000005</v>
      </c>
      <c r="L615" s="192">
        <v>0</v>
      </c>
      <c r="M615" s="192">
        <v>0.23017927199999999</v>
      </c>
      <c r="N615" s="192">
        <f t="shared" si="650"/>
        <v>2.7582247380000009</v>
      </c>
      <c r="O615" s="192">
        <f t="shared" si="651"/>
        <v>0.32492485000000015</v>
      </c>
      <c r="P615" s="192">
        <f t="shared" si="652"/>
        <v>2.2397901200000003</v>
      </c>
      <c r="Q615" s="192">
        <f t="shared" si="653"/>
        <v>0</v>
      </c>
      <c r="R615" s="192">
        <f t="shared" si="654"/>
        <v>0.19350976800000003</v>
      </c>
      <c r="S615" s="153">
        <f t="shared" si="655"/>
        <v>3.58604938</v>
      </c>
      <c r="T615" s="153">
        <v>0.31768629000000015</v>
      </c>
      <c r="U615" s="153">
        <v>3.07654703</v>
      </c>
      <c r="V615" s="153"/>
      <c r="W615" s="153">
        <v>0.19181606000000001</v>
      </c>
      <c r="X615" s="192"/>
      <c r="Y615" s="192"/>
      <c r="Z615" s="192"/>
      <c r="AA615" s="192"/>
      <c r="AB615" s="198"/>
      <c r="AC615" s="192"/>
      <c r="AD615" s="192"/>
      <c r="AE615" s="192">
        <v>0.16</v>
      </c>
      <c r="AF615" s="198">
        <v>2020</v>
      </c>
      <c r="AG615" s="192" t="s">
        <v>1527</v>
      </c>
      <c r="AH615" s="192" t="s">
        <v>1528</v>
      </c>
      <c r="AI615" s="192" t="s">
        <v>1529</v>
      </c>
      <c r="AJ615" s="153">
        <v>0.53100000000000003</v>
      </c>
      <c r="AK615" s="192"/>
      <c r="AL615" s="27"/>
    </row>
    <row r="616" spans="1:38" ht="46.65" x14ac:dyDescent="0.35">
      <c r="A616" s="210">
        <v>532</v>
      </c>
      <c r="B616" s="152" t="s">
        <v>1799</v>
      </c>
      <c r="C616" s="174" t="s">
        <v>1025</v>
      </c>
      <c r="D616" s="153">
        <v>3.7264512000000001</v>
      </c>
      <c r="E616" s="192">
        <f t="shared" si="647"/>
        <v>0.37264512000000005</v>
      </c>
      <c r="F616" s="192">
        <f t="shared" si="648"/>
        <v>3.1302190080000001</v>
      </c>
      <c r="G616" s="192"/>
      <c r="H616" s="192">
        <f t="shared" si="649"/>
        <v>0.223587072</v>
      </c>
      <c r="I616" s="153">
        <v>0.4930547999999999</v>
      </c>
      <c r="J616" s="192">
        <v>0.32720891999999996</v>
      </c>
      <c r="K616" s="192">
        <v>0</v>
      </c>
      <c r="L616" s="192">
        <v>0</v>
      </c>
      <c r="M616" s="192">
        <v>0.16584587999999997</v>
      </c>
      <c r="N616" s="192">
        <f t="shared" si="650"/>
        <v>3.2333964000000002</v>
      </c>
      <c r="O616" s="192">
        <f t="shared" si="651"/>
        <v>4.5436200000000093E-2</v>
      </c>
      <c r="P616" s="192">
        <f t="shared" si="652"/>
        <v>3.1302190080000001</v>
      </c>
      <c r="Q616" s="192">
        <f t="shared" si="653"/>
        <v>0</v>
      </c>
      <c r="R616" s="192">
        <f t="shared" si="654"/>
        <v>5.7741192000000024E-2</v>
      </c>
      <c r="S616" s="153">
        <f t="shared" si="655"/>
        <v>0.13820489999999999</v>
      </c>
      <c r="T616" s="153"/>
      <c r="U616" s="153"/>
      <c r="V616" s="153"/>
      <c r="W616" s="153">
        <v>0.13820489999999999</v>
      </c>
      <c r="X616" s="192"/>
      <c r="Y616" s="192"/>
      <c r="Z616" s="192"/>
      <c r="AA616" s="192"/>
      <c r="AB616" s="198"/>
      <c r="AC616" s="192"/>
      <c r="AD616" s="192"/>
      <c r="AE616" s="192"/>
      <c r="AF616" s="192"/>
      <c r="AG616" s="192"/>
      <c r="AH616" s="192"/>
      <c r="AI616" s="192"/>
      <c r="AJ616" s="153"/>
      <c r="AK616" s="192"/>
      <c r="AL616" s="27"/>
    </row>
    <row r="617" spans="1:38" ht="46.65" x14ac:dyDescent="0.35">
      <c r="A617" s="210">
        <v>533</v>
      </c>
      <c r="B617" s="152" t="s">
        <v>1800</v>
      </c>
      <c r="C617" s="174" t="s">
        <v>1026</v>
      </c>
      <c r="D617" s="153">
        <v>4.4223167999999999</v>
      </c>
      <c r="E617" s="192">
        <f t="shared" si="647"/>
        <v>0.44223168000000002</v>
      </c>
      <c r="F617" s="192">
        <f t="shared" si="648"/>
        <v>3.7147461120000003</v>
      </c>
      <c r="G617" s="192"/>
      <c r="H617" s="192">
        <f t="shared" si="649"/>
        <v>0.26533900799999999</v>
      </c>
      <c r="I617" s="153">
        <v>0.19681543199999998</v>
      </c>
      <c r="J617" s="192">
        <v>0</v>
      </c>
      <c r="K617" s="192">
        <v>0</v>
      </c>
      <c r="L617" s="192">
        <v>0</v>
      </c>
      <c r="M617" s="192">
        <v>0.19681543199999998</v>
      </c>
      <c r="N617" s="192">
        <f t="shared" si="650"/>
        <v>4.2255013679999998</v>
      </c>
      <c r="O617" s="192">
        <f t="shared" si="651"/>
        <v>0.44223168000000002</v>
      </c>
      <c r="P617" s="192">
        <f t="shared" si="652"/>
        <v>3.7147461120000003</v>
      </c>
      <c r="Q617" s="192">
        <f t="shared" si="653"/>
        <v>0</v>
      </c>
      <c r="R617" s="192">
        <f t="shared" si="654"/>
        <v>6.8523576000000003E-2</v>
      </c>
      <c r="S617" s="153">
        <f t="shared" si="655"/>
        <v>0.16401285999999998</v>
      </c>
      <c r="T617" s="153"/>
      <c r="U617" s="153"/>
      <c r="V617" s="153"/>
      <c r="W617" s="153">
        <v>0.16401285999999998</v>
      </c>
      <c r="X617" s="192"/>
      <c r="Y617" s="192"/>
      <c r="Z617" s="192"/>
      <c r="AA617" s="192"/>
      <c r="AB617" s="198"/>
      <c r="AC617" s="192"/>
      <c r="AD617" s="192"/>
      <c r="AE617" s="192"/>
      <c r="AF617" s="192"/>
      <c r="AG617" s="192"/>
      <c r="AH617" s="192"/>
      <c r="AI617" s="192"/>
      <c r="AJ617" s="153"/>
      <c r="AK617" s="192"/>
      <c r="AL617" s="27"/>
    </row>
    <row r="618" spans="1:38" ht="62.2" x14ac:dyDescent="0.35">
      <c r="A618" s="210">
        <v>534</v>
      </c>
      <c r="B618" s="152" t="s">
        <v>1801</v>
      </c>
      <c r="C618" s="174" t="s">
        <v>1802</v>
      </c>
      <c r="D618" s="153">
        <v>4.4344703999999995</v>
      </c>
      <c r="E618" s="192">
        <f t="shared" si="647"/>
        <v>0.44344703999999996</v>
      </c>
      <c r="F618" s="192">
        <f t="shared" si="648"/>
        <v>3.7249551359999993</v>
      </c>
      <c r="G618" s="192"/>
      <c r="H618" s="192">
        <f t="shared" si="649"/>
        <v>0.26606822399999996</v>
      </c>
      <c r="I618" s="153">
        <v>1.4201747839999999</v>
      </c>
      <c r="J618" s="192">
        <v>0</v>
      </c>
      <c r="K618" s="192">
        <v>1.2615768799999998</v>
      </c>
      <c r="L618" s="192">
        <v>0</v>
      </c>
      <c r="M618" s="192">
        <v>0.15859790399999998</v>
      </c>
      <c r="N618" s="192">
        <f t="shared" si="650"/>
        <v>3.0142956159999996</v>
      </c>
      <c r="O618" s="192">
        <f t="shared" si="651"/>
        <v>0.44344703999999996</v>
      </c>
      <c r="P618" s="192">
        <f t="shared" si="652"/>
        <v>2.4633782559999995</v>
      </c>
      <c r="Q618" s="192">
        <f t="shared" si="653"/>
        <v>0</v>
      </c>
      <c r="R618" s="192">
        <f t="shared" si="654"/>
        <v>0.10747031999999998</v>
      </c>
      <c r="S618" s="153">
        <f t="shared" si="655"/>
        <v>0.50737584000000002</v>
      </c>
      <c r="T618" s="153"/>
      <c r="U618" s="153">
        <v>0.37521092</v>
      </c>
      <c r="V618" s="153"/>
      <c r="W618" s="153">
        <v>0.13216491999999999</v>
      </c>
      <c r="X618" s="192"/>
      <c r="Y618" s="192"/>
      <c r="Z618" s="192"/>
      <c r="AA618" s="192"/>
      <c r="AB618" s="198"/>
      <c r="AC618" s="192"/>
      <c r="AD618" s="192"/>
      <c r="AE618" s="192">
        <v>0.8</v>
      </c>
      <c r="AF618" s="198">
        <v>2020</v>
      </c>
      <c r="AG618" s="192" t="s">
        <v>1527</v>
      </c>
      <c r="AH618" s="192" t="s">
        <v>1528</v>
      </c>
      <c r="AI618" s="192" t="s">
        <v>1529</v>
      </c>
      <c r="AJ618" s="153">
        <v>8.2000000000000003E-2</v>
      </c>
      <c r="AK618" s="192"/>
      <c r="AL618" s="27"/>
    </row>
    <row r="619" spans="1:38" ht="46.65" x14ac:dyDescent="0.35">
      <c r="A619" s="210">
        <v>535</v>
      </c>
      <c r="B619" s="152" t="s">
        <v>1803</v>
      </c>
      <c r="C619" s="174" t="s">
        <v>1804</v>
      </c>
      <c r="D619" s="153">
        <v>3.6553199999999997</v>
      </c>
      <c r="E619" s="192">
        <f t="shared" si="647"/>
        <v>0.36553199999999997</v>
      </c>
      <c r="F619" s="192">
        <f t="shared" si="648"/>
        <v>3.0704687999999996</v>
      </c>
      <c r="G619" s="192"/>
      <c r="H619" s="192">
        <f t="shared" si="649"/>
        <v>0.21931919999999996</v>
      </c>
      <c r="I619" s="153">
        <v>0.20630064400000001</v>
      </c>
      <c r="J619" s="192">
        <v>4.362046E-2</v>
      </c>
      <c r="K619" s="192">
        <v>0</v>
      </c>
      <c r="L619" s="192">
        <v>0</v>
      </c>
      <c r="M619" s="192">
        <v>0.16268018400000001</v>
      </c>
      <c r="N619" s="192">
        <f t="shared" si="650"/>
        <v>3.4490193559999995</v>
      </c>
      <c r="O619" s="192">
        <f t="shared" si="651"/>
        <v>0.32191154</v>
      </c>
      <c r="P619" s="192">
        <f t="shared" si="652"/>
        <v>3.0704687999999996</v>
      </c>
      <c r="Q619" s="192">
        <f t="shared" si="653"/>
        <v>0</v>
      </c>
      <c r="R619" s="192">
        <f t="shared" si="654"/>
        <v>5.6639015999999959E-2</v>
      </c>
      <c r="S619" s="153">
        <f t="shared" si="655"/>
        <v>0.17191720000000002</v>
      </c>
      <c r="T619" s="153">
        <v>3.6350380000000015E-2</v>
      </c>
      <c r="U619" s="153"/>
      <c r="V619" s="153"/>
      <c r="W619" s="153">
        <v>0.13556682</v>
      </c>
      <c r="X619" s="192"/>
      <c r="Y619" s="192"/>
      <c r="Z619" s="192"/>
      <c r="AA619" s="192"/>
      <c r="AB619" s="198"/>
      <c r="AC619" s="192"/>
      <c r="AD619" s="192"/>
      <c r="AE619" s="192"/>
      <c r="AF619" s="192"/>
      <c r="AG619" s="192"/>
      <c r="AH619" s="192"/>
      <c r="AI619" s="192"/>
      <c r="AJ619" s="153"/>
      <c r="AK619" s="192"/>
      <c r="AL619" s="27"/>
    </row>
    <row r="620" spans="1:38" ht="46.65" x14ac:dyDescent="0.35">
      <c r="A620" s="210">
        <v>536</v>
      </c>
      <c r="B620" s="152" t="s">
        <v>1027</v>
      </c>
      <c r="C620" s="174" t="s">
        <v>1028</v>
      </c>
      <c r="D620" s="153">
        <v>1.4347920000000001</v>
      </c>
      <c r="E620" s="192">
        <f t="shared" si="647"/>
        <v>0.1434792</v>
      </c>
      <c r="F620" s="192">
        <f t="shared" si="648"/>
        <v>1.2052252800000001</v>
      </c>
      <c r="G620" s="192"/>
      <c r="H620" s="192">
        <f t="shared" si="649"/>
        <v>8.6087520000000001E-2</v>
      </c>
      <c r="I620" s="153">
        <v>6.3855467999999999E-2</v>
      </c>
      <c r="J620" s="192">
        <v>0</v>
      </c>
      <c r="K620" s="192">
        <v>0</v>
      </c>
      <c r="L620" s="192">
        <v>0</v>
      </c>
      <c r="M620" s="192">
        <v>6.3855467999999999E-2</v>
      </c>
      <c r="N620" s="192">
        <f t="shared" si="650"/>
        <v>1.370936532</v>
      </c>
      <c r="O620" s="192">
        <f t="shared" si="651"/>
        <v>0.1434792</v>
      </c>
      <c r="P620" s="192">
        <f t="shared" si="652"/>
        <v>1.2052252800000001</v>
      </c>
      <c r="Q620" s="192">
        <f t="shared" si="653"/>
        <v>0</v>
      </c>
      <c r="R620" s="192">
        <f t="shared" si="654"/>
        <v>2.2232052000000002E-2</v>
      </c>
      <c r="S620" s="153">
        <f t="shared" si="655"/>
        <v>5.3212889999999999E-2</v>
      </c>
      <c r="T620" s="153"/>
      <c r="U620" s="153"/>
      <c r="V620" s="153"/>
      <c r="W620" s="153">
        <v>5.3212889999999999E-2</v>
      </c>
      <c r="X620" s="192"/>
      <c r="Y620" s="192"/>
      <c r="Z620" s="192"/>
      <c r="AA620" s="192"/>
      <c r="AB620" s="198"/>
      <c r="AC620" s="192"/>
      <c r="AD620" s="192"/>
      <c r="AE620" s="192"/>
      <c r="AF620" s="192"/>
      <c r="AG620" s="192"/>
      <c r="AH620" s="192"/>
      <c r="AI620" s="192"/>
      <c r="AJ620" s="153"/>
      <c r="AK620" s="192"/>
      <c r="AL620" s="27"/>
    </row>
    <row r="621" spans="1:38" ht="46.65" x14ac:dyDescent="0.35">
      <c r="A621" s="210">
        <v>537</v>
      </c>
      <c r="B621" s="152" t="s">
        <v>1029</v>
      </c>
      <c r="C621" s="174" t="s">
        <v>1805</v>
      </c>
      <c r="D621" s="153">
        <v>2.3520719999999997</v>
      </c>
      <c r="E621" s="192">
        <f t="shared" si="647"/>
        <v>0.23520719999999998</v>
      </c>
      <c r="F621" s="192">
        <f t="shared" si="648"/>
        <v>1.9757404799999998</v>
      </c>
      <c r="G621" s="192"/>
      <c r="H621" s="192">
        <f t="shared" si="649"/>
        <v>0.14112431999999997</v>
      </c>
      <c r="I621" s="153">
        <v>0.10467907199999998</v>
      </c>
      <c r="J621" s="192">
        <v>0</v>
      </c>
      <c r="K621" s="192">
        <v>0</v>
      </c>
      <c r="L621" s="192">
        <v>0</v>
      </c>
      <c r="M621" s="192">
        <v>0.10467907199999998</v>
      </c>
      <c r="N621" s="192">
        <f t="shared" si="650"/>
        <v>2.2473929279999996</v>
      </c>
      <c r="O621" s="192">
        <f t="shared" si="651"/>
        <v>0.23520719999999998</v>
      </c>
      <c r="P621" s="192">
        <f t="shared" si="652"/>
        <v>1.9757404799999998</v>
      </c>
      <c r="Q621" s="192">
        <f t="shared" si="653"/>
        <v>0</v>
      </c>
      <c r="R621" s="192">
        <f t="shared" si="654"/>
        <v>3.6445247999999986E-2</v>
      </c>
      <c r="S621" s="153">
        <f t="shared" si="655"/>
        <v>8.7232559999999987E-2</v>
      </c>
      <c r="T621" s="153"/>
      <c r="U621" s="153"/>
      <c r="V621" s="153"/>
      <c r="W621" s="153">
        <v>8.7232559999999987E-2</v>
      </c>
      <c r="X621" s="192"/>
      <c r="Y621" s="192"/>
      <c r="Z621" s="192"/>
      <c r="AA621" s="192"/>
      <c r="AB621" s="198"/>
      <c r="AC621" s="192"/>
      <c r="AD621" s="192"/>
      <c r="AE621" s="192"/>
      <c r="AF621" s="192"/>
      <c r="AG621" s="192"/>
      <c r="AH621" s="192"/>
      <c r="AI621" s="192"/>
      <c r="AJ621" s="153"/>
      <c r="AK621" s="192"/>
      <c r="AL621" s="27"/>
    </row>
    <row r="622" spans="1:38" ht="46.65" x14ac:dyDescent="0.35">
      <c r="A622" s="210">
        <v>538</v>
      </c>
      <c r="B622" s="152" t="s">
        <v>1806</v>
      </c>
      <c r="C622" s="174" t="s">
        <v>1807</v>
      </c>
      <c r="D622" s="153">
        <v>6.7887456000000004</v>
      </c>
      <c r="E622" s="192">
        <f t="shared" si="647"/>
        <v>0.67887456000000013</v>
      </c>
      <c r="F622" s="192">
        <f t="shared" si="648"/>
        <v>5.7025463040000002</v>
      </c>
      <c r="G622" s="192"/>
      <c r="H622" s="192">
        <f t="shared" si="649"/>
        <v>0.40732473600000002</v>
      </c>
      <c r="I622" s="153">
        <v>0.30213345600000002</v>
      </c>
      <c r="J622" s="192">
        <v>0</v>
      </c>
      <c r="K622" s="192">
        <v>0</v>
      </c>
      <c r="L622" s="192">
        <v>0</v>
      </c>
      <c r="M622" s="192">
        <v>0.30213345600000002</v>
      </c>
      <c r="N622" s="192">
        <f t="shared" si="650"/>
        <v>6.4866121440000004</v>
      </c>
      <c r="O622" s="192">
        <f t="shared" si="651"/>
        <v>0.67887456000000013</v>
      </c>
      <c r="P622" s="192">
        <f t="shared" si="652"/>
        <v>5.7025463040000002</v>
      </c>
      <c r="Q622" s="192">
        <f t="shared" si="653"/>
        <v>0</v>
      </c>
      <c r="R622" s="192">
        <f t="shared" si="654"/>
        <v>0.10519128</v>
      </c>
      <c r="S622" s="153">
        <f t="shared" si="655"/>
        <v>0.25177788000000001</v>
      </c>
      <c r="T622" s="153"/>
      <c r="U622" s="153"/>
      <c r="V622" s="153"/>
      <c r="W622" s="153">
        <v>0.25177788000000001</v>
      </c>
      <c r="X622" s="192"/>
      <c r="Y622" s="192"/>
      <c r="Z622" s="192"/>
      <c r="AA622" s="192"/>
      <c r="AB622" s="198"/>
      <c r="AC622" s="192"/>
      <c r="AD622" s="192"/>
      <c r="AE622" s="192"/>
      <c r="AF622" s="192"/>
      <c r="AG622" s="192"/>
      <c r="AH622" s="192"/>
      <c r="AI622" s="192"/>
      <c r="AJ622" s="153"/>
      <c r="AK622" s="192"/>
      <c r="AL622" s="27"/>
    </row>
    <row r="623" spans="1:38" ht="15.55" x14ac:dyDescent="0.35">
      <c r="A623" s="172"/>
      <c r="B623" s="156" t="s">
        <v>411</v>
      </c>
      <c r="C623" s="173"/>
      <c r="D623" s="237">
        <f t="shared" ref="D623:AJ623" si="656">SUM(D624)</f>
        <v>0.17108399999999999</v>
      </c>
      <c r="E623" s="237">
        <f t="shared" si="656"/>
        <v>1.7108399999999999E-2</v>
      </c>
      <c r="F623" s="237">
        <f t="shared" si="656"/>
        <v>0.14371055999999999</v>
      </c>
      <c r="G623" s="237">
        <f t="shared" si="656"/>
        <v>0</v>
      </c>
      <c r="H623" s="237">
        <f t="shared" si="656"/>
        <v>1.026504E-2</v>
      </c>
      <c r="I623" s="237">
        <f t="shared" si="656"/>
        <v>7.6140959999999999E-3</v>
      </c>
      <c r="J623" s="237">
        <f t="shared" si="656"/>
        <v>0</v>
      </c>
      <c r="K623" s="237">
        <f t="shared" si="656"/>
        <v>0</v>
      </c>
      <c r="L623" s="237">
        <f t="shared" si="656"/>
        <v>0</v>
      </c>
      <c r="M623" s="237">
        <f t="shared" si="656"/>
        <v>7.6140959999999999E-3</v>
      </c>
      <c r="N623" s="237">
        <f t="shared" si="656"/>
        <v>0.163469904</v>
      </c>
      <c r="O623" s="237">
        <f t="shared" si="656"/>
        <v>1.7108399999999999E-2</v>
      </c>
      <c r="P623" s="237">
        <f t="shared" si="656"/>
        <v>0.14371055999999999</v>
      </c>
      <c r="Q623" s="237">
        <f t="shared" si="656"/>
        <v>0</v>
      </c>
      <c r="R623" s="237">
        <f t="shared" si="656"/>
        <v>2.6509439999999997E-3</v>
      </c>
      <c r="S623" s="237">
        <f t="shared" si="656"/>
        <v>6.3450800000000003E-3</v>
      </c>
      <c r="T623" s="237">
        <f t="shared" si="656"/>
        <v>0</v>
      </c>
      <c r="U623" s="237">
        <f t="shared" si="656"/>
        <v>0</v>
      </c>
      <c r="V623" s="237">
        <f t="shared" si="656"/>
        <v>0</v>
      </c>
      <c r="W623" s="237">
        <f t="shared" si="656"/>
        <v>6.3450800000000003E-3</v>
      </c>
      <c r="X623" s="237">
        <f t="shared" si="656"/>
        <v>0</v>
      </c>
      <c r="Y623" s="237">
        <f t="shared" si="656"/>
        <v>0</v>
      </c>
      <c r="Z623" s="237">
        <f t="shared" si="656"/>
        <v>0</v>
      </c>
      <c r="AA623" s="237">
        <f t="shared" si="656"/>
        <v>0</v>
      </c>
      <c r="AB623" s="237">
        <f t="shared" si="656"/>
        <v>0</v>
      </c>
      <c r="AC623" s="237">
        <f t="shared" si="656"/>
        <v>0</v>
      </c>
      <c r="AD623" s="237">
        <f t="shared" si="656"/>
        <v>0</v>
      </c>
      <c r="AE623" s="237">
        <f t="shared" si="656"/>
        <v>0</v>
      </c>
      <c r="AF623" s="237">
        <f t="shared" si="656"/>
        <v>0</v>
      </c>
      <c r="AG623" s="237">
        <f t="shared" si="656"/>
        <v>0</v>
      </c>
      <c r="AH623" s="237">
        <f t="shared" si="656"/>
        <v>0</v>
      </c>
      <c r="AI623" s="237">
        <f t="shared" si="656"/>
        <v>0</v>
      </c>
      <c r="AJ623" s="237">
        <f t="shared" si="656"/>
        <v>0</v>
      </c>
      <c r="AK623" s="237">
        <f>SUM(AK624)</f>
        <v>0</v>
      </c>
      <c r="AL623" s="27"/>
    </row>
    <row r="624" spans="1:38" ht="31.1" x14ac:dyDescent="0.35">
      <c r="A624" s="210">
        <v>539</v>
      </c>
      <c r="B624" s="152" t="s">
        <v>1030</v>
      </c>
      <c r="C624" s="174" t="s">
        <v>1031</v>
      </c>
      <c r="D624" s="153">
        <v>0.17108399999999999</v>
      </c>
      <c r="E624" s="192">
        <f>D624*10%</f>
        <v>1.7108399999999999E-2</v>
      </c>
      <c r="F624" s="192">
        <f>D624-E624-H624</f>
        <v>0.14371055999999999</v>
      </c>
      <c r="G624" s="192"/>
      <c r="H624" s="192">
        <f>D624*6%</f>
        <v>1.026504E-2</v>
      </c>
      <c r="I624" s="153">
        <v>7.6140959999999999E-3</v>
      </c>
      <c r="J624" s="192">
        <v>0</v>
      </c>
      <c r="K624" s="192">
        <v>0</v>
      </c>
      <c r="L624" s="192">
        <v>0</v>
      </c>
      <c r="M624" s="192">
        <v>7.6140959999999999E-3</v>
      </c>
      <c r="N624" s="192">
        <f>D624-I624</f>
        <v>0.163469904</v>
      </c>
      <c r="O624" s="192">
        <f t="shared" ref="O624" si="657">E624-J624</f>
        <v>1.7108399999999999E-2</v>
      </c>
      <c r="P624" s="192">
        <f t="shared" ref="P624" si="658">F624-K624</f>
        <v>0.14371055999999999</v>
      </c>
      <c r="Q624" s="192">
        <f t="shared" ref="Q624" si="659">G624-L624</f>
        <v>0</v>
      </c>
      <c r="R624" s="192">
        <f t="shared" ref="R624" si="660">H624-M624</f>
        <v>2.6509439999999997E-3</v>
      </c>
      <c r="S624" s="153">
        <f>T624+U624+V624+W624</f>
        <v>6.3450800000000003E-3</v>
      </c>
      <c r="T624" s="153"/>
      <c r="U624" s="153"/>
      <c r="V624" s="153"/>
      <c r="W624" s="153">
        <v>6.3450800000000003E-3</v>
      </c>
      <c r="X624" s="192"/>
      <c r="Y624" s="192"/>
      <c r="Z624" s="192"/>
      <c r="AA624" s="192"/>
      <c r="AB624" s="198"/>
      <c r="AC624" s="192"/>
      <c r="AD624" s="192"/>
      <c r="AE624" s="192"/>
      <c r="AF624" s="192"/>
      <c r="AG624" s="192"/>
      <c r="AH624" s="192"/>
      <c r="AI624" s="192"/>
      <c r="AJ624" s="153"/>
      <c r="AK624" s="192"/>
      <c r="AL624" s="27"/>
    </row>
    <row r="625" spans="1:38" ht="15.55" x14ac:dyDescent="0.35">
      <c r="A625" s="172"/>
      <c r="B625" s="156" t="s">
        <v>414</v>
      </c>
      <c r="C625" s="173"/>
      <c r="D625" s="237">
        <f t="shared" ref="D625:AK625" si="661">SUM(D626:D636)</f>
        <v>24.354609600000003</v>
      </c>
      <c r="E625" s="237">
        <f t="shared" si="661"/>
        <v>2.4354609600000008</v>
      </c>
      <c r="F625" s="237">
        <f t="shared" si="661"/>
        <v>20.457872064</v>
      </c>
      <c r="G625" s="237">
        <f t="shared" si="661"/>
        <v>0</v>
      </c>
      <c r="H625" s="237">
        <f t="shared" si="661"/>
        <v>1.4612765759999999</v>
      </c>
      <c r="I625" s="237">
        <f t="shared" si="661"/>
        <v>1.305281272</v>
      </c>
      <c r="J625" s="237">
        <f t="shared" si="661"/>
        <v>0</v>
      </c>
      <c r="K625" s="237">
        <f t="shared" si="661"/>
        <v>0.48004984000000001</v>
      </c>
      <c r="L625" s="237">
        <f t="shared" si="661"/>
        <v>0</v>
      </c>
      <c r="M625" s="237">
        <f t="shared" si="661"/>
        <v>0.82523143200000015</v>
      </c>
      <c r="N625" s="237">
        <f t="shared" si="661"/>
        <v>23.049328328000001</v>
      </c>
      <c r="O625" s="237">
        <f t="shared" si="661"/>
        <v>2.4354609600000008</v>
      </c>
      <c r="P625" s="237">
        <f t="shared" si="661"/>
        <v>19.977822224000001</v>
      </c>
      <c r="Q625" s="237">
        <f t="shared" si="661"/>
        <v>0</v>
      </c>
      <c r="R625" s="237">
        <f t="shared" si="661"/>
        <v>0.6360451439999999</v>
      </c>
      <c r="S625" s="237">
        <f t="shared" si="661"/>
        <v>3.6118606099999995</v>
      </c>
      <c r="T625" s="237">
        <f t="shared" si="661"/>
        <v>0.22275292999999952</v>
      </c>
      <c r="U625" s="237">
        <f t="shared" si="661"/>
        <v>2.7014148200000001</v>
      </c>
      <c r="V625" s="237">
        <f t="shared" si="661"/>
        <v>0</v>
      </c>
      <c r="W625" s="237">
        <f t="shared" si="661"/>
        <v>0.68769285999999996</v>
      </c>
      <c r="X625" s="237">
        <f t="shared" si="661"/>
        <v>0</v>
      </c>
      <c r="Y625" s="237">
        <f t="shared" si="661"/>
        <v>0</v>
      </c>
      <c r="Z625" s="237">
        <f t="shared" si="661"/>
        <v>0</v>
      </c>
      <c r="AA625" s="237">
        <f t="shared" si="661"/>
        <v>0</v>
      </c>
      <c r="AB625" s="237">
        <f t="shared" si="661"/>
        <v>0</v>
      </c>
      <c r="AC625" s="237">
        <f t="shared" si="661"/>
        <v>0</v>
      </c>
      <c r="AD625" s="237">
        <f t="shared" si="661"/>
        <v>0</v>
      </c>
      <c r="AE625" s="237">
        <f t="shared" si="661"/>
        <v>0.63</v>
      </c>
      <c r="AF625" s="237">
        <f t="shared" si="661"/>
        <v>2020</v>
      </c>
      <c r="AG625" s="237">
        <f t="shared" si="661"/>
        <v>0</v>
      </c>
      <c r="AH625" s="237">
        <f t="shared" si="661"/>
        <v>0</v>
      </c>
      <c r="AI625" s="237">
        <f t="shared" si="661"/>
        <v>0</v>
      </c>
      <c r="AJ625" s="237">
        <f t="shared" si="661"/>
        <v>0.31</v>
      </c>
      <c r="AK625" s="237">
        <f t="shared" si="661"/>
        <v>0</v>
      </c>
      <c r="AL625" s="27"/>
    </row>
    <row r="626" spans="1:38" ht="46.65" x14ac:dyDescent="0.35">
      <c r="A626" s="210">
        <v>540</v>
      </c>
      <c r="B626" s="152" t="s">
        <v>1032</v>
      </c>
      <c r="C626" s="174" t="s">
        <v>1033</v>
      </c>
      <c r="D626" s="153">
        <v>2.1404999999999998</v>
      </c>
      <c r="E626" s="192">
        <f t="shared" ref="E626:E636" si="662">D626*10%</f>
        <v>0.21404999999999999</v>
      </c>
      <c r="F626" s="192">
        <f t="shared" ref="F626:F636" si="663">D626-E626-H626</f>
        <v>1.7980199999999997</v>
      </c>
      <c r="G626" s="192"/>
      <c r="H626" s="192">
        <f t="shared" ref="H626:H636" si="664">D626*6%</f>
        <v>0.12842999999999999</v>
      </c>
      <c r="I626" s="153">
        <v>9.5263044000000005E-2</v>
      </c>
      <c r="J626" s="192">
        <v>0</v>
      </c>
      <c r="K626" s="192">
        <v>0</v>
      </c>
      <c r="L626" s="192">
        <v>0</v>
      </c>
      <c r="M626" s="192">
        <v>9.5263044000000005E-2</v>
      </c>
      <c r="N626" s="192">
        <f t="shared" ref="N626:N636" si="665">D626-I626</f>
        <v>2.0452369559999997</v>
      </c>
      <c r="O626" s="192">
        <f t="shared" ref="O626:O636" si="666">E626-J626</f>
        <v>0.21404999999999999</v>
      </c>
      <c r="P626" s="192">
        <f t="shared" ref="P626:P636" si="667">F626-K626</f>
        <v>1.7980199999999997</v>
      </c>
      <c r="Q626" s="192">
        <f t="shared" ref="Q626:Q636" si="668">G626-L626</f>
        <v>0</v>
      </c>
      <c r="R626" s="192">
        <f t="shared" ref="R626:R636" si="669">H626-M626</f>
        <v>3.3166955999999984E-2</v>
      </c>
      <c r="S626" s="153">
        <f t="shared" ref="S626:S636" si="670">T626+U626+V626+W626</f>
        <v>7.9385870000000011E-2</v>
      </c>
      <c r="T626" s="153"/>
      <c r="U626" s="153"/>
      <c r="V626" s="153"/>
      <c r="W626" s="153">
        <v>7.9385870000000011E-2</v>
      </c>
      <c r="X626" s="192"/>
      <c r="Y626" s="192"/>
      <c r="Z626" s="192"/>
      <c r="AA626" s="192"/>
      <c r="AB626" s="198"/>
      <c r="AC626" s="192"/>
      <c r="AD626" s="192"/>
      <c r="AE626" s="192"/>
      <c r="AF626" s="192"/>
      <c r="AG626" s="192"/>
      <c r="AH626" s="192"/>
      <c r="AI626" s="192"/>
      <c r="AJ626" s="153"/>
      <c r="AK626" s="192"/>
      <c r="AL626" s="27"/>
    </row>
    <row r="627" spans="1:38" ht="31.1" x14ac:dyDescent="0.35">
      <c r="A627" s="210">
        <v>541</v>
      </c>
      <c r="B627" s="152" t="s">
        <v>1034</v>
      </c>
      <c r="C627" s="174" t="s">
        <v>1035</v>
      </c>
      <c r="D627" s="153">
        <v>1.5697079999999999</v>
      </c>
      <c r="E627" s="192">
        <f t="shared" si="662"/>
        <v>0.15697079999999999</v>
      </c>
      <c r="F627" s="192">
        <f t="shared" si="663"/>
        <v>1.3185547199999998</v>
      </c>
      <c r="G627" s="192"/>
      <c r="H627" s="192">
        <f t="shared" si="664"/>
        <v>9.4182479999999985E-2</v>
      </c>
      <c r="I627" s="153">
        <v>6.9859932E-2</v>
      </c>
      <c r="J627" s="192">
        <v>0</v>
      </c>
      <c r="K627" s="192">
        <v>0</v>
      </c>
      <c r="L627" s="192">
        <v>0</v>
      </c>
      <c r="M627" s="192">
        <v>6.9859932E-2</v>
      </c>
      <c r="N627" s="192">
        <f t="shared" si="665"/>
        <v>1.4998480679999999</v>
      </c>
      <c r="O627" s="192">
        <f t="shared" si="666"/>
        <v>0.15697079999999999</v>
      </c>
      <c r="P627" s="192">
        <f t="shared" si="667"/>
        <v>1.3185547199999998</v>
      </c>
      <c r="Q627" s="192">
        <f t="shared" si="668"/>
        <v>0</v>
      </c>
      <c r="R627" s="192">
        <f t="shared" si="669"/>
        <v>2.4322547999999986E-2</v>
      </c>
      <c r="S627" s="153">
        <f t="shared" si="670"/>
        <v>5.8216610000000002E-2</v>
      </c>
      <c r="T627" s="153"/>
      <c r="U627" s="153"/>
      <c r="V627" s="153"/>
      <c r="W627" s="153">
        <v>5.8216610000000002E-2</v>
      </c>
      <c r="X627" s="192"/>
      <c r="Y627" s="192"/>
      <c r="Z627" s="192"/>
      <c r="AA627" s="192"/>
      <c r="AB627" s="198"/>
      <c r="AC627" s="192"/>
      <c r="AD627" s="192"/>
      <c r="AE627" s="192"/>
      <c r="AF627" s="192"/>
      <c r="AG627" s="192"/>
      <c r="AH627" s="192"/>
      <c r="AI627" s="192"/>
      <c r="AJ627" s="153"/>
      <c r="AK627" s="192"/>
      <c r="AL627" s="27"/>
    </row>
    <row r="628" spans="1:38" ht="46.65" x14ac:dyDescent="0.35">
      <c r="A628" s="210">
        <v>542</v>
      </c>
      <c r="B628" s="152" t="s">
        <v>1036</v>
      </c>
      <c r="C628" s="174" t="s">
        <v>1037</v>
      </c>
      <c r="D628" s="153">
        <v>0.65169599999999994</v>
      </c>
      <c r="E628" s="192">
        <f t="shared" si="662"/>
        <v>6.5169599999999994E-2</v>
      </c>
      <c r="F628" s="192">
        <f t="shared" si="663"/>
        <v>0.54742463999999991</v>
      </c>
      <c r="G628" s="192"/>
      <c r="H628" s="192">
        <f t="shared" si="664"/>
        <v>3.9101759999999992E-2</v>
      </c>
      <c r="I628" s="153">
        <v>0</v>
      </c>
      <c r="J628" s="192">
        <v>0</v>
      </c>
      <c r="K628" s="192">
        <v>0</v>
      </c>
      <c r="L628" s="192">
        <v>0</v>
      </c>
      <c r="M628" s="192">
        <v>0</v>
      </c>
      <c r="N628" s="192">
        <f t="shared" si="665"/>
        <v>0.65169599999999994</v>
      </c>
      <c r="O628" s="192">
        <f t="shared" si="666"/>
        <v>6.5169599999999994E-2</v>
      </c>
      <c r="P628" s="192">
        <f t="shared" si="667"/>
        <v>0.54742463999999991</v>
      </c>
      <c r="Q628" s="192">
        <f t="shared" si="668"/>
        <v>0</v>
      </c>
      <c r="R628" s="192">
        <f t="shared" si="669"/>
        <v>3.9101759999999992E-2</v>
      </c>
      <c r="S628" s="153">
        <f t="shared" si="670"/>
        <v>0</v>
      </c>
      <c r="T628" s="153"/>
      <c r="U628" s="153"/>
      <c r="V628" s="153"/>
      <c r="W628" s="153">
        <v>0</v>
      </c>
      <c r="X628" s="192"/>
      <c r="Y628" s="192"/>
      <c r="Z628" s="192"/>
      <c r="AA628" s="192"/>
      <c r="AB628" s="198"/>
      <c r="AC628" s="192"/>
      <c r="AD628" s="192"/>
      <c r="AE628" s="192"/>
      <c r="AF628" s="192"/>
      <c r="AG628" s="192"/>
      <c r="AH628" s="192"/>
      <c r="AI628" s="192"/>
      <c r="AJ628" s="153"/>
      <c r="AK628" s="192"/>
      <c r="AL628" s="27"/>
    </row>
    <row r="629" spans="1:38" ht="31.1" x14ac:dyDescent="0.35">
      <c r="A629" s="210">
        <v>543</v>
      </c>
      <c r="B629" s="152" t="s">
        <v>1038</v>
      </c>
      <c r="C629" s="174" t="s">
        <v>1039</v>
      </c>
      <c r="D629" s="153">
        <v>4.6267680000000002</v>
      </c>
      <c r="E629" s="192">
        <f t="shared" si="662"/>
        <v>0.46267680000000005</v>
      </c>
      <c r="F629" s="192">
        <f t="shared" si="663"/>
        <v>3.8864851200000006</v>
      </c>
      <c r="G629" s="192"/>
      <c r="H629" s="192">
        <f t="shared" si="664"/>
        <v>0.27760607999999998</v>
      </c>
      <c r="I629" s="153">
        <v>0.20591452799999999</v>
      </c>
      <c r="J629" s="192">
        <v>0</v>
      </c>
      <c r="K629" s="192">
        <v>0</v>
      </c>
      <c r="L629" s="192">
        <v>0</v>
      </c>
      <c r="M629" s="192">
        <v>0.20591452799999999</v>
      </c>
      <c r="N629" s="192">
        <f t="shared" si="665"/>
        <v>4.4208534720000001</v>
      </c>
      <c r="O629" s="192">
        <f t="shared" si="666"/>
        <v>0.46267680000000005</v>
      </c>
      <c r="P629" s="192">
        <f t="shared" si="667"/>
        <v>3.8864851200000006</v>
      </c>
      <c r="Q629" s="192">
        <f t="shared" si="668"/>
        <v>0</v>
      </c>
      <c r="R629" s="192">
        <f t="shared" si="669"/>
        <v>7.1691551999999992E-2</v>
      </c>
      <c r="S629" s="153">
        <f t="shared" si="670"/>
        <v>0.17159543999999999</v>
      </c>
      <c r="T629" s="153"/>
      <c r="U629" s="153"/>
      <c r="V629" s="153"/>
      <c r="W629" s="153">
        <v>0.17159543999999999</v>
      </c>
      <c r="X629" s="192"/>
      <c r="Y629" s="192"/>
      <c r="Z629" s="192"/>
      <c r="AA629" s="192"/>
      <c r="AB629" s="198"/>
      <c r="AC629" s="192"/>
      <c r="AD629" s="192"/>
      <c r="AE629" s="192"/>
      <c r="AF629" s="192"/>
      <c r="AG629" s="192"/>
      <c r="AH629" s="192"/>
      <c r="AI629" s="192"/>
      <c r="AJ629" s="153"/>
      <c r="AK629" s="192"/>
      <c r="AL629" s="27"/>
    </row>
    <row r="630" spans="1:38" ht="46.65" x14ac:dyDescent="0.35">
      <c r="A630" s="210">
        <v>544</v>
      </c>
      <c r="B630" s="152" t="s">
        <v>1808</v>
      </c>
      <c r="C630" s="174" t="s">
        <v>1040</v>
      </c>
      <c r="D630" s="153">
        <v>4.4123279999999996</v>
      </c>
      <c r="E630" s="192">
        <f t="shared" si="662"/>
        <v>0.44123279999999998</v>
      </c>
      <c r="F630" s="192">
        <f t="shared" si="663"/>
        <v>3.7063555199999998</v>
      </c>
      <c r="G630" s="192"/>
      <c r="H630" s="192">
        <f t="shared" si="664"/>
        <v>0.26473967999999998</v>
      </c>
      <c r="I630" s="153">
        <v>0.19637088000000003</v>
      </c>
      <c r="J630" s="192">
        <v>0</v>
      </c>
      <c r="K630" s="192">
        <v>0</v>
      </c>
      <c r="L630" s="192">
        <v>0</v>
      </c>
      <c r="M630" s="192">
        <v>0.19637088000000003</v>
      </c>
      <c r="N630" s="192">
        <f t="shared" si="665"/>
        <v>4.2159571199999997</v>
      </c>
      <c r="O630" s="192">
        <f t="shared" si="666"/>
        <v>0.44123279999999998</v>
      </c>
      <c r="P630" s="192">
        <f t="shared" si="667"/>
        <v>3.7063555199999998</v>
      </c>
      <c r="Q630" s="192">
        <f t="shared" si="668"/>
        <v>0</v>
      </c>
      <c r="R630" s="192">
        <f t="shared" si="669"/>
        <v>6.8368799999999952E-2</v>
      </c>
      <c r="S630" s="153">
        <f t="shared" si="670"/>
        <v>3.0582626299999998</v>
      </c>
      <c r="T630" s="153">
        <v>0.22275292999999952</v>
      </c>
      <c r="U630" s="153">
        <v>2.6718673000000002</v>
      </c>
      <c r="V630" s="153"/>
      <c r="W630" s="153">
        <v>0.16364240000000002</v>
      </c>
      <c r="X630" s="192"/>
      <c r="Y630" s="192"/>
      <c r="Z630" s="192"/>
      <c r="AA630" s="192"/>
      <c r="AB630" s="198"/>
      <c r="AC630" s="192"/>
      <c r="AD630" s="192"/>
      <c r="AE630" s="192"/>
      <c r="AF630" s="192"/>
      <c r="AG630" s="192"/>
      <c r="AH630" s="192"/>
      <c r="AI630" s="192"/>
      <c r="AJ630" s="153"/>
      <c r="AK630" s="192"/>
      <c r="AL630" s="27"/>
    </row>
    <row r="631" spans="1:38" ht="46.65" x14ac:dyDescent="0.35">
      <c r="A631" s="210">
        <v>545</v>
      </c>
      <c r="B631" s="152" t="s">
        <v>1809</v>
      </c>
      <c r="C631" s="174" t="s">
        <v>1041</v>
      </c>
      <c r="D631" s="153">
        <v>0.40649999999999997</v>
      </c>
      <c r="E631" s="192">
        <f t="shared" si="662"/>
        <v>4.0649999999999999E-2</v>
      </c>
      <c r="F631" s="192">
        <f t="shared" si="663"/>
        <v>0.34145999999999993</v>
      </c>
      <c r="G631" s="192"/>
      <c r="H631" s="192">
        <f t="shared" si="664"/>
        <v>2.4389999999999998E-2</v>
      </c>
      <c r="I631" s="153">
        <v>1.8091284000000003E-2</v>
      </c>
      <c r="J631" s="192">
        <v>0</v>
      </c>
      <c r="K631" s="192">
        <v>0</v>
      </c>
      <c r="L631" s="192">
        <v>0</v>
      </c>
      <c r="M631" s="192">
        <v>1.8091284000000003E-2</v>
      </c>
      <c r="N631" s="192">
        <f t="shared" si="665"/>
        <v>0.38840871599999999</v>
      </c>
      <c r="O631" s="192">
        <f t="shared" si="666"/>
        <v>4.0649999999999999E-2</v>
      </c>
      <c r="P631" s="192">
        <f t="shared" si="667"/>
        <v>0.34145999999999993</v>
      </c>
      <c r="Q631" s="192">
        <f t="shared" si="668"/>
        <v>0</v>
      </c>
      <c r="R631" s="192">
        <f t="shared" si="669"/>
        <v>6.2987159999999959E-3</v>
      </c>
      <c r="S631" s="153">
        <f t="shared" si="670"/>
        <v>1.5076070000000002E-2</v>
      </c>
      <c r="T631" s="153"/>
      <c r="U631" s="153"/>
      <c r="V631" s="153"/>
      <c r="W631" s="153">
        <v>1.5076070000000002E-2</v>
      </c>
      <c r="X631" s="192"/>
      <c r="Y631" s="192"/>
      <c r="Z631" s="192"/>
      <c r="AA631" s="192"/>
      <c r="AB631" s="198"/>
      <c r="AC631" s="192"/>
      <c r="AD631" s="192"/>
      <c r="AE631" s="192"/>
      <c r="AF631" s="192"/>
      <c r="AG631" s="192"/>
      <c r="AH631" s="192"/>
      <c r="AI631" s="192"/>
      <c r="AJ631" s="153"/>
      <c r="AK631" s="192"/>
      <c r="AL631" s="27"/>
    </row>
    <row r="632" spans="1:38" ht="46.65" x14ac:dyDescent="0.35">
      <c r="A632" s="210">
        <v>546</v>
      </c>
      <c r="B632" s="152" t="s">
        <v>1810</v>
      </c>
      <c r="C632" s="174" t="s">
        <v>1042</v>
      </c>
      <c r="D632" s="153">
        <v>1.2E-2</v>
      </c>
      <c r="E632" s="192">
        <f t="shared" si="662"/>
        <v>1.2000000000000001E-3</v>
      </c>
      <c r="F632" s="192">
        <f t="shared" si="663"/>
        <v>1.008E-2</v>
      </c>
      <c r="G632" s="192"/>
      <c r="H632" s="192">
        <f t="shared" si="664"/>
        <v>7.1999999999999994E-4</v>
      </c>
      <c r="I632" s="153">
        <v>5.3404799999999997E-4</v>
      </c>
      <c r="J632" s="192">
        <v>0</v>
      </c>
      <c r="K632" s="192">
        <v>0</v>
      </c>
      <c r="L632" s="192">
        <v>0</v>
      </c>
      <c r="M632" s="192">
        <v>5.3404799999999997E-4</v>
      </c>
      <c r="N632" s="192">
        <f t="shared" si="665"/>
        <v>1.1465952E-2</v>
      </c>
      <c r="O632" s="192">
        <f t="shared" si="666"/>
        <v>1.2000000000000001E-3</v>
      </c>
      <c r="P632" s="192">
        <f t="shared" si="667"/>
        <v>1.008E-2</v>
      </c>
      <c r="Q632" s="192">
        <f t="shared" si="668"/>
        <v>0</v>
      </c>
      <c r="R632" s="192">
        <f t="shared" si="669"/>
        <v>1.8595199999999997E-4</v>
      </c>
      <c r="S632" s="153">
        <f t="shared" si="670"/>
        <v>2.9992560000000001E-2</v>
      </c>
      <c r="T632" s="153"/>
      <c r="U632" s="153">
        <v>2.9547520000000001E-2</v>
      </c>
      <c r="V632" s="153"/>
      <c r="W632" s="153">
        <v>4.4504000000000001E-4</v>
      </c>
      <c r="X632" s="192"/>
      <c r="Y632" s="192"/>
      <c r="Z632" s="192"/>
      <c r="AA632" s="192"/>
      <c r="AB632" s="198"/>
      <c r="AC632" s="192"/>
      <c r="AD632" s="192"/>
      <c r="AE632" s="192"/>
      <c r="AF632" s="192"/>
      <c r="AG632" s="192"/>
      <c r="AH632" s="192"/>
      <c r="AI632" s="192"/>
      <c r="AJ632" s="153"/>
      <c r="AK632" s="192"/>
      <c r="AL632" s="27"/>
    </row>
    <row r="633" spans="1:38" ht="46.65" x14ac:dyDescent="0.35">
      <c r="A633" s="210">
        <v>547</v>
      </c>
      <c r="B633" s="152" t="s">
        <v>1811</v>
      </c>
      <c r="C633" s="174" t="s">
        <v>1043</v>
      </c>
      <c r="D633" s="153">
        <v>1.3187399999999998</v>
      </c>
      <c r="E633" s="192">
        <f t="shared" si="662"/>
        <v>0.13187399999999999</v>
      </c>
      <c r="F633" s="192">
        <f t="shared" si="663"/>
        <v>1.1077415999999998</v>
      </c>
      <c r="G633" s="192"/>
      <c r="H633" s="192">
        <f t="shared" si="664"/>
        <v>7.9124399999999984E-2</v>
      </c>
      <c r="I633" s="153">
        <v>5.8690595999999998E-2</v>
      </c>
      <c r="J633" s="192">
        <v>0</v>
      </c>
      <c r="K633" s="192">
        <v>0</v>
      </c>
      <c r="L633" s="192">
        <v>0</v>
      </c>
      <c r="M633" s="192">
        <v>5.8690595999999998E-2</v>
      </c>
      <c r="N633" s="192">
        <f t="shared" si="665"/>
        <v>1.2600494039999999</v>
      </c>
      <c r="O633" s="192">
        <f t="shared" si="666"/>
        <v>0.13187399999999999</v>
      </c>
      <c r="P633" s="192">
        <f t="shared" si="667"/>
        <v>1.1077415999999998</v>
      </c>
      <c r="Q633" s="192">
        <f t="shared" si="668"/>
        <v>0</v>
      </c>
      <c r="R633" s="192">
        <f t="shared" si="669"/>
        <v>2.0433803999999986E-2</v>
      </c>
      <c r="S633" s="153">
        <f t="shared" si="670"/>
        <v>4.890883E-2</v>
      </c>
      <c r="T633" s="153"/>
      <c r="U633" s="153"/>
      <c r="V633" s="153"/>
      <c r="W633" s="153">
        <v>4.890883E-2</v>
      </c>
      <c r="X633" s="192"/>
      <c r="Y633" s="192"/>
      <c r="Z633" s="192"/>
      <c r="AA633" s="192"/>
      <c r="AB633" s="198"/>
      <c r="AC633" s="192"/>
      <c r="AD633" s="192"/>
      <c r="AE633" s="192"/>
      <c r="AF633" s="192"/>
      <c r="AG633" s="192"/>
      <c r="AH633" s="192"/>
      <c r="AI633" s="192"/>
      <c r="AJ633" s="153"/>
      <c r="AK633" s="192"/>
      <c r="AL633" s="27"/>
    </row>
    <row r="634" spans="1:38" ht="46.65" x14ac:dyDescent="0.35">
      <c r="A634" s="210">
        <v>548</v>
      </c>
      <c r="B634" s="152" t="s">
        <v>1044</v>
      </c>
      <c r="C634" s="174" t="s">
        <v>1812</v>
      </c>
      <c r="D634" s="153">
        <v>5.1604896</v>
      </c>
      <c r="E634" s="192">
        <f t="shared" si="662"/>
        <v>0.51604896</v>
      </c>
      <c r="F634" s="192">
        <f t="shared" si="663"/>
        <v>4.3348112639999998</v>
      </c>
      <c r="G634" s="192"/>
      <c r="H634" s="192">
        <f t="shared" si="664"/>
        <v>0.30962937600000001</v>
      </c>
      <c r="I634" s="153">
        <v>0.48004984000000001</v>
      </c>
      <c r="J634" s="192">
        <v>0</v>
      </c>
      <c r="K634" s="192">
        <v>0.48004984000000001</v>
      </c>
      <c r="L634" s="192">
        <v>0</v>
      </c>
      <c r="M634" s="192">
        <v>0</v>
      </c>
      <c r="N634" s="192">
        <f t="shared" si="665"/>
        <v>4.6804397599999996</v>
      </c>
      <c r="O634" s="192">
        <f t="shared" si="666"/>
        <v>0.51604896</v>
      </c>
      <c r="P634" s="192">
        <f t="shared" si="667"/>
        <v>3.8547614239999999</v>
      </c>
      <c r="Q634" s="192">
        <f t="shared" si="668"/>
        <v>0</v>
      </c>
      <c r="R634" s="192">
        <f t="shared" si="669"/>
        <v>0.30962937600000001</v>
      </c>
      <c r="S634" s="153">
        <f t="shared" si="670"/>
        <v>0</v>
      </c>
      <c r="T634" s="153"/>
      <c r="U634" s="153"/>
      <c r="V634" s="153"/>
      <c r="W634" s="153">
        <v>0</v>
      </c>
      <c r="X634" s="192"/>
      <c r="Y634" s="192"/>
      <c r="Z634" s="192"/>
      <c r="AA634" s="192"/>
      <c r="AB634" s="198"/>
      <c r="AC634" s="192"/>
      <c r="AD634" s="192"/>
      <c r="AE634" s="192">
        <v>0.63</v>
      </c>
      <c r="AF634" s="198">
        <v>2020</v>
      </c>
      <c r="AG634" s="192" t="s">
        <v>1527</v>
      </c>
      <c r="AH634" s="192" t="s">
        <v>1528</v>
      </c>
      <c r="AI634" s="192" t="s">
        <v>1529</v>
      </c>
      <c r="AJ634" s="153">
        <v>0.31</v>
      </c>
      <c r="AK634" s="192"/>
      <c r="AL634" s="27"/>
    </row>
    <row r="635" spans="1:38" ht="46.65" x14ac:dyDescent="0.35">
      <c r="A635" s="210">
        <v>549</v>
      </c>
      <c r="B635" s="152" t="s">
        <v>1045</v>
      </c>
      <c r="C635" s="174" t="s">
        <v>1813</v>
      </c>
      <c r="D635" s="153">
        <v>1.8495599999999999</v>
      </c>
      <c r="E635" s="192">
        <f t="shared" si="662"/>
        <v>0.18495600000000001</v>
      </c>
      <c r="F635" s="192">
        <f t="shared" si="663"/>
        <v>1.5536303999999999</v>
      </c>
      <c r="G635" s="192"/>
      <c r="H635" s="192">
        <f t="shared" si="664"/>
        <v>0.11097359999999999</v>
      </c>
      <c r="I635" s="153">
        <v>8.2314756000000003E-2</v>
      </c>
      <c r="J635" s="192">
        <v>0</v>
      </c>
      <c r="K635" s="192">
        <v>0</v>
      </c>
      <c r="L635" s="192">
        <v>0</v>
      </c>
      <c r="M635" s="192">
        <v>8.2314756000000003E-2</v>
      </c>
      <c r="N635" s="192">
        <f t="shared" si="665"/>
        <v>1.7672452439999999</v>
      </c>
      <c r="O635" s="192">
        <f t="shared" si="666"/>
        <v>0.18495600000000001</v>
      </c>
      <c r="P635" s="192">
        <f t="shared" si="667"/>
        <v>1.5536303999999999</v>
      </c>
      <c r="Q635" s="192">
        <f t="shared" si="668"/>
        <v>0</v>
      </c>
      <c r="R635" s="192">
        <f t="shared" si="669"/>
        <v>2.8658843999999989E-2</v>
      </c>
      <c r="S635" s="153">
        <f t="shared" si="670"/>
        <v>6.8595630000000005E-2</v>
      </c>
      <c r="T635" s="153"/>
      <c r="U635" s="153"/>
      <c r="V635" s="153"/>
      <c r="W635" s="153">
        <v>6.8595630000000005E-2</v>
      </c>
      <c r="X635" s="192"/>
      <c r="Y635" s="192"/>
      <c r="Z635" s="192"/>
      <c r="AA635" s="192"/>
      <c r="AB635" s="198"/>
      <c r="AC635" s="192"/>
      <c r="AD635" s="192"/>
      <c r="AE635" s="192"/>
      <c r="AF635" s="192"/>
      <c r="AG635" s="192"/>
      <c r="AH635" s="192"/>
      <c r="AI635" s="192"/>
      <c r="AJ635" s="153"/>
      <c r="AK635" s="192"/>
      <c r="AL635" s="27"/>
    </row>
    <row r="636" spans="1:38" ht="31.1" x14ac:dyDescent="0.35">
      <c r="A636" s="210">
        <v>550</v>
      </c>
      <c r="B636" s="152" t="s">
        <v>1046</v>
      </c>
      <c r="C636" s="174" t="s">
        <v>1814</v>
      </c>
      <c r="D636" s="153">
        <v>2.2063200000000003</v>
      </c>
      <c r="E636" s="192">
        <f t="shared" si="662"/>
        <v>0.22063200000000005</v>
      </c>
      <c r="F636" s="192">
        <f t="shared" si="663"/>
        <v>1.8533088000000002</v>
      </c>
      <c r="G636" s="192"/>
      <c r="H636" s="192">
        <f t="shared" si="664"/>
        <v>0.1323792</v>
      </c>
      <c r="I636" s="153">
        <v>9.8192363999999976E-2</v>
      </c>
      <c r="J636" s="192">
        <v>0</v>
      </c>
      <c r="K636" s="192">
        <v>0</v>
      </c>
      <c r="L636" s="192">
        <v>0</v>
      </c>
      <c r="M636" s="192">
        <v>9.8192363999999976E-2</v>
      </c>
      <c r="N636" s="192">
        <f t="shared" si="665"/>
        <v>2.1081276360000003</v>
      </c>
      <c r="O636" s="192">
        <f t="shared" si="666"/>
        <v>0.22063200000000005</v>
      </c>
      <c r="P636" s="192">
        <f t="shared" si="667"/>
        <v>1.8533088000000002</v>
      </c>
      <c r="Q636" s="192">
        <f t="shared" si="668"/>
        <v>0</v>
      </c>
      <c r="R636" s="192">
        <f t="shared" si="669"/>
        <v>3.4186836000000026E-2</v>
      </c>
      <c r="S636" s="153">
        <f t="shared" si="670"/>
        <v>8.1826969999999985E-2</v>
      </c>
      <c r="T636" s="153"/>
      <c r="U636" s="153"/>
      <c r="V636" s="153"/>
      <c r="W636" s="153">
        <v>8.1826969999999985E-2</v>
      </c>
      <c r="X636" s="192"/>
      <c r="Y636" s="192"/>
      <c r="Z636" s="192"/>
      <c r="AA636" s="192"/>
      <c r="AB636" s="198"/>
      <c r="AC636" s="192"/>
      <c r="AD636" s="192"/>
      <c r="AE636" s="192"/>
      <c r="AF636" s="192"/>
      <c r="AG636" s="192"/>
      <c r="AH636" s="192"/>
      <c r="AI636" s="192"/>
      <c r="AJ636" s="153"/>
      <c r="AK636" s="192"/>
      <c r="AL636" s="27"/>
    </row>
    <row r="637" spans="1:38" ht="15.05" x14ac:dyDescent="0.35">
      <c r="A637" s="180"/>
      <c r="B637" s="154" t="s">
        <v>421</v>
      </c>
      <c r="C637" s="173"/>
      <c r="D637" s="237">
        <f t="shared" ref="D637:AK637" si="671">SUM(D638:D639)</f>
        <v>2.5720200000000002</v>
      </c>
      <c r="E637" s="237">
        <f t="shared" si="671"/>
        <v>0.25720200000000004</v>
      </c>
      <c r="F637" s="237">
        <f t="shared" si="671"/>
        <v>2.1604967999999998</v>
      </c>
      <c r="G637" s="237">
        <f t="shared" si="671"/>
        <v>0</v>
      </c>
      <c r="H637" s="237">
        <f t="shared" si="671"/>
        <v>0.15432119999999999</v>
      </c>
      <c r="I637" s="237">
        <f t="shared" si="671"/>
        <v>0.17001423599999999</v>
      </c>
      <c r="J637" s="237">
        <f t="shared" si="671"/>
        <v>0</v>
      </c>
      <c r="K637" s="237">
        <f t="shared" si="671"/>
        <v>0</v>
      </c>
      <c r="L637" s="237">
        <f t="shared" si="671"/>
        <v>0</v>
      </c>
      <c r="M637" s="237">
        <f t="shared" si="671"/>
        <v>0.17001423599999999</v>
      </c>
      <c r="N637" s="237">
        <f t="shared" si="671"/>
        <v>2.4020057640000001</v>
      </c>
      <c r="O637" s="237">
        <f t="shared" si="671"/>
        <v>0.25720200000000004</v>
      </c>
      <c r="P637" s="237">
        <f t="shared" si="671"/>
        <v>2.1604967999999998</v>
      </c>
      <c r="Q637" s="237">
        <f t="shared" si="671"/>
        <v>0</v>
      </c>
      <c r="R637" s="237">
        <f t="shared" si="671"/>
        <v>-1.5693035999999994E-2</v>
      </c>
      <c r="S637" s="237">
        <f t="shared" si="671"/>
        <v>0.14167853</v>
      </c>
      <c r="T637" s="237">
        <f t="shared" si="671"/>
        <v>0</v>
      </c>
      <c r="U637" s="237">
        <f t="shared" si="671"/>
        <v>0</v>
      </c>
      <c r="V637" s="237">
        <f t="shared" si="671"/>
        <v>0</v>
      </c>
      <c r="W637" s="237">
        <f t="shared" si="671"/>
        <v>0.14167853</v>
      </c>
      <c r="X637" s="237">
        <f t="shared" si="671"/>
        <v>0</v>
      </c>
      <c r="Y637" s="237">
        <f t="shared" si="671"/>
        <v>0</v>
      </c>
      <c r="Z637" s="237">
        <f t="shared" si="671"/>
        <v>0</v>
      </c>
      <c r="AA637" s="237">
        <f t="shared" si="671"/>
        <v>0</v>
      </c>
      <c r="AB637" s="237">
        <f t="shared" si="671"/>
        <v>0</v>
      </c>
      <c r="AC637" s="237">
        <f t="shared" si="671"/>
        <v>0</v>
      </c>
      <c r="AD637" s="237">
        <f t="shared" si="671"/>
        <v>0</v>
      </c>
      <c r="AE637" s="237">
        <f t="shared" si="671"/>
        <v>0.25</v>
      </c>
      <c r="AF637" s="237">
        <f t="shared" si="671"/>
        <v>2020</v>
      </c>
      <c r="AG637" s="237">
        <f t="shared" si="671"/>
        <v>0</v>
      </c>
      <c r="AH637" s="237">
        <f t="shared" si="671"/>
        <v>0</v>
      </c>
      <c r="AI637" s="237">
        <f t="shared" si="671"/>
        <v>0</v>
      </c>
      <c r="AJ637" s="237">
        <f t="shared" si="671"/>
        <v>0.20399999999999999</v>
      </c>
      <c r="AK637" s="237">
        <f t="shared" si="671"/>
        <v>0</v>
      </c>
      <c r="AL637" s="27"/>
    </row>
    <row r="638" spans="1:38" ht="46.65" x14ac:dyDescent="0.35">
      <c r="A638" s="210">
        <v>551</v>
      </c>
      <c r="B638" s="152" t="s">
        <v>1815</v>
      </c>
      <c r="C638" s="174" t="s">
        <v>1047</v>
      </c>
      <c r="D638" s="153">
        <v>1.5318240000000001</v>
      </c>
      <c r="E638" s="192">
        <f t="shared" ref="E638:E639" si="672">D638*10%</f>
        <v>0.15318240000000002</v>
      </c>
      <c r="F638" s="192">
        <f t="shared" ref="F638:F639" si="673">D638-E638-H638</f>
        <v>1.2867321600000001</v>
      </c>
      <c r="G638" s="192"/>
      <c r="H638" s="192">
        <f t="shared" ref="H638:H639" si="674">D638*6%</f>
        <v>9.1909439999999995E-2</v>
      </c>
      <c r="I638" s="153">
        <v>0.12372022799999999</v>
      </c>
      <c r="J638" s="192">
        <v>0</v>
      </c>
      <c r="K638" s="192">
        <v>0</v>
      </c>
      <c r="L638" s="192">
        <v>0</v>
      </c>
      <c r="M638" s="192">
        <v>0.12372022799999999</v>
      </c>
      <c r="N638" s="192">
        <f t="shared" ref="N638:N639" si="675">D638-I638</f>
        <v>1.408103772</v>
      </c>
      <c r="O638" s="192">
        <f t="shared" ref="O638:O639" si="676">E638-J638</f>
        <v>0.15318240000000002</v>
      </c>
      <c r="P638" s="192">
        <f t="shared" ref="P638:P639" si="677">F638-K638</f>
        <v>1.2867321600000001</v>
      </c>
      <c r="Q638" s="192">
        <f t="shared" ref="Q638:Q639" si="678">G638-L638</f>
        <v>0</v>
      </c>
      <c r="R638" s="192">
        <f t="shared" ref="R638:R639" si="679">H638-M638</f>
        <v>-3.1810787999999993E-2</v>
      </c>
      <c r="S638" s="153">
        <f t="shared" ref="S638:S639" si="680">T638+U638+V638+W638</f>
        <v>0.10310018999999999</v>
      </c>
      <c r="T638" s="153"/>
      <c r="U638" s="153"/>
      <c r="V638" s="153"/>
      <c r="W638" s="153">
        <v>0.10310018999999999</v>
      </c>
      <c r="X638" s="192"/>
      <c r="Y638" s="192"/>
      <c r="Z638" s="192"/>
      <c r="AA638" s="192"/>
      <c r="AB638" s="198"/>
      <c r="AC638" s="192"/>
      <c r="AD638" s="192"/>
      <c r="AE638" s="192">
        <v>0.25</v>
      </c>
      <c r="AF638" s="198">
        <v>2020</v>
      </c>
      <c r="AG638" s="192" t="s">
        <v>1527</v>
      </c>
      <c r="AH638" s="192" t="s">
        <v>1528</v>
      </c>
      <c r="AI638" s="192" t="s">
        <v>1529</v>
      </c>
      <c r="AJ638" s="153">
        <v>0.20399999999999999</v>
      </c>
      <c r="AK638" s="192"/>
      <c r="AL638" s="27"/>
    </row>
    <row r="639" spans="1:38" ht="77.7" x14ac:dyDescent="0.35">
      <c r="A639" s="181">
        <v>552</v>
      </c>
      <c r="B639" s="177" t="s">
        <v>1048</v>
      </c>
      <c r="C639" s="151" t="s">
        <v>1049</v>
      </c>
      <c r="D639" s="153">
        <v>1.0401959999999999</v>
      </c>
      <c r="E639" s="192">
        <f t="shared" si="672"/>
        <v>0.10401959999999999</v>
      </c>
      <c r="F639" s="192">
        <f t="shared" si="673"/>
        <v>0.87376463999999987</v>
      </c>
      <c r="G639" s="192"/>
      <c r="H639" s="192">
        <f t="shared" si="674"/>
        <v>6.241175999999999E-2</v>
      </c>
      <c r="I639" s="153">
        <v>4.6294007999999991E-2</v>
      </c>
      <c r="J639" s="193">
        <v>0</v>
      </c>
      <c r="K639" s="193">
        <v>0</v>
      </c>
      <c r="L639" s="193">
        <v>0</v>
      </c>
      <c r="M639" s="193">
        <v>4.6294007999999991E-2</v>
      </c>
      <c r="N639" s="192">
        <f t="shared" si="675"/>
        <v>0.99390199199999996</v>
      </c>
      <c r="O639" s="192">
        <f t="shared" si="676"/>
        <v>0.10401959999999999</v>
      </c>
      <c r="P639" s="192">
        <f t="shared" si="677"/>
        <v>0.87376463999999987</v>
      </c>
      <c r="Q639" s="192">
        <f t="shared" si="678"/>
        <v>0</v>
      </c>
      <c r="R639" s="192">
        <f t="shared" si="679"/>
        <v>1.6117751999999999E-2</v>
      </c>
      <c r="S639" s="153">
        <f t="shared" si="680"/>
        <v>3.8578339999999996E-2</v>
      </c>
      <c r="T639" s="153"/>
      <c r="U639" s="153"/>
      <c r="V639" s="153"/>
      <c r="W639" s="153">
        <v>3.8578339999999996E-2</v>
      </c>
      <c r="X639" s="193"/>
      <c r="Y639" s="193"/>
      <c r="Z639" s="193"/>
      <c r="AA639" s="193"/>
      <c r="AB639" s="201"/>
      <c r="AC639" s="193"/>
      <c r="AD639" s="193"/>
      <c r="AE639" s="193"/>
      <c r="AF639" s="193"/>
      <c r="AG639" s="193"/>
      <c r="AH639" s="193"/>
      <c r="AI639" s="193"/>
      <c r="AJ639" s="153"/>
      <c r="AK639" s="193"/>
      <c r="AL639" s="27"/>
    </row>
    <row r="640" spans="1:38" ht="15.55" x14ac:dyDescent="0.35">
      <c r="A640" s="172"/>
      <c r="B640" s="156" t="s">
        <v>447</v>
      </c>
      <c r="C640" s="173"/>
      <c r="D640" s="237">
        <f t="shared" ref="D640:AJ640" si="681">SUM(D641:D649)</f>
        <v>50.21837352</v>
      </c>
      <c r="E640" s="237">
        <f t="shared" si="681"/>
        <v>5.0218373520000004</v>
      </c>
      <c r="F640" s="237">
        <f t="shared" si="681"/>
        <v>42.1834337568</v>
      </c>
      <c r="G640" s="237">
        <f t="shared" si="681"/>
        <v>0</v>
      </c>
      <c r="H640" s="237">
        <f t="shared" si="681"/>
        <v>3.0131024111999998</v>
      </c>
      <c r="I640" s="237">
        <f t="shared" si="681"/>
        <v>31.443540257999999</v>
      </c>
      <c r="J640" s="237">
        <f t="shared" si="681"/>
        <v>0.22872410999999998</v>
      </c>
      <c r="K640" s="237">
        <f t="shared" si="681"/>
        <v>28.311374279999999</v>
      </c>
      <c r="L640" s="237">
        <f t="shared" si="681"/>
        <v>0</v>
      </c>
      <c r="M640" s="237">
        <f t="shared" si="681"/>
        <v>2.9034418679999998</v>
      </c>
      <c r="N640" s="237">
        <f t="shared" si="681"/>
        <v>18.774833261999998</v>
      </c>
      <c r="O640" s="237">
        <f t="shared" si="681"/>
        <v>4.7931132420000004</v>
      </c>
      <c r="P640" s="237">
        <f t="shared" si="681"/>
        <v>13.872059476800001</v>
      </c>
      <c r="Q640" s="237">
        <f t="shared" si="681"/>
        <v>0</v>
      </c>
      <c r="R640" s="237">
        <f t="shared" si="681"/>
        <v>0.10966054320000015</v>
      </c>
      <c r="S640" s="237">
        <f t="shared" si="681"/>
        <v>18.075877890000001</v>
      </c>
      <c r="T640" s="237">
        <f t="shared" si="681"/>
        <v>0.58956890000000006</v>
      </c>
      <c r="U640" s="237">
        <f t="shared" si="681"/>
        <v>14.657374099999998</v>
      </c>
      <c r="V640" s="237">
        <f t="shared" si="681"/>
        <v>0</v>
      </c>
      <c r="W640" s="237">
        <f t="shared" si="681"/>
        <v>2.8289348899999998</v>
      </c>
      <c r="X640" s="237">
        <f t="shared" si="681"/>
        <v>0</v>
      </c>
      <c r="Y640" s="237">
        <f t="shared" si="681"/>
        <v>0</v>
      </c>
      <c r="Z640" s="237">
        <f t="shared" si="681"/>
        <v>0</v>
      </c>
      <c r="AA640" s="237">
        <f t="shared" si="681"/>
        <v>0</v>
      </c>
      <c r="AB640" s="237">
        <f t="shared" si="681"/>
        <v>0</v>
      </c>
      <c r="AC640" s="237">
        <f t="shared" si="681"/>
        <v>0</v>
      </c>
      <c r="AD640" s="237">
        <f t="shared" si="681"/>
        <v>0</v>
      </c>
      <c r="AE640" s="237">
        <f t="shared" si="681"/>
        <v>1</v>
      </c>
      <c r="AF640" s="237">
        <f t="shared" si="681"/>
        <v>6060</v>
      </c>
      <c r="AG640" s="237">
        <f t="shared" si="681"/>
        <v>0</v>
      </c>
      <c r="AH640" s="237">
        <f t="shared" si="681"/>
        <v>0</v>
      </c>
      <c r="AI640" s="237">
        <f t="shared" si="681"/>
        <v>0</v>
      </c>
      <c r="AJ640" s="237">
        <f t="shared" si="681"/>
        <v>7.4619999999999997</v>
      </c>
      <c r="AK640" s="237">
        <f>SUM(AK641:AK649)</f>
        <v>0</v>
      </c>
      <c r="AL640" s="27"/>
    </row>
    <row r="641" spans="1:38" ht="77.7" x14ac:dyDescent="0.35">
      <c r="A641" s="210">
        <v>553</v>
      </c>
      <c r="B641" s="152" t="s">
        <v>1050</v>
      </c>
      <c r="C641" s="174" t="s">
        <v>1051</v>
      </c>
      <c r="D641" s="153">
        <v>2.34790272</v>
      </c>
      <c r="E641" s="192">
        <f t="shared" ref="E641:E649" si="682">D641*10%</f>
        <v>0.23479027200000002</v>
      </c>
      <c r="F641" s="192">
        <f t="shared" ref="F641:F649" si="683">D641-E641-H641</f>
        <v>1.9722382848</v>
      </c>
      <c r="G641" s="192"/>
      <c r="H641" s="192">
        <f t="shared" ref="H641:H649" si="684">D641*6%</f>
        <v>0.14087416319999999</v>
      </c>
      <c r="I641" s="153">
        <v>0</v>
      </c>
      <c r="J641" s="192">
        <v>0</v>
      </c>
      <c r="K641" s="192">
        <v>0</v>
      </c>
      <c r="L641" s="192">
        <v>0</v>
      </c>
      <c r="M641" s="192">
        <v>0</v>
      </c>
      <c r="N641" s="192">
        <f t="shared" ref="N641:N649" si="685">D641-I641</f>
        <v>2.34790272</v>
      </c>
      <c r="O641" s="192">
        <f t="shared" ref="O641:O649" si="686">E641-J641</f>
        <v>0.23479027200000002</v>
      </c>
      <c r="P641" s="192">
        <f t="shared" ref="P641:P649" si="687">F641-K641</f>
        <v>1.9722382848</v>
      </c>
      <c r="Q641" s="192">
        <f t="shared" ref="Q641:Q649" si="688">G641-L641</f>
        <v>0</v>
      </c>
      <c r="R641" s="192">
        <f t="shared" ref="R641:R649" si="689">H641-M641</f>
        <v>0.14087416319999999</v>
      </c>
      <c r="S641" s="153">
        <f t="shared" ref="S641:S649" si="690">T641+U641+V641+W641</f>
        <v>0</v>
      </c>
      <c r="T641" s="153"/>
      <c r="U641" s="153"/>
      <c r="V641" s="153"/>
      <c r="W641" s="153">
        <v>0</v>
      </c>
      <c r="X641" s="192"/>
      <c r="Y641" s="192"/>
      <c r="Z641" s="192"/>
      <c r="AA641" s="192"/>
      <c r="AB641" s="198"/>
      <c r="AC641" s="192"/>
      <c r="AD641" s="192"/>
      <c r="AE641" s="192"/>
      <c r="AF641" s="192"/>
      <c r="AG641" s="192"/>
      <c r="AH641" s="192"/>
      <c r="AI641" s="192"/>
      <c r="AJ641" s="153"/>
      <c r="AK641" s="192"/>
      <c r="AL641" s="27"/>
    </row>
    <row r="642" spans="1:38" ht="77.7" x14ac:dyDescent="0.35">
      <c r="A642" s="210">
        <v>554</v>
      </c>
      <c r="B642" s="152" t="s">
        <v>1052</v>
      </c>
      <c r="C642" s="174" t="s">
        <v>1053</v>
      </c>
      <c r="D642" s="153">
        <v>1.6807356</v>
      </c>
      <c r="E642" s="192">
        <f t="shared" si="682"/>
        <v>0.16807356000000001</v>
      </c>
      <c r="F642" s="192">
        <f t="shared" si="683"/>
        <v>1.4118179039999998</v>
      </c>
      <c r="G642" s="192"/>
      <c r="H642" s="192">
        <f t="shared" si="684"/>
        <v>0.100844136</v>
      </c>
      <c r="I642" s="153">
        <v>7.480126799999999E-2</v>
      </c>
      <c r="J642" s="192">
        <v>0</v>
      </c>
      <c r="K642" s="192">
        <v>0</v>
      </c>
      <c r="L642" s="192">
        <v>0</v>
      </c>
      <c r="M642" s="192">
        <v>7.480126799999999E-2</v>
      </c>
      <c r="N642" s="192">
        <f t="shared" si="685"/>
        <v>1.6059343319999999</v>
      </c>
      <c r="O642" s="192">
        <f t="shared" si="686"/>
        <v>0.16807356000000001</v>
      </c>
      <c r="P642" s="192">
        <f t="shared" si="687"/>
        <v>1.4118179039999998</v>
      </c>
      <c r="Q642" s="192">
        <f t="shared" si="688"/>
        <v>0</v>
      </c>
      <c r="R642" s="192">
        <f t="shared" si="689"/>
        <v>2.6042868000000011E-2</v>
      </c>
      <c r="S642" s="153">
        <f t="shared" si="690"/>
        <v>0.21703963000000001</v>
      </c>
      <c r="T642" s="153">
        <v>0.15470524000000002</v>
      </c>
      <c r="U642" s="153"/>
      <c r="V642" s="153"/>
      <c r="W642" s="153">
        <v>6.2334389999999996E-2</v>
      </c>
      <c r="X642" s="192"/>
      <c r="Y642" s="192"/>
      <c r="Z642" s="192"/>
      <c r="AA642" s="192"/>
      <c r="AB642" s="198"/>
      <c r="AC642" s="192"/>
      <c r="AD642" s="192"/>
      <c r="AE642" s="192"/>
      <c r="AF642" s="192"/>
      <c r="AG642" s="192"/>
      <c r="AH642" s="192"/>
      <c r="AI642" s="192"/>
      <c r="AJ642" s="153"/>
      <c r="AK642" s="192"/>
      <c r="AL642" s="27"/>
    </row>
    <row r="643" spans="1:38" ht="62.2" x14ac:dyDescent="0.35">
      <c r="A643" s="210">
        <v>555</v>
      </c>
      <c r="B643" s="152" t="s">
        <v>1054</v>
      </c>
      <c r="C643" s="174" t="s">
        <v>1055</v>
      </c>
      <c r="D643" s="153">
        <v>2.2996512</v>
      </c>
      <c r="E643" s="192">
        <f t="shared" si="682"/>
        <v>0.22996512000000002</v>
      </c>
      <c r="F643" s="192">
        <f t="shared" si="683"/>
        <v>1.9317070079999998</v>
      </c>
      <c r="G643" s="192"/>
      <c r="H643" s="192">
        <f t="shared" si="684"/>
        <v>0.13797907200000001</v>
      </c>
      <c r="I643" s="153">
        <v>0.10234607999999999</v>
      </c>
      <c r="J643" s="192">
        <v>0</v>
      </c>
      <c r="K643" s="192">
        <v>0</v>
      </c>
      <c r="L643" s="192">
        <v>0</v>
      </c>
      <c r="M643" s="192">
        <v>0.10234607999999999</v>
      </c>
      <c r="N643" s="192">
        <f t="shared" si="685"/>
        <v>2.1973051200000002</v>
      </c>
      <c r="O643" s="192">
        <f t="shared" si="686"/>
        <v>0.22996512000000002</v>
      </c>
      <c r="P643" s="192">
        <f t="shared" si="687"/>
        <v>1.9317070079999998</v>
      </c>
      <c r="Q643" s="192">
        <f t="shared" si="688"/>
        <v>0</v>
      </c>
      <c r="R643" s="192">
        <f t="shared" si="689"/>
        <v>3.5632992000000016E-2</v>
      </c>
      <c r="S643" s="153">
        <f t="shared" si="690"/>
        <v>0.32954864000000006</v>
      </c>
      <c r="T643" s="153">
        <v>0.24426024000000007</v>
      </c>
      <c r="U643" s="153"/>
      <c r="V643" s="153"/>
      <c r="W643" s="153">
        <v>8.52884E-2</v>
      </c>
      <c r="X643" s="192"/>
      <c r="Y643" s="192"/>
      <c r="Z643" s="192"/>
      <c r="AA643" s="192"/>
      <c r="AB643" s="198"/>
      <c r="AC643" s="192"/>
      <c r="AD643" s="192"/>
      <c r="AE643" s="192"/>
      <c r="AF643" s="192"/>
      <c r="AG643" s="192"/>
      <c r="AH643" s="192"/>
      <c r="AI643" s="192"/>
      <c r="AJ643" s="153"/>
      <c r="AK643" s="192"/>
      <c r="AL643" s="27"/>
    </row>
    <row r="644" spans="1:38" ht="77.7" x14ac:dyDescent="0.35">
      <c r="A644" s="210">
        <v>556</v>
      </c>
      <c r="B644" s="152" t="s">
        <v>1056</v>
      </c>
      <c r="C644" s="174" t="s">
        <v>1057</v>
      </c>
      <c r="D644" s="153">
        <v>1.9744440000000001</v>
      </c>
      <c r="E644" s="192">
        <f t="shared" si="682"/>
        <v>0.19744440000000002</v>
      </c>
      <c r="F644" s="192">
        <f t="shared" si="683"/>
        <v>1.6585329600000001</v>
      </c>
      <c r="G644" s="192"/>
      <c r="H644" s="192">
        <f t="shared" si="684"/>
        <v>0.11846664</v>
      </c>
      <c r="I644" s="153">
        <v>0.31659679799999996</v>
      </c>
      <c r="J644" s="192">
        <v>0.22872410999999998</v>
      </c>
      <c r="K644" s="192">
        <v>0</v>
      </c>
      <c r="L644" s="192">
        <v>0</v>
      </c>
      <c r="M644" s="192">
        <v>8.787268799999999E-2</v>
      </c>
      <c r="N644" s="192">
        <f t="shared" si="685"/>
        <v>1.6578472020000001</v>
      </c>
      <c r="O644" s="192">
        <f t="shared" si="686"/>
        <v>-3.1279709999999961E-2</v>
      </c>
      <c r="P644" s="192">
        <f t="shared" si="687"/>
        <v>1.6585329600000001</v>
      </c>
      <c r="Q644" s="192">
        <f t="shared" si="688"/>
        <v>0</v>
      </c>
      <c r="R644" s="192">
        <f t="shared" si="689"/>
        <v>3.0593952000000008E-2</v>
      </c>
      <c r="S644" s="153">
        <f t="shared" si="690"/>
        <v>0.26383065999999994</v>
      </c>
      <c r="T644" s="153">
        <v>0.19060341999999994</v>
      </c>
      <c r="U644" s="153"/>
      <c r="V644" s="153"/>
      <c r="W644" s="153">
        <v>7.3227239999999999E-2</v>
      </c>
      <c r="X644" s="192"/>
      <c r="Y644" s="192"/>
      <c r="Z644" s="192"/>
      <c r="AA644" s="192"/>
      <c r="AB644" s="198"/>
      <c r="AC644" s="192"/>
      <c r="AD644" s="192"/>
      <c r="AE644" s="192"/>
      <c r="AF644" s="192"/>
      <c r="AG644" s="192"/>
      <c r="AH644" s="192"/>
      <c r="AI644" s="192"/>
      <c r="AJ644" s="153"/>
      <c r="AK644" s="192"/>
      <c r="AL644" s="27"/>
    </row>
    <row r="645" spans="1:38" ht="62.2" x14ac:dyDescent="0.35">
      <c r="A645" s="210">
        <v>557</v>
      </c>
      <c r="B645" s="152" t="s">
        <v>1058</v>
      </c>
      <c r="C645" s="174" t="s">
        <v>1059</v>
      </c>
      <c r="D645" s="153">
        <v>4.8270360000000005</v>
      </c>
      <c r="E645" s="192">
        <f t="shared" si="682"/>
        <v>0.48270360000000007</v>
      </c>
      <c r="F645" s="192">
        <f t="shared" si="683"/>
        <v>4.0547102400000004</v>
      </c>
      <c r="G645" s="192"/>
      <c r="H645" s="192">
        <f t="shared" si="684"/>
        <v>0.28962216000000002</v>
      </c>
      <c r="I645" s="153">
        <v>0.21482744399999995</v>
      </c>
      <c r="J645" s="192">
        <v>0</v>
      </c>
      <c r="K645" s="192">
        <v>0</v>
      </c>
      <c r="L645" s="192">
        <v>0</v>
      </c>
      <c r="M645" s="192">
        <v>0.21482744399999995</v>
      </c>
      <c r="N645" s="192">
        <f t="shared" si="685"/>
        <v>4.6122085560000006</v>
      </c>
      <c r="O645" s="192">
        <f t="shared" si="686"/>
        <v>0.48270360000000007</v>
      </c>
      <c r="P645" s="192">
        <f t="shared" si="687"/>
        <v>4.0547102400000004</v>
      </c>
      <c r="Q645" s="192">
        <f t="shared" si="688"/>
        <v>0</v>
      </c>
      <c r="R645" s="192">
        <f t="shared" si="689"/>
        <v>7.4794716000000067E-2</v>
      </c>
      <c r="S645" s="153">
        <f t="shared" si="690"/>
        <v>0.17902286999999997</v>
      </c>
      <c r="T645" s="153"/>
      <c r="U645" s="153"/>
      <c r="V645" s="153"/>
      <c r="W645" s="153">
        <v>0.17902286999999997</v>
      </c>
      <c r="X645" s="192"/>
      <c r="Y645" s="192"/>
      <c r="Z645" s="192"/>
      <c r="AA645" s="192"/>
      <c r="AB645" s="198"/>
      <c r="AC645" s="192"/>
      <c r="AD645" s="192"/>
      <c r="AE645" s="192"/>
      <c r="AF645" s="192"/>
      <c r="AG645" s="192"/>
      <c r="AH645" s="192"/>
      <c r="AI645" s="192"/>
      <c r="AJ645" s="153"/>
      <c r="AK645" s="192"/>
      <c r="AL645" s="27"/>
    </row>
    <row r="646" spans="1:38" ht="46.65" x14ac:dyDescent="0.35">
      <c r="A646" s="210">
        <v>558</v>
      </c>
      <c r="B646" s="152" t="s">
        <v>1060</v>
      </c>
      <c r="C646" s="174" t="s">
        <v>1061</v>
      </c>
      <c r="D646" s="153">
        <v>14.509113599999999</v>
      </c>
      <c r="E646" s="192">
        <f t="shared" si="682"/>
        <v>1.4509113600000001</v>
      </c>
      <c r="F646" s="192">
        <f t="shared" si="683"/>
        <v>12.187655424000001</v>
      </c>
      <c r="G646" s="192"/>
      <c r="H646" s="192">
        <f t="shared" si="684"/>
        <v>0.87054681599999995</v>
      </c>
      <c r="I646" s="153">
        <v>8.1401377779999997</v>
      </c>
      <c r="J646" s="192">
        <v>0</v>
      </c>
      <c r="K646" s="192">
        <v>7.4381847699999994</v>
      </c>
      <c r="L646" s="192">
        <v>0</v>
      </c>
      <c r="M646" s="192">
        <v>0.70195300799999993</v>
      </c>
      <c r="N646" s="192">
        <f t="shared" si="685"/>
        <v>6.3689758219999995</v>
      </c>
      <c r="O646" s="192">
        <f t="shared" si="686"/>
        <v>1.4509113600000001</v>
      </c>
      <c r="P646" s="192">
        <f t="shared" si="687"/>
        <v>4.7494706540000013</v>
      </c>
      <c r="Q646" s="192">
        <f t="shared" si="688"/>
        <v>0</v>
      </c>
      <c r="R646" s="192">
        <f t="shared" si="689"/>
        <v>0.16859380800000001</v>
      </c>
      <c r="S646" s="153">
        <f t="shared" si="690"/>
        <v>4.2970299000000001</v>
      </c>
      <c r="T646" s="153"/>
      <c r="U646" s="153">
        <v>3.7120690600000001</v>
      </c>
      <c r="V646" s="153"/>
      <c r="W646" s="153">
        <v>0.58496083999999993</v>
      </c>
      <c r="X646" s="192"/>
      <c r="Y646" s="192"/>
      <c r="Z646" s="192"/>
      <c r="AA646" s="192"/>
      <c r="AB646" s="198"/>
      <c r="AC646" s="192"/>
      <c r="AD646" s="192"/>
      <c r="AE646" s="192">
        <v>0.5</v>
      </c>
      <c r="AF646" s="198">
        <v>2020</v>
      </c>
      <c r="AG646" s="192" t="s">
        <v>1527</v>
      </c>
      <c r="AH646" s="192" t="s">
        <v>1528</v>
      </c>
      <c r="AI646" s="192" t="s">
        <v>1529</v>
      </c>
      <c r="AJ646" s="153">
        <v>0.83799999999999997</v>
      </c>
      <c r="AK646" s="192"/>
      <c r="AL646" s="27"/>
    </row>
    <row r="647" spans="1:38" ht="46.65" x14ac:dyDescent="0.35">
      <c r="A647" s="210">
        <v>559</v>
      </c>
      <c r="B647" s="152" t="s">
        <v>1062</v>
      </c>
      <c r="C647" s="174" t="s">
        <v>1063</v>
      </c>
      <c r="D647" s="153">
        <v>5.480351999999999</v>
      </c>
      <c r="E647" s="192">
        <f t="shared" si="682"/>
        <v>0.54803519999999994</v>
      </c>
      <c r="F647" s="192">
        <f t="shared" si="683"/>
        <v>4.6034956799999991</v>
      </c>
      <c r="G647" s="192"/>
      <c r="H647" s="192">
        <f t="shared" si="684"/>
        <v>0.32882111999999991</v>
      </c>
      <c r="I647" s="153">
        <v>1.312754124</v>
      </c>
      <c r="J647" s="192">
        <v>0</v>
      </c>
      <c r="K647" s="192">
        <v>1.2019906200000001</v>
      </c>
      <c r="L647" s="192">
        <v>0</v>
      </c>
      <c r="M647" s="192">
        <v>0.110763504</v>
      </c>
      <c r="N647" s="192">
        <f t="shared" si="685"/>
        <v>4.1675978759999985</v>
      </c>
      <c r="O647" s="192">
        <f t="shared" si="686"/>
        <v>0.54803519999999994</v>
      </c>
      <c r="P647" s="192">
        <f t="shared" si="687"/>
        <v>3.401505059999999</v>
      </c>
      <c r="Q647" s="192">
        <f t="shared" si="688"/>
        <v>0</v>
      </c>
      <c r="R647" s="192">
        <f t="shared" si="689"/>
        <v>0.2180576159999999</v>
      </c>
      <c r="S647" s="153">
        <f t="shared" si="690"/>
        <v>9.2302919999999997E-2</v>
      </c>
      <c r="T647" s="153"/>
      <c r="U647" s="153"/>
      <c r="V647" s="153"/>
      <c r="W647" s="153">
        <v>9.2302919999999997E-2</v>
      </c>
      <c r="X647" s="192"/>
      <c r="Y647" s="192"/>
      <c r="Z647" s="192"/>
      <c r="AA647" s="192"/>
      <c r="AB647" s="198"/>
      <c r="AC647" s="192"/>
      <c r="AD647" s="192"/>
      <c r="AE647" s="192">
        <v>0.5</v>
      </c>
      <c r="AF647" s="198">
        <v>2020</v>
      </c>
      <c r="AG647" s="192" t="s">
        <v>1527</v>
      </c>
      <c r="AH647" s="192" t="s">
        <v>1528</v>
      </c>
      <c r="AI647" s="192" t="s">
        <v>1529</v>
      </c>
      <c r="AJ647" s="153">
        <v>0.63200000000000001</v>
      </c>
      <c r="AK647" s="192"/>
      <c r="AL647" s="27"/>
    </row>
    <row r="648" spans="1:38" ht="77.7" x14ac:dyDescent="0.35">
      <c r="A648" s="210">
        <v>560</v>
      </c>
      <c r="B648" s="152" t="s">
        <v>1064</v>
      </c>
      <c r="C648" s="174" t="s">
        <v>1065</v>
      </c>
      <c r="D648" s="153">
        <v>16.133462399999999</v>
      </c>
      <c r="E648" s="192">
        <f t="shared" si="682"/>
        <v>1.61334624</v>
      </c>
      <c r="F648" s="192">
        <f t="shared" si="683"/>
        <v>13.552108415999999</v>
      </c>
      <c r="G648" s="192"/>
      <c r="H648" s="192">
        <f t="shared" si="684"/>
        <v>0.96800774399999989</v>
      </c>
      <c r="I648" s="153">
        <v>21.282076765999999</v>
      </c>
      <c r="J648" s="192">
        <v>0</v>
      </c>
      <c r="K648" s="192">
        <v>19.671198889999999</v>
      </c>
      <c r="L648" s="192">
        <v>0</v>
      </c>
      <c r="M648" s="192">
        <v>1.6108778759999998</v>
      </c>
      <c r="N648" s="192">
        <f t="shared" si="685"/>
        <v>-5.1486143660000003</v>
      </c>
      <c r="O648" s="192">
        <f t="shared" si="686"/>
        <v>1.61334624</v>
      </c>
      <c r="P648" s="192">
        <f t="shared" si="687"/>
        <v>-6.1190904740000001</v>
      </c>
      <c r="Q648" s="192">
        <f t="shared" si="688"/>
        <v>0</v>
      </c>
      <c r="R648" s="192">
        <f t="shared" si="689"/>
        <v>-0.64287013199999987</v>
      </c>
      <c r="S648" s="153">
        <f t="shared" si="690"/>
        <v>12.697103269999999</v>
      </c>
      <c r="T648" s="153"/>
      <c r="U648" s="153">
        <v>10.945305039999999</v>
      </c>
      <c r="V648" s="153"/>
      <c r="W648" s="153">
        <v>1.7517982299999999</v>
      </c>
      <c r="X648" s="192"/>
      <c r="Y648" s="192"/>
      <c r="Z648" s="192"/>
      <c r="AA648" s="192"/>
      <c r="AB648" s="198"/>
      <c r="AC648" s="192"/>
      <c r="AD648" s="192"/>
      <c r="AE648" s="192"/>
      <c r="AF648" s="198">
        <v>2020</v>
      </c>
      <c r="AG648" s="192" t="s">
        <v>1527</v>
      </c>
      <c r="AH648" s="192" t="s">
        <v>1528</v>
      </c>
      <c r="AI648" s="192" t="s">
        <v>1529</v>
      </c>
      <c r="AJ648" s="153">
        <v>5.992</v>
      </c>
      <c r="AK648" s="192"/>
      <c r="AL648" s="27"/>
    </row>
    <row r="649" spans="1:38" ht="77.7" x14ac:dyDescent="0.35">
      <c r="A649" s="210">
        <v>561</v>
      </c>
      <c r="B649" s="152" t="s">
        <v>1066</v>
      </c>
      <c r="C649" s="174" t="s">
        <v>1067</v>
      </c>
      <c r="D649" s="153">
        <v>0.96567599999999998</v>
      </c>
      <c r="E649" s="192">
        <f t="shared" si="682"/>
        <v>9.6567600000000003E-2</v>
      </c>
      <c r="F649" s="192">
        <f t="shared" si="683"/>
        <v>0.81116783999999997</v>
      </c>
      <c r="G649" s="192"/>
      <c r="H649" s="192">
        <f t="shared" si="684"/>
        <v>5.7940559999999995E-2</v>
      </c>
      <c r="I649" s="153">
        <v>0</v>
      </c>
      <c r="J649" s="192">
        <v>0</v>
      </c>
      <c r="K649" s="192">
        <v>0</v>
      </c>
      <c r="L649" s="192">
        <v>0</v>
      </c>
      <c r="M649" s="192">
        <v>0</v>
      </c>
      <c r="N649" s="192">
        <f t="shared" si="685"/>
        <v>0.96567599999999998</v>
      </c>
      <c r="O649" s="192">
        <f t="shared" si="686"/>
        <v>9.6567600000000003E-2</v>
      </c>
      <c r="P649" s="192">
        <f t="shared" si="687"/>
        <v>0.81116783999999997</v>
      </c>
      <c r="Q649" s="192">
        <f t="shared" si="688"/>
        <v>0</v>
      </c>
      <c r="R649" s="192">
        <f t="shared" si="689"/>
        <v>5.7940559999999995E-2</v>
      </c>
      <c r="S649" s="153">
        <f t="shared" si="690"/>
        <v>0</v>
      </c>
      <c r="T649" s="153"/>
      <c r="U649" s="153"/>
      <c r="V649" s="153"/>
      <c r="W649" s="153">
        <v>0</v>
      </c>
      <c r="X649" s="192"/>
      <c r="Y649" s="192"/>
      <c r="Z649" s="192"/>
      <c r="AA649" s="192"/>
      <c r="AB649" s="198"/>
      <c r="AC649" s="192"/>
      <c r="AD649" s="192"/>
      <c r="AE649" s="192"/>
      <c r="AF649" s="192"/>
      <c r="AG649" s="192"/>
      <c r="AH649" s="192"/>
      <c r="AI649" s="192"/>
      <c r="AJ649" s="153"/>
      <c r="AK649" s="192"/>
      <c r="AL649" s="27"/>
    </row>
    <row r="650" spans="1:38" ht="15.55" x14ac:dyDescent="0.35">
      <c r="A650" s="172"/>
      <c r="B650" s="156" t="s">
        <v>456</v>
      </c>
      <c r="C650" s="173"/>
      <c r="D650" s="237">
        <f t="shared" ref="D650:AK650" si="691">SUM(D651:D654)</f>
        <v>5.1700509600000002</v>
      </c>
      <c r="E650" s="237">
        <f t="shared" si="691"/>
        <v>0.517005096</v>
      </c>
      <c r="F650" s="237">
        <f t="shared" si="691"/>
        <v>4.3428428064000002</v>
      </c>
      <c r="G650" s="237">
        <f t="shared" si="691"/>
        <v>0</v>
      </c>
      <c r="H650" s="237">
        <f t="shared" si="691"/>
        <v>0.3102030576</v>
      </c>
      <c r="I650" s="237">
        <f t="shared" si="691"/>
        <v>0.17876000399999997</v>
      </c>
      <c r="J650" s="237">
        <f t="shared" si="691"/>
        <v>0</v>
      </c>
      <c r="K650" s="237">
        <f t="shared" si="691"/>
        <v>0</v>
      </c>
      <c r="L650" s="237">
        <f t="shared" si="691"/>
        <v>0</v>
      </c>
      <c r="M650" s="237">
        <f t="shared" si="691"/>
        <v>0.17876000399999997</v>
      </c>
      <c r="N650" s="237">
        <f t="shared" si="691"/>
        <v>4.9912909560000003</v>
      </c>
      <c r="O650" s="237">
        <f t="shared" si="691"/>
        <v>0.517005096</v>
      </c>
      <c r="P650" s="237">
        <f t="shared" si="691"/>
        <v>4.3428428064000002</v>
      </c>
      <c r="Q650" s="237">
        <f t="shared" si="691"/>
        <v>0</v>
      </c>
      <c r="R650" s="237">
        <f t="shared" si="691"/>
        <v>0.1314430536</v>
      </c>
      <c r="S650" s="237">
        <f t="shared" si="691"/>
        <v>0.45410429999999996</v>
      </c>
      <c r="T650" s="237">
        <f t="shared" si="691"/>
        <v>0.30513762999999999</v>
      </c>
      <c r="U650" s="237">
        <f t="shared" si="691"/>
        <v>0</v>
      </c>
      <c r="V650" s="237">
        <f t="shared" si="691"/>
        <v>0</v>
      </c>
      <c r="W650" s="237">
        <f t="shared" si="691"/>
        <v>0.14896667000000002</v>
      </c>
      <c r="X650" s="237">
        <f t="shared" si="691"/>
        <v>0</v>
      </c>
      <c r="Y650" s="237">
        <f t="shared" si="691"/>
        <v>0</v>
      </c>
      <c r="Z650" s="237">
        <f t="shared" si="691"/>
        <v>0</v>
      </c>
      <c r="AA650" s="237">
        <f t="shared" si="691"/>
        <v>0</v>
      </c>
      <c r="AB650" s="237">
        <f t="shared" si="691"/>
        <v>0</v>
      </c>
      <c r="AC650" s="237">
        <f t="shared" si="691"/>
        <v>0</v>
      </c>
      <c r="AD650" s="237">
        <f t="shared" si="691"/>
        <v>0</v>
      </c>
      <c r="AE650" s="237">
        <f t="shared" si="691"/>
        <v>0</v>
      </c>
      <c r="AF650" s="237">
        <f t="shared" si="691"/>
        <v>0</v>
      </c>
      <c r="AG650" s="237">
        <f t="shared" si="691"/>
        <v>0</v>
      </c>
      <c r="AH650" s="237">
        <f t="shared" si="691"/>
        <v>0</v>
      </c>
      <c r="AI650" s="237">
        <f t="shared" si="691"/>
        <v>0</v>
      </c>
      <c r="AJ650" s="237">
        <f t="shared" si="691"/>
        <v>0</v>
      </c>
      <c r="AK650" s="237">
        <f t="shared" si="691"/>
        <v>0</v>
      </c>
      <c r="AL650" s="27"/>
    </row>
    <row r="651" spans="1:38" ht="46.65" x14ac:dyDescent="0.35">
      <c r="A651" s="210">
        <v>562</v>
      </c>
      <c r="B651" s="152" t="s">
        <v>1068</v>
      </c>
      <c r="C651" s="174" t="s">
        <v>1069</v>
      </c>
      <c r="D651" s="153">
        <v>1.1534280000000001</v>
      </c>
      <c r="E651" s="192">
        <f t="shared" ref="E651:E654" si="692">D651*10%</f>
        <v>0.11534280000000002</v>
      </c>
      <c r="F651" s="192">
        <f t="shared" ref="F651:F654" si="693">D651-E651-H651</f>
        <v>0.96887951999999999</v>
      </c>
      <c r="G651" s="192"/>
      <c r="H651" s="192">
        <f t="shared" ref="H651:H654" si="694">D651*6%</f>
        <v>6.9205680000000006E-2</v>
      </c>
      <c r="I651" s="153">
        <v>0</v>
      </c>
      <c r="J651" s="192">
        <v>0</v>
      </c>
      <c r="K651" s="192">
        <v>0</v>
      </c>
      <c r="L651" s="192">
        <v>0</v>
      </c>
      <c r="M651" s="192">
        <v>0</v>
      </c>
      <c r="N651" s="192">
        <f t="shared" ref="N651:N654" si="695">D651-I651</f>
        <v>1.1534280000000001</v>
      </c>
      <c r="O651" s="192">
        <f t="shared" ref="O651:O654" si="696">E651-J651</f>
        <v>0.11534280000000002</v>
      </c>
      <c r="P651" s="192">
        <f t="shared" ref="P651:P654" si="697">F651-K651</f>
        <v>0.96887951999999999</v>
      </c>
      <c r="Q651" s="192">
        <f t="shared" ref="Q651:Q654" si="698">G651-L651</f>
        <v>0</v>
      </c>
      <c r="R651" s="192">
        <f t="shared" ref="R651:R654" si="699">H651-M651</f>
        <v>6.9205680000000006E-2</v>
      </c>
      <c r="S651" s="153">
        <f t="shared" ref="S651:S654" si="700">T651+U651+V651+W651</f>
        <v>0</v>
      </c>
      <c r="T651" s="153"/>
      <c r="U651" s="153"/>
      <c r="V651" s="153"/>
      <c r="W651" s="153">
        <v>0</v>
      </c>
      <c r="X651" s="192"/>
      <c r="Y651" s="192"/>
      <c r="Z651" s="192"/>
      <c r="AA651" s="192"/>
      <c r="AB651" s="198"/>
      <c r="AC651" s="192"/>
      <c r="AD651" s="192"/>
      <c r="AE651" s="192"/>
      <c r="AF651" s="192"/>
      <c r="AG651" s="192"/>
      <c r="AH651" s="192"/>
      <c r="AI651" s="192"/>
      <c r="AJ651" s="153"/>
      <c r="AK651" s="192"/>
      <c r="AL651" s="27"/>
    </row>
    <row r="652" spans="1:38" ht="46.65" x14ac:dyDescent="0.35">
      <c r="A652" s="210">
        <v>563</v>
      </c>
      <c r="B652" s="152" t="s">
        <v>1070</v>
      </c>
      <c r="C652" s="174" t="s">
        <v>1071</v>
      </c>
      <c r="D652" s="153">
        <v>1.8565199999999997</v>
      </c>
      <c r="E652" s="192">
        <f t="shared" si="692"/>
        <v>0.18565199999999998</v>
      </c>
      <c r="F652" s="192">
        <f t="shared" si="693"/>
        <v>1.5594767999999999</v>
      </c>
      <c r="G652" s="192"/>
      <c r="H652" s="192">
        <f t="shared" si="694"/>
        <v>0.11139119999999998</v>
      </c>
      <c r="I652" s="153">
        <v>8.2624500000000003E-2</v>
      </c>
      <c r="J652" s="192">
        <v>0</v>
      </c>
      <c r="K652" s="192">
        <v>0</v>
      </c>
      <c r="L652" s="192">
        <v>0</v>
      </c>
      <c r="M652" s="192">
        <v>8.2624500000000003E-2</v>
      </c>
      <c r="N652" s="192">
        <f t="shared" si="695"/>
        <v>1.7738954999999996</v>
      </c>
      <c r="O652" s="192">
        <f t="shared" si="696"/>
        <v>0.18565199999999998</v>
      </c>
      <c r="P652" s="192">
        <f t="shared" si="697"/>
        <v>1.5594767999999999</v>
      </c>
      <c r="Q652" s="192">
        <f t="shared" si="698"/>
        <v>0</v>
      </c>
      <c r="R652" s="192">
        <f t="shared" si="699"/>
        <v>2.8766699999999978E-2</v>
      </c>
      <c r="S652" s="153">
        <f t="shared" si="700"/>
        <v>6.8853750000000005E-2</v>
      </c>
      <c r="T652" s="153"/>
      <c r="U652" s="153"/>
      <c r="V652" s="153"/>
      <c r="W652" s="153">
        <v>6.8853750000000005E-2</v>
      </c>
      <c r="X652" s="192"/>
      <c r="Y652" s="192"/>
      <c r="Z652" s="192"/>
      <c r="AA652" s="192"/>
      <c r="AB652" s="198"/>
      <c r="AC652" s="192"/>
      <c r="AD652" s="192"/>
      <c r="AE652" s="192"/>
      <c r="AF652" s="192"/>
      <c r="AG652" s="192"/>
      <c r="AH652" s="192"/>
      <c r="AI652" s="192"/>
      <c r="AJ652" s="153"/>
      <c r="AK652" s="192"/>
      <c r="AL652" s="27"/>
    </row>
    <row r="653" spans="1:38" ht="46.65" x14ac:dyDescent="0.35">
      <c r="A653" s="210">
        <v>564</v>
      </c>
      <c r="B653" s="152" t="s">
        <v>1072</v>
      </c>
      <c r="C653" s="174" t="s">
        <v>1073</v>
      </c>
      <c r="D653" s="153">
        <v>1.50281496</v>
      </c>
      <c r="E653" s="192">
        <f t="shared" si="692"/>
        <v>0.15028149600000001</v>
      </c>
      <c r="F653" s="192">
        <f t="shared" si="693"/>
        <v>1.2623645664000001</v>
      </c>
      <c r="G653" s="192"/>
      <c r="H653" s="192">
        <f t="shared" si="694"/>
        <v>9.0168897599999992E-2</v>
      </c>
      <c r="I653" s="153">
        <v>6.6882851999999993E-2</v>
      </c>
      <c r="J653" s="192">
        <v>0</v>
      </c>
      <c r="K653" s="192">
        <v>0</v>
      </c>
      <c r="L653" s="192">
        <v>0</v>
      </c>
      <c r="M653" s="192">
        <v>6.6882851999999993E-2</v>
      </c>
      <c r="N653" s="192">
        <f t="shared" si="695"/>
        <v>1.435932108</v>
      </c>
      <c r="O653" s="192">
        <f t="shared" si="696"/>
        <v>0.15028149600000001</v>
      </c>
      <c r="P653" s="192">
        <f t="shared" si="697"/>
        <v>1.2623645664000001</v>
      </c>
      <c r="Q653" s="192">
        <f t="shared" si="698"/>
        <v>0</v>
      </c>
      <c r="R653" s="192">
        <f t="shared" si="699"/>
        <v>2.3286045599999999E-2</v>
      </c>
      <c r="S653" s="153">
        <f t="shared" si="700"/>
        <v>0.26796497999999996</v>
      </c>
      <c r="T653" s="153">
        <v>0.21222926999999997</v>
      </c>
      <c r="U653" s="153"/>
      <c r="V653" s="153"/>
      <c r="W653" s="153">
        <v>5.5735710000000001E-2</v>
      </c>
      <c r="X653" s="192"/>
      <c r="Y653" s="192"/>
      <c r="Z653" s="192"/>
      <c r="AA653" s="192"/>
      <c r="AB653" s="198"/>
      <c r="AC653" s="192"/>
      <c r="AD653" s="192"/>
      <c r="AE653" s="192"/>
      <c r="AF653" s="192"/>
      <c r="AG653" s="192"/>
      <c r="AH653" s="192"/>
      <c r="AI653" s="192"/>
      <c r="AJ653" s="153"/>
      <c r="AK653" s="192"/>
      <c r="AL653" s="27"/>
    </row>
    <row r="654" spans="1:38" ht="46.65" x14ac:dyDescent="0.35">
      <c r="A654" s="210">
        <v>565</v>
      </c>
      <c r="B654" s="152" t="s">
        <v>1074</v>
      </c>
      <c r="C654" s="174" t="s">
        <v>1075</v>
      </c>
      <c r="D654" s="153">
        <v>0.65728799999999998</v>
      </c>
      <c r="E654" s="192">
        <f t="shared" si="692"/>
        <v>6.5728800000000004E-2</v>
      </c>
      <c r="F654" s="192">
        <f t="shared" si="693"/>
        <v>0.55212191999999993</v>
      </c>
      <c r="G654" s="192"/>
      <c r="H654" s="192">
        <f t="shared" si="694"/>
        <v>3.9437279999999998E-2</v>
      </c>
      <c r="I654" s="153">
        <v>2.9252651999999994E-2</v>
      </c>
      <c r="J654" s="192">
        <v>0</v>
      </c>
      <c r="K654" s="192">
        <v>0</v>
      </c>
      <c r="L654" s="192">
        <v>0</v>
      </c>
      <c r="M654" s="192">
        <v>2.9252651999999994E-2</v>
      </c>
      <c r="N654" s="192">
        <f t="shared" si="695"/>
        <v>0.62803534799999994</v>
      </c>
      <c r="O654" s="192">
        <f t="shared" si="696"/>
        <v>6.5728800000000004E-2</v>
      </c>
      <c r="P654" s="192">
        <f t="shared" si="697"/>
        <v>0.55212191999999993</v>
      </c>
      <c r="Q654" s="192">
        <f t="shared" si="698"/>
        <v>0</v>
      </c>
      <c r="R654" s="192">
        <f t="shared" si="699"/>
        <v>1.0184628000000005E-2</v>
      </c>
      <c r="S654" s="153">
        <f t="shared" si="700"/>
        <v>0.11728557000000001</v>
      </c>
      <c r="T654" s="153">
        <v>9.2908360000000009E-2</v>
      </c>
      <c r="U654" s="153"/>
      <c r="V654" s="153"/>
      <c r="W654" s="153">
        <v>2.4377209999999996E-2</v>
      </c>
      <c r="X654" s="192"/>
      <c r="Y654" s="192"/>
      <c r="Z654" s="192"/>
      <c r="AA654" s="192"/>
      <c r="AB654" s="198"/>
      <c r="AC654" s="192"/>
      <c r="AD654" s="192"/>
      <c r="AE654" s="192"/>
      <c r="AF654" s="192"/>
      <c r="AG654" s="192"/>
      <c r="AH654" s="192"/>
      <c r="AI654" s="192"/>
      <c r="AJ654" s="153"/>
      <c r="AK654" s="192"/>
      <c r="AL654" s="27"/>
    </row>
    <row r="655" spans="1:38" ht="15.55" x14ac:dyDescent="0.35">
      <c r="A655" s="172"/>
      <c r="B655" s="156" t="s">
        <v>595</v>
      </c>
      <c r="C655" s="173"/>
      <c r="D655" s="237">
        <f t="shared" ref="D655:AK655" si="701">SUM(D656:D664)</f>
        <v>30.680090399999997</v>
      </c>
      <c r="E655" s="237">
        <f t="shared" si="701"/>
        <v>3.0680090400000006</v>
      </c>
      <c r="F655" s="237">
        <f t="shared" si="701"/>
        <v>25.771275936000002</v>
      </c>
      <c r="G655" s="237">
        <f t="shared" si="701"/>
        <v>0</v>
      </c>
      <c r="H655" s="237">
        <f t="shared" si="701"/>
        <v>1.840805424</v>
      </c>
      <c r="I655" s="237">
        <f t="shared" si="701"/>
        <v>7.7985764480000004</v>
      </c>
      <c r="J655" s="237">
        <f t="shared" si="701"/>
        <v>0.75322012999999999</v>
      </c>
      <c r="K655" s="237">
        <f t="shared" si="701"/>
        <v>5.7173360099999995</v>
      </c>
      <c r="L655" s="237">
        <f t="shared" si="701"/>
        <v>0</v>
      </c>
      <c r="M655" s="237">
        <f t="shared" si="701"/>
        <v>1.3280203080000001</v>
      </c>
      <c r="N655" s="237">
        <f t="shared" si="701"/>
        <v>22.881513951999999</v>
      </c>
      <c r="O655" s="237">
        <f t="shared" si="701"/>
        <v>2.3147889100000003</v>
      </c>
      <c r="P655" s="237">
        <f t="shared" si="701"/>
        <v>20.053939926000002</v>
      </c>
      <c r="Q655" s="237">
        <f t="shared" si="701"/>
        <v>0</v>
      </c>
      <c r="R655" s="237">
        <f t="shared" si="701"/>
        <v>0.5127851160000001</v>
      </c>
      <c r="S655" s="237">
        <f t="shared" si="701"/>
        <v>9.2459753500000001</v>
      </c>
      <c r="T655" s="237">
        <f t="shared" si="701"/>
        <v>1.1140758100000001</v>
      </c>
      <c r="U655" s="237">
        <f t="shared" si="701"/>
        <v>7.0252159499999998</v>
      </c>
      <c r="V655" s="237">
        <f t="shared" si="701"/>
        <v>0</v>
      </c>
      <c r="W655" s="237">
        <f t="shared" si="701"/>
        <v>1.1066835900000001</v>
      </c>
      <c r="X655" s="237">
        <f t="shared" si="701"/>
        <v>0</v>
      </c>
      <c r="Y655" s="237">
        <f t="shared" si="701"/>
        <v>0</v>
      </c>
      <c r="Z655" s="237">
        <f t="shared" si="701"/>
        <v>0</v>
      </c>
      <c r="AA655" s="237">
        <f t="shared" si="701"/>
        <v>0</v>
      </c>
      <c r="AB655" s="237">
        <f t="shared" si="701"/>
        <v>0</v>
      </c>
      <c r="AC655" s="237">
        <f t="shared" si="701"/>
        <v>0</v>
      </c>
      <c r="AD655" s="237">
        <f t="shared" si="701"/>
        <v>0</v>
      </c>
      <c r="AE655" s="237">
        <f t="shared" si="701"/>
        <v>0.1</v>
      </c>
      <c r="AF655" s="237">
        <f t="shared" si="701"/>
        <v>2020</v>
      </c>
      <c r="AG655" s="237">
        <f t="shared" si="701"/>
        <v>0</v>
      </c>
      <c r="AH655" s="237">
        <f t="shared" si="701"/>
        <v>0</v>
      </c>
      <c r="AI655" s="237">
        <f t="shared" si="701"/>
        <v>0</v>
      </c>
      <c r="AJ655" s="237">
        <f t="shared" si="701"/>
        <v>3.3000000000000002E-2</v>
      </c>
      <c r="AK655" s="237">
        <f t="shared" si="701"/>
        <v>0</v>
      </c>
      <c r="AL655" s="27"/>
    </row>
    <row r="656" spans="1:38" ht="46.65" x14ac:dyDescent="0.35">
      <c r="A656" s="210">
        <v>566</v>
      </c>
      <c r="B656" s="152" t="s">
        <v>1816</v>
      </c>
      <c r="C656" s="174" t="s">
        <v>1076</v>
      </c>
      <c r="D656" s="153">
        <v>2.8707648000000003</v>
      </c>
      <c r="E656" s="192">
        <f t="shared" ref="E656:E664" si="702">D656*10%</f>
        <v>0.28707648000000002</v>
      </c>
      <c r="F656" s="192">
        <f t="shared" ref="F656:F664" si="703">D656-E656-H656</f>
        <v>2.4114424320000003</v>
      </c>
      <c r="G656" s="192"/>
      <c r="H656" s="192">
        <f t="shared" ref="H656:H664" si="704">D656*6%</f>
        <v>0.17224588800000001</v>
      </c>
      <c r="I656" s="153">
        <v>0.12776353199999999</v>
      </c>
      <c r="J656" s="192">
        <v>0</v>
      </c>
      <c r="K656" s="192">
        <v>0</v>
      </c>
      <c r="L656" s="192">
        <v>0</v>
      </c>
      <c r="M656" s="192">
        <v>0.12776353199999999</v>
      </c>
      <c r="N656" s="192">
        <f t="shared" ref="N656:N664" si="705">D656-I656</f>
        <v>2.7430012680000004</v>
      </c>
      <c r="O656" s="192">
        <f t="shared" ref="O656:O664" si="706">E656-J656</f>
        <v>0.28707648000000002</v>
      </c>
      <c r="P656" s="192">
        <f t="shared" ref="P656:P664" si="707">F656-K656</f>
        <v>2.4114424320000003</v>
      </c>
      <c r="Q656" s="192">
        <f t="shared" ref="Q656:Q664" si="708">G656-L656</f>
        <v>0</v>
      </c>
      <c r="R656" s="192">
        <f t="shared" ref="R656:R664" si="709">H656-M656</f>
        <v>4.4482356000000028E-2</v>
      </c>
      <c r="S656" s="153">
        <f t="shared" ref="S656:S664" si="710">T656+U656+V656+W656</f>
        <v>0.10646960999999999</v>
      </c>
      <c r="T656" s="153"/>
      <c r="U656" s="153"/>
      <c r="V656" s="153"/>
      <c r="W656" s="153">
        <v>0.10646960999999999</v>
      </c>
      <c r="X656" s="192"/>
      <c r="Y656" s="192"/>
      <c r="Z656" s="192"/>
      <c r="AA656" s="192"/>
      <c r="AB656" s="198"/>
      <c r="AC656" s="192"/>
      <c r="AD656" s="192"/>
      <c r="AE656" s="192"/>
      <c r="AF656" s="192"/>
      <c r="AG656" s="192"/>
      <c r="AH656" s="192"/>
      <c r="AI656" s="192"/>
      <c r="AJ656" s="153"/>
      <c r="AK656" s="192"/>
      <c r="AL656" s="27"/>
    </row>
    <row r="657" spans="1:38" ht="77.7" x14ac:dyDescent="0.35">
      <c r="A657" s="210">
        <v>567</v>
      </c>
      <c r="B657" s="152" t="s">
        <v>1817</v>
      </c>
      <c r="C657" s="174" t="s">
        <v>1077</v>
      </c>
      <c r="D657" s="153">
        <v>1.465668</v>
      </c>
      <c r="E657" s="192">
        <f t="shared" si="702"/>
        <v>0.1465668</v>
      </c>
      <c r="F657" s="192">
        <f t="shared" si="703"/>
        <v>1.2311611199999999</v>
      </c>
      <c r="G657" s="192"/>
      <c r="H657" s="192">
        <f t="shared" si="704"/>
        <v>8.794007999999999E-2</v>
      </c>
      <c r="I657" s="153">
        <v>1.1946334900000002</v>
      </c>
      <c r="J657" s="192">
        <v>0</v>
      </c>
      <c r="K657" s="192">
        <v>1.1668025500000001</v>
      </c>
      <c r="L657" s="192">
        <v>0</v>
      </c>
      <c r="M657" s="192">
        <v>2.7830939999999998E-2</v>
      </c>
      <c r="N657" s="192">
        <f t="shared" si="705"/>
        <v>0.27103450999999978</v>
      </c>
      <c r="O657" s="192">
        <f t="shared" si="706"/>
        <v>0.1465668</v>
      </c>
      <c r="P657" s="192">
        <f t="shared" si="707"/>
        <v>6.4358569999999782E-2</v>
      </c>
      <c r="Q657" s="192">
        <f t="shared" si="708"/>
        <v>0</v>
      </c>
      <c r="R657" s="192">
        <f t="shared" si="709"/>
        <v>6.0109139999999991E-2</v>
      </c>
      <c r="S657" s="153">
        <f t="shared" si="710"/>
        <v>0.99552789999999991</v>
      </c>
      <c r="T657" s="153"/>
      <c r="U657" s="153">
        <v>0.97233544999999988</v>
      </c>
      <c r="V657" s="153"/>
      <c r="W657" s="153">
        <v>2.319245E-2</v>
      </c>
      <c r="X657" s="192"/>
      <c r="Y657" s="192"/>
      <c r="Z657" s="192"/>
      <c r="AA657" s="192"/>
      <c r="AB657" s="198"/>
      <c r="AC657" s="192"/>
      <c r="AD657" s="192"/>
      <c r="AE657" s="192">
        <v>0.1</v>
      </c>
      <c r="AF657" s="198">
        <v>2020</v>
      </c>
      <c r="AG657" s="192" t="s">
        <v>1527</v>
      </c>
      <c r="AH657" s="192" t="s">
        <v>1528</v>
      </c>
      <c r="AI657" s="192" t="s">
        <v>1529</v>
      </c>
      <c r="AJ657" s="153">
        <v>3.3000000000000002E-2</v>
      </c>
      <c r="AK657" s="192"/>
      <c r="AL657" s="27"/>
    </row>
    <row r="658" spans="1:38" ht="46.65" x14ac:dyDescent="0.35">
      <c r="A658" s="210">
        <v>568</v>
      </c>
      <c r="B658" s="152" t="s">
        <v>1818</v>
      </c>
      <c r="C658" s="174" t="s">
        <v>1819</v>
      </c>
      <c r="D658" s="153">
        <v>6.0012720000000011</v>
      </c>
      <c r="E658" s="192">
        <f t="shared" si="702"/>
        <v>0.60012720000000019</v>
      </c>
      <c r="F658" s="192">
        <f t="shared" si="703"/>
        <v>5.0410684800000007</v>
      </c>
      <c r="G658" s="192"/>
      <c r="H658" s="192">
        <f t="shared" si="704"/>
        <v>0.36007632000000006</v>
      </c>
      <c r="I658" s="153">
        <v>0.26708691600000001</v>
      </c>
      <c r="J658" s="192">
        <v>0</v>
      </c>
      <c r="K658" s="192">
        <v>0</v>
      </c>
      <c r="L658" s="192">
        <v>0</v>
      </c>
      <c r="M658" s="192">
        <v>0.26708691600000001</v>
      </c>
      <c r="N658" s="192">
        <f t="shared" si="705"/>
        <v>5.7341850840000008</v>
      </c>
      <c r="O658" s="192">
        <f t="shared" si="706"/>
        <v>0.60012720000000019</v>
      </c>
      <c r="P658" s="192">
        <f t="shared" si="707"/>
        <v>5.0410684800000007</v>
      </c>
      <c r="Q658" s="192">
        <f t="shared" si="708"/>
        <v>0</v>
      </c>
      <c r="R658" s="192">
        <f t="shared" si="709"/>
        <v>9.2989404000000053E-2</v>
      </c>
      <c r="S658" s="153">
        <f t="shared" si="710"/>
        <v>0.22257243000000002</v>
      </c>
      <c r="T658" s="153"/>
      <c r="U658" s="153"/>
      <c r="V658" s="153"/>
      <c r="W658" s="153">
        <v>0.22257243000000002</v>
      </c>
      <c r="X658" s="192"/>
      <c r="Y658" s="192"/>
      <c r="Z658" s="192"/>
      <c r="AA658" s="192"/>
      <c r="AB658" s="198"/>
      <c r="AC658" s="192"/>
      <c r="AD658" s="192"/>
      <c r="AE658" s="192"/>
      <c r="AF658" s="192"/>
      <c r="AG658" s="192"/>
      <c r="AH658" s="192"/>
      <c r="AI658" s="192"/>
      <c r="AJ658" s="153"/>
      <c r="AK658" s="192"/>
      <c r="AL658" s="27"/>
    </row>
    <row r="659" spans="1:38" ht="46.65" x14ac:dyDescent="0.35">
      <c r="A659" s="210">
        <v>569</v>
      </c>
      <c r="B659" s="152" t="s">
        <v>1820</v>
      </c>
      <c r="C659" s="174" t="s">
        <v>1821</v>
      </c>
      <c r="D659" s="153">
        <v>0.98210399999999987</v>
      </c>
      <c r="E659" s="192">
        <f t="shared" si="702"/>
        <v>9.8210399999999989E-2</v>
      </c>
      <c r="F659" s="192">
        <f t="shared" si="703"/>
        <v>0.82496735999999982</v>
      </c>
      <c r="G659" s="192"/>
      <c r="H659" s="192">
        <f t="shared" si="704"/>
        <v>5.8926239999999991E-2</v>
      </c>
      <c r="I659" s="153">
        <v>4.3708595999999995E-2</v>
      </c>
      <c r="J659" s="192">
        <v>0</v>
      </c>
      <c r="K659" s="192">
        <v>0</v>
      </c>
      <c r="L659" s="192">
        <v>0</v>
      </c>
      <c r="M659" s="192">
        <v>4.3708595999999995E-2</v>
      </c>
      <c r="N659" s="192">
        <f t="shared" si="705"/>
        <v>0.93839540399999988</v>
      </c>
      <c r="O659" s="192">
        <f t="shared" si="706"/>
        <v>9.8210399999999989E-2</v>
      </c>
      <c r="P659" s="192">
        <f t="shared" si="707"/>
        <v>0.82496735999999982</v>
      </c>
      <c r="Q659" s="192">
        <f t="shared" si="708"/>
        <v>0</v>
      </c>
      <c r="R659" s="192">
        <f t="shared" si="709"/>
        <v>1.5217643999999995E-2</v>
      </c>
      <c r="S659" s="153">
        <f t="shared" si="710"/>
        <v>3.6423829999999997E-2</v>
      </c>
      <c r="T659" s="153"/>
      <c r="U659" s="153"/>
      <c r="V659" s="153"/>
      <c r="W659" s="153">
        <v>3.6423829999999997E-2</v>
      </c>
      <c r="X659" s="192"/>
      <c r="Y659" s="192"/>
      <c r="Z659" s="192"/>
      <c r="AA659" s="192"/>
      <c r="AB659" s="198"/>
      <c r="AC659" s="192"/>
      <c r="AD659" s="192"/>
      <c r="AE659" s="192"/>
      <c r="AF659" s="192"/>
      <c r="AG659" s="192"/>
      <c r="AH659" s="192"/>
      <c r="AI659" s="192"/>
      <c r="AJ659" s="153"/>
      <c r="AK659" s="192"/>
      <c r="AL659" s="27"/>
    </row>
    <row r="660" spans="1:38" ht="46.65" x14ac:dyDescent="0.35">
      <c r="A660" s="210">
        <v>570</v>
      </c>
      <c r="B660" s="152" t="s">
        <v>1822</v>
      </c>
      <c r="C660" s="174" t="s">
        <v>1823</v>
      </c>
      <c r="D660" s="153">
        <v>4.515936</v>
      </c>
      <c r="E660" s="192">
        <f t="shared" si="702"/>
        <v>0.45159360000000004</v>
      </c>
      <c r="F660" s="192">
        <f t="shared" si="703"/>
        <v>3.7933862400000002</v>
      </c>
      <c r="G660" s="192"/>
      <c r="H660" s="192">
        <f t="shared" si="704"/>
        <v>0.27095616</v>
      </c>
      <c r="I660" s="153">
        <v>0.35102116400000005</v>
      </c>
      <c r="J660" s="192">
        <v>0.15003920000000001</v>
      </c>
      <c r="K660" s="192">
        <v>0</v>
      </c>
      <c r="L660" s="192">
        <v>0</v>
      </c>
      <c r="M660" s="192">
        <v>0.20098196400000001</v>
      </c>
      <c r="N660" s="192">
        <f t="shared" si="705"/>
        <v>4.1649148359999995</v>
      </c>
      <c r="O660" s="192">
        <f t="shared" si="706"/>
        <v>0.3015544</v>
      </c>
      <c r="P660" s="192">
        <f t="shared" si="707"/>
        <v>3.7933862400000002</v>
      </c>
      <c r="Q660" s="192">
        <f t="shared" si="708"/>
        <v>0</v>
      </c>
      <c r="R660" s="192">
        <f t="shared" si="709"/>
        <v>6.9974195999999989E-2</v>
      </c>
      <c r="S660" s="153">
        <f t="shared" si="710"/>
        <v>0.29251764000000002</v>
      </c>
      <c r="T660" s="153">
        <v>0.12503267000000001</v>
      </c>
      <c r="U660" s="153"/>
      <c r="V660" s="153"/>
      <c r="W660" s="153">
        <v>0.16748497000000001</v>
      </c>
      <c r="X660" s="192"/>
      <c r="Y660" s="192"/>
      <c r="Z660" s="192"/>
      <c r="AA660" s="192"/>
      <c r="AB660" s="198"/>
      <c r="AC660" s="192"/>
      <c r="AD660" s="192"/>
      <c r="AE660" s="192"/>
      <c r="AF660" s="192"/>
      <c r="AG660" s="192"/>
      <c r="AH660" s="192"/>
      <c r="AI660" s="192"/>
      <c r="AJ660" s="153"/>
      <c r="AK660" s="192"/>
      <c r="AL660" s="27"/>
    </row>
    <row r="661" spans="1:38" ht="46.65" x14ac:dyDescent="0.35">
      <c r="A661" s="210">
        <v>571</v>
      </c>
      <c r="B661" s="152" t="s">
        <v>1078</v>
      </c>
      <c r="C661" s="174" t="s">
        <v>1824</v>
      </c>
      <c r="D661" s="153">
        <v>3.2496</v>
      </c>
      <c r="E661" s="192">
        <f t="shared" si="702"/>
        <v>0.32496000000000003</v>
      </c>
      <c r="F661" s="192">
        <f t="shared" si="703"/>
        <v>2.7296640000000001</v>
      </c>
      <c r="G661" s="192"/>
      <c r="H661" s="192">
        <f t="shared" si="704"/>
        <v>0.19497599999999998</v>
      </c>
      <c r="I661" s="153">
        <v>0.14462361600000001</v>
      </c>
      <c r="J661" s="192">
        <v>0</v>
      </c>
      <c r="K661" s="192">
        <v>0</v>
      </c>
      <c r="L661" s="192">
        <v>0</v>
      </c>
      <c r="M661" s="192">
        <v>0.14462361600000001</v>
      </c>
      <c r="N661" s="192">
        <f t="shared" si="705"/>
        <v>3.104976384</v>
      </c>
      <c r="O661" s="192">
        <f t="shared" si="706"/>
        <v>0.32496000000000003</v>
      </c>
      <c r="P661" s="192">
        <f t="shared" si="707"/>
        <v>2.7296640000000001</v>
      </c>
      <c r="Q661" s="192">
        <f t="shared" si="708"/>
        <v>0</v>
      </c>
      <c r="R661" s="192">
        <f t="shared" si="709"/>
        <v>5.0352383999999972E-2</v>
      </c>
      <c r="S661" s="153">
        <f t="shared" si="710"/>
        <v>0.12051968</v>
      </c>
      <c r="T661" s="153"/>
      <c r="U661" s="153"/>
      <c r="V661" s="153"/>
      <c r="W661" s="153">
        <v>0.12051968</v>
      </c>
      <c r="X661" s="192"/>
      <c r="Y661" s="192"/>
      <c r="Z661" s="192"/>
      <c r="AA661" s="192"/>
      <c r="AB661" s="198"/>
      <c r="AC661" s="192"/>
      <c r="AD661" s="192"/>
      <c r="AE661" s="192"/>
      <c r="AF661" s="192"/>
      <c r="AG661" s="192"/>
      <c r="AH661" s="192"/>
      <c r="AI661" s="192"/>
      <c r="AJ661" s="153"/>
      <c r="AK661" s="192"/>
      <c r="AL661" s="27"/>
    </row>
    <row r="662" spans="1:38" ht="62.2" x14ac:dyDescent="0.35">
      <c r="A662" s="210">
        <v>572</v>
      </c>
      <c r="B662" s="152" t="s">
        <v>1825</v>
      </c>
      <c r="C662" s="174" t="s">
        <v>1826</v>
      </c>
      <c r="D662" s="153">
        <v>2.2534656000000002</v>
      </c>
      <c r="E662" s="192">
        <f t="shared" si="702"/>
        <v>0.22534656000000003</v>
      </c>
      <c r="F662" s="192">
        <f t="shared" si="703"/>
        <v>1.892911104</v>
      </c>
      <c r="G662" s="192"/>
      <c r="H662" s="192">
        <f t="shared" si="704"/>
        <v>0.135207936</v>
      </c>
      <c r="I662" s="153">
        <v>0.100290564</v>
      </c>
      <c r="J662" s="192">
        <v>0</v>
      </c>
      <c r="K662" s="192">
        <v>0</v>
      </c>
      <c r="L662" s="192">
        <v>0</v>
      </c>
      <c r="M662" s="192">
        <v>0.100290564</v>
      </c>
      <c r="N662" s="192">
        <f t="shared" si="705"/>
        <v>2.1531750360000004</v>
      </c>
      <c r="O662" s="192">
        <f t="shared" si="706"/>
        <v>0.22534656000000003</v>
      </c>
      <c r="P662" s="192">
        <f t="shared" si="707"/>
        <v>1.892911104</v>
      </c>
      <c r="Q662" s="192">
        <f t="shared" si="708"/>
        <v>0</v>
      </c>
      <c r="R662" s="192">
        <f t="shared" si="709"/>
        <v>3.4917372000000002E-2</v>
      </c>
      <c r="S662" s="153">
        <f t="shared" si="710"/>
        <v>1.7008367900000001</v>
      </c>
      <c r="T662" s="153">
        <v>0.30451983000000005</v>
      </c>
      <c r="U662" s="153">
        <v>1.3127414900000001</v>
      </c>
      <c r="V662" s="153"/>
      <c r="W662" s="153">
        <v>8.3575469999999999E-2</v>
      </c>
      <c r="X662" s="192"/>
      <c r="Y662" s="192"/>
      <c r="Z662" s="192"/>
      <c r="AA662" s="192"/>
      <c r="AB662" s="198"/>
      <c r="AC662" s="192"/>
      <c r="AD662" s="192"/>
      <c r="AE662" s="192"/>
      <c r="AF662" s="192"/>
      <c r="AG662" s="192"/>
      <c r="AH662" s="192"/>
      <c r="AI662" s="192"/>
      <c r="AJ662" s="153"/>
      <c r="AK662" s="192"/>
      <c r="AL662" s="27"/>
    </row>
    <row r="663" spans="1:38" ht="62.2" x14ac:dyDescent="0.35">
      <c r="A663" s="210">
        <v>573</v>
      </c>
      <c r="B663" s="152" t="s">
        <v>1079</v>
      </c>
      <c r="C663" s="174" t="s">
        <v>1827</v>
      </c>
      <c r="D663" s="153">
        <v>3.9723744000000001</v>
      </c>
      <c r="E663" s="192">
        <f t="shared" si="702"/>
        <v>0.39723744000000005</v>
      </c>
      <c r="F663" s="192">
        <f t="shared" si="703"/>
        <v>3.336794496</v>
      </c>
      <c r="G663" s="192"/>
      <c r="H663" s="192">
        <f t="shared" si="704"/>
        <v>0.238342464</v>
      </c>
      <c r="I663" s="153">
        <v>0.30661850599999996</v>
      </c>
      <c r="J663" s="192">
        <v>0.12982774999999999</v>
      </c>
      <c r="K663" s="192">
        <v>0</v>
      </c>
      <c r="L663" s="192">
        <v>0</v>
      </c>
      <c r="M663" s="192">
        <v>0.17679075599999997</v>
      </c>
      <c r="N663" s="192">
        <f t="shared" si="705"/>
        <v>3.6657558940000001</v>
      </c>
      <c r="O663" s="192">
        <f t="shared" si="706"/>
        <v>0.26740969000000003</v>
      </c>
      <c r="P663" s="192">
        <f t="shared" si="707"/>
        <v>3.336794496</v>
      </c>
      <c r="Q663" s="192">
        <f t="shared" si="708"/>
        <v>0</v>
      </c>
      <c r="R663" s="192">
        <f t="shared" si="709"/>
        <v>6.1551708000000038E-2</v>
      </c>
      <c r="S663" s="153">
        <f t="shared" si="710"/>
        <v>0.43738797000000001</v>
      </c>
      <c r="T663" s="153">
        <v>0.29006234000000003</v>
      </c>
      <c r="U663" s="153"/>
      <c r="V663" s="153"/>
      <c r="W663" s="153">
        <v>0.14732562999999999</v>
      </c>
      <c r="X663" s="192"/>
      <c r="Y663" s="192"/>
      <c r="Z663" s="192"/>
      <c r="AA663" s="192"/>
      <c r="AB663" s="198"/>
      <c r="AC663" s="192"/>
      <c r="AD663" s="192"/>
      <c r="AE663" s="192"/>
      <c r="AF663" s="192"/>
      <c r="AG663" s="192"/>
      <c r="AH663" s="192"/>
      <c r="AI663" s="192"/>
      <c r="AJ663" s="153"/>
      <c r="AK663" s="192"/>
      <c r="AL663" s="27"/>
    </row>
    <row r="664" spans="1:38" ht="62.2" x14ac:dyDescent="0.35">
      <c r="A664" s="210">
        <v>574</v>
      </c>
      <c r="B664" s="152" t="s">
        <v>1080</v>
      </c>
      <c r="C664" s="174" t="s">
        <v>1081</v>
      </c>
      <c r="D664" s="153">
        <v>5.3689055999999997</v>
      </c>
      <c r="E664" s="192">
        <f t="shared" si="702"/>
        <v>0.53689056000000002</v>
      </c>
      <c r="F664" s="192">
        <f t="shared" si="703"/>
        <v>4.5098807040000004</v>
      </c>
      <c r="G664" s="192"/>
      <c r="H664" s="192">
        <f t="shared" si="704"/>
        <v>0.32213433599999997</v>
      </c>
      <c r="I664" s="153">
        <v>5.2628300640000001</v>
      </c>
      <c r="J664" s="192">
        <v>0.47335317999999998</v>
      </c>
      <c r="K664" s="192">
        <v>4.5505334599999996</v>
      </c>
      <c r="L664" s="192">
        <v>0</v>
      </c>
      <c r="M664" s="192">
        <v>0.23894342400000002</v>
      </c>
      <c r="N664" s="192">
        <f t="shared" si="705"/>
        <v>0.10607553599999964</v>
      </c>
      <c r="O664" s="192">
        <f t="shared" si="706"/>
        <v>6.3537380000000032E-2</v>
      </c>
      <c r="P664" s="192">
        <f t="shared" si="707"/>
        <v>-4.0652755999999179E-2</v>
      </c>
      <c r="Q664" s="192">
        <f t="shared" si="708"/>
        <v>0</v>
      </c>
      <c r="R664" s="192">
        <f t="shared" si="709"/>
        <v>8.319091199999995E-2</v>
      </c>
      <c r="S664" s="153">
        <f t="shared" si="710"/>
        <v>5.3337194999999999</v>
      </c>
      <c r="T664" s="153">
        <v>0.39446096999999991</v>
      </c>
      <c r="U664" s="153">
        <v>4.74013901</v>
      </c>
      <c r="V664" s="153"/>
      <c r="W664" s="153">
        <v>0.19911952000000002</v>
      </c>
      <c r="X664" s="192"/>
      <c r="Y664" s="192"/>
      <c r="Z664" s="192"/>
      <c r="AA664" s="192"/>
      <c r="AB664" s="198"/>
      <c r="AC664" s="192"/>
      <c r="AD664" s="192"/>
      <c r="AE664" s="192"/>
      <c r="AF664" s="192"/>
      <c r="AG664" s="192"/>
      <c r="AH664" s="192"/>
      <c r="AI664" s="192"/>
      <c r="AJ664" s="153"/>
      <c r="AK664" s="192"/>
      <c r="AL664" s="27"/>
    </row>
    <row r="665" spans="1:38" ht="15.55" x14ac:dyDescent="0.35">
      <c r="A665" s="172"/>
      <c r="B665" s="156" t="s">
        <v>533</v>
      </c>
      <c r="C665" s="173"/>
      <c r="D665" s="237">
        <f t="shared" ref="D665:AK665" si="711">SUM(D666:D685)</f>
        <v>65.824191840000012</v>
      </c>
      <c r="E665" s="237">
        <f t="shared" si="711"/>
        <v>6.5824191839999999</v>
      </c>
      <c r="F665" s="237">
        <f t="shared" si="711"/>
        <v>55.292321145599999</v>
      </c>
      <c r="G665" s="237">
        <f t="shared" si="711"/>
        <v>0</v>
      </c>
      <c r="H665" s="237">
        <f t="shared" si="711"/>
        <v>3.9494515104000008</v>
      </c>
      <c r="I665" s="237">
        <f t="shared" si="711"/>
        <v>27.482606199999999</v>
      </c>
      <c r="J665" s="237">
        <f t="shared" si="711"/>
        <v>3.7141157800000002</v>
      </c>
      <c r="K665" s="237">
        <f t="shared" si="711"/>
        <v>21.004189319999998</v>
      </c>
      <c r="L665" s="237">
        <f t="shared" si="711"/>
        <v>0</v>
      </c>
      <c r="M665" s="237">
        <f t="shared" si="711"/>
        <v>2.7643011000000004</v>
      </c>
      <c r="N665" s="237">
        <f t="shared" si="711"/>
        <v>38.341585640000005</v>
      </c>
      <c r="O665" s="237">
        <f t="shared" si="711"/>
        <v>2.8683034040000002</v>
      </c>
      <c r="P665" s="237">
        <f t="shared" si="711"/>
        <v>34.288131825599997</v>
      </c>
      <c r="Q665" s="237">
        <f t="shared" si="711"/>
        <v>0</v>
      </c>
      <c r="R665" s="237">
        <f t="shared" si="711"/>
        <v>1.1851504104000001</v>
      </c>
      <c r="S665" s="237">
        <f t="shared" si="711"/>
        <v>25.347678760000001</v>
      </c>
      <c r="T665" s="237">
        <f t="shared" si="711"/>
        <v>3.0755238399999962</v>
      </c>
      <c r="U665" s="237">
        <f t="shared" si="711"/>
        <v>19.895138670000001</v>
      </c>
      <c r="V665" s="237">
        <f t="shared" si="711"/>
        <v>0</v>
      </c>
      <c r="W665" s="237">
        <f t="shared" si="711"/>
        <v>2.3770162500000009</v>
      </c>
      <c r="X665" s="237">
        <f t="shared" si="711"/>
        <v>0</v>
      </c>
      <c r="Y665" s="237">
        <f t="shared" si="711"/>
        <v>0</v>
      </c>
      <c r="Z665" s="237">
        <f t="shared" si="711"/>
        <v>0</v>
      </c>
      <c r="AA665" s="237">
        <f t="shared" si="711"/>
        <v>0</v>
      </c>
      <c r="AB665" s="237">
        <f t="shared" si="711"/>
        <v>0</v>
      </c>
      <c r="AC665" s="237">
        <f t="shared" si="711"/>
        <v>0</v>
      </c>
      <c r="AD665" s="237">
        <f t="shared" si="711"/>
        <v>0</v>
      </c>
      <c r="AE665" s="237">
        <f t="shared" si="711"/>
        <v>0.75</v>
      </c>
      <c r="AF665" s="237">
        <f t="shared" si="711"/>
        <v>6060</v>
      </c>
      <c r="AG665" s="237">
        <f t="shared" si="711"/>
        <v>0</v>
      </c>
      <c r="AH665" s="237">
        <f t="shared" si="711"/>
        <v>0</v>
      </c>
      <c r="AI665" s="237">
        <f t="shared" si="711"/>
        <v>0</v>
      </c>
      <c r="AJ665" s="237">
        <f t="shared" si="711"/>
        <v>0.94699999999999995</v>
      </c>
      <c r="AK665" s="237">
        <f t="shared" si="711"/>
        <v>0</v>
      </c>
      <c r="AL665" s="27"/>
    </row>
    <row r="666" spans="1:38" ht="46.65" x14ac:dyDescent="0.35">
      <c r="A666" s="210">
        <v>575</v>
      </c>
      <c r="B666" s="152" t="s">
        <v>1082</v>
      </c>
      <c r="C666" s="174" t="s">
        <v>1083</v>
      </c>
      <c r="D666" s="153">
        <v>0.42</v>
      </c>
      <c r="E666" s="192">
        <f t="shared" ref="E666:E685" si="712">D666*10%</f>
        <v>4.2000000000000003E-2</v>
      </c>
      <c r="F666" s="192">
        <f t="shared" ref="F666:F685" si="713">D666-E666-H666</f>
        <v>0.3528</v>
      </c>
      <c r="G666" s="192"/>
      <c r="H666" s="192">
        <f t="shared" ref="H666:H685" si="714">D666*6%</f>
        <v>2.5199999999999997E-2</v>
      </c>
      <c r="I666" s="153">
        <v>1.8692135999999998E-2</v>
      </c>
      <c r="J666" s="192">
        <v>0</v>
      </c>
      <c r="K666" s="192">
        <v>0</v>
      </c>
      <c r="L666" s="192">
        <v>0</v>
      </c>
      <c r="M666" s="192">
        <v>1.8692135999999998E-2</v>
      </c>
      <c r="N666" s="192">
        <f t="shared" ref="N666:N685" si="715">D666-I666</f>
        <v>0.40130786399999996</v>
      </c>
      <c r="O666" s="192">
        <f t="shared" ref="O666:O685" si="716">E666-J666</f>
        <v>4.2000000000000003E-2</v>
      </c>
      <c r="P666" s="192">
        <f t="shared" ref="P666:P685" si="717">F666-K666</f>
        <v>0.3528</v>
      </c>
      <c r="Q666" s="192">
        <f t="shared" ref="Q666:Q685" si="718">G666-L666</f>
        <v>0</v>
      </c>
      <c r="R666" s="192">
        <f t="shared" ref="R666:R685" si="719">H666-M666</f>
        <v>6.5078639999999986E-3</v>
      </c>
      <c r="S666" s="153">
        <f t="shared" ref="S666:S685" si="720">T666+U666+V666+W666</f>
        <v>1.557678E-2</v>
      </c>
      <c r="T666" s="153"/>
      <c r="U666" s="153"/>
      <c r="V666" s="153"/>
      <c r="W666" s="153">
        <v>1.557678E-2</v>
      </c>
      <c r="X666" s="192"/>
      <c r="Y666" s="192"/>
      <c r="Z666" s="192"/>
      <c r="AA666" s="192"/>
      <c r="AB666" s="198"/>
      <c r="AC666" s="192"/>
      <c r="AD666" s="192"/>
      <c r="AE666" s="192"/>
      <c r="AF666" s="192"/>
      <c r="AG666" s="192"/>
      <c r="AH666" s="192"/>
      <c r="AI666" s="192"/>
      <c r="AJ666" s="153"/>
      <c r="AK666" s="192"/>
      <c r="AL666" s="27"/>
    </row>
    <row r="667" spans="1:38" ht="46.65" x14ac:dyDescent="0.35">
      <c r="A667" s="210">
        <v>576</v>
      </c>
      <c r="B667" s="152" t="s">
        <v>1828</v>
      </c>
      <c r="C667" s="174" t="s">
        <v>1084</v>
      </c>
      <c r="D667" s="153">
        <v>3.4850760000000007</v>
      </c>
      <c r="E667" s="192">
        <f t="shared" si="712"/>
        <v>0.34850760000000008</v>
      </c>
      <c r="F667" s="192">
        <f t="shared" si="713"/>
        <v>2.9274638400000006</v>
      </c>
      <c r="G667" s="192"/>
      <c r="H667" s="192">
        <f t="shared" si="714"/>
        <v>0.20910456000000002</v>
      </c>
      <c r="I667" s="153">
        <v>0.198108652</v>
      </c>
      <c r="J667" s="192">
        <v>4.3005160000000001E-2</v>
      </c>
      <c r="K667" s="192">
        <v>0</v>
      </c>
      <c r="L667" s="192">
        <v>0</v>
      </c>
      <c r="M667" s="192">
        <v>0.15510349199999998</v>
      </c>
      <c r="N667" s="192">
        <f t="shared" si="715"/>
        <v>3.2869673480000006</v>
      </c>
      <c r="O667" s="192">
        <f t="shared" si="716"/>
        <v>0.3055024400000001</v>
      </c>
      <c r="P667" s="192">
        <f t="shared" si="717"/>
        <v>2.9274638400000006</v>
      </c>
      <c r="Q667" s="192">
        <f t="shared" si="718"/>
        <v>0</v>
      </c>
      <c r="R667" s="192">
        <f t="shared" si="719"/>
        <v>5.4001068000000041E-2</v>
      </c>
      <c r="S667" s="153">
        <f t="shared" si="720"/>
        <v>0.16509054000000001</v>
      </c>
      <c r="T667" s="153">
        <v>3.5837630000000009E-2</v>
      </c>
      <c r="U667" s="153"/>
      <c r="V667" s="153"/>
      <c r="W667" s="153">
        <v>0.12925291</v>
      </c>
      <c r="X667" s="192"/>
      <c r="Y667" s="192"/>
      <c r="Z667" s="192"/>
      <c r="AA667" s="192"/>
      <c r="AB667" s="198"/>
      <c r="AC667" s="192"/>
      <c r="AD667" s="192"/>
      <c r="AE667" s="192"/>
      <c r="AF667" s="192"/>
      <c r="AG667" s="192"/>
      <c r="AH667" s="192"/>
      <c r="AI667" s="192"/>
      <c r="AJ667" s="153"/>
      <c r="AK667" s="192"/>
      <c r="AL667" s="27"/>
    </row>
    <row r="668" spans="1:38" ht="46.65" x14ac:dyDescent="0.35">
      <c r="A668" s="210">
        <v>577</v>
      </c>
      <c r="B668" s="152" t="s">
        <v>1085</v>
      </c>
      <c r="C668" s="174" t="s">
        <v>1086</v>
      </c>
      <c r="D668" s="153">
        <v>0.42613200000000018</v>
      </c>
      <c r="E668" s="192">
        <f t="shared" si="712"/>
        <v>4.2613200000000018E-2</v>
      </c>
      <c r="F668" s="192">
        <f t="shared" si="713"/>
        <v>0.35795088000000014</v>
      </c>
      <c r="G668" s="192"/>
      <c r="H668" s="192">
        <f t="shared" si="714"/>
        <v>2.5567920000000011E-2</v>
      </c>
      <c r="I668" s="153">
        <v>0.83128664799999996</v>
      </c>
      <c r="J668" s="192">
        <v>0.3312233</v>
      </c>
      <c r="K668" s="192">
        <v>0.46479302</v>
      </c>
      <c r="L668" s="192">
        <v>0</v>
      </c>
      <c r="M668" s="192">
        <v>3.5270327999999997E-2</v>
      </c>
      <c r="N668" s="192">
        <f t="shared" si="715"/>
        <v>-0.40515464799999978</v>
      </c>
      <c r="O668" s="192">
        <f t="shared" si="716"/>
        <v>-0.28861009999999998</v>
      </c>
      <c r="P668" s="192">
        <f t="shared" si="717"/>
        <v>-0.10684213999999986</v>
      </c>
      <c r="Q668" s="192">
        <f t="shared" si="718"/>
        <v>0</v>
      </c>
      <c r="R668" s="192">
        <f t="shared" si="719"/>
        <v>-9.7024079999999853E-3</v>
      </c>
      <c r="S668" s="153">
        <f t="shared" si="720"/>
        <v>2.9391939999999998E-2</v>
      </c>
      <c r="T668" s="153"/>
      <c r="U668" s="153"/>
      <c r="V668" s="153"/>
      <c r="W668" s="153">
        <v>2.9391939999999998E-2</v>
      </c>
      <c r="X668" s="192"/>
      <c r="Y668" s="192"/>
      <c r="Z668" s="192"/>
      <c r="AA668" s="192"/>
      <c r="AB668" s="198"/>
      <c r="AC668" s="192"/>
      <c r="AD668" s="192"/>
      <c r="AE668" s="192">
        <v>0.25</v>
      </c>
      <c r="AF668" s="198">
        <v>2020</v>
      </c>
      <c r="AG668" s="192" t="s">
        <v>1527</v>
      </c>
      <c r="AH668" s="192" t="s">
        <v>1528</v>
      </c>
      <c r="AI668" s="192" t="s">
        <v>1529</v>
      </c>
      <c r="AJ668" s="153">
        <v>0.32600000000000001</v>
      </c>
      <c r="AK668" s="192"/>
      <c r="AL668" s="27"/>
    </row>
    <row r="669" spans="1:38" ht="31.1" x14ac:dyDescent="0.35">
      <c r="A669" s="210">
        <v>578</v>
      </c>
      <c r="B669" s="152" t="s">
        <v>1087</v>
      </c>
      <c r="C669" s="174" t="s">
        <v>1088</v>
      </c>
      <c r="D669" s="153">
        <v>8.5434182399999994</v>
      </c>
      <c r="E669" s="192">
        <f t="shared" si="712"/>
        <v>0.85434182400000003</v>
      </c>
      <c r="F669" s="192">
        <f t="shared" si="713"/>
        <v>7.1764713215999993</v>
      </c>
      <c r="G669" s="192"/>
      <c r="H669" s="192">
        <f t="shared" si="714"/>
        <v>0.51260509439999991</v>
      </c>
      <c r="I669" s="153">
        <v>0.38022530400000004</v>
      </c>
      <c r="J669" s="192">
        <v>0</v>
      </c>
      <c r="K669" s="192">
        <v>0</v>
      </c>
      <c r="L669" s="192">
        <v>0</v>
      </c>
      <c r="M669" s="192">
        <v>0.38022530400000004</v>
      </c>
      <c r="N669" s="192">
        <f t="shared" si="715"/>
        <v>8.1631929359999997</v>
      </c>
      <c r="O669" s="192">
        <f t="shared" si="716"/>
        <v>0.85434182400000003</v>
      </c>
      <c r="P669" s="192">
        <f t="shared" si="717"/>
        <v>7.1764713215999993</v>
      </c>
      <c r="Q669" s="192">
        <f t="shared" si="718"/>
        <v>0</v>
      </c>
      <c r="R669" s="192">
        <f t="shared" si="719"/>
        <v>0.13237979039999986</v>
      </c>
      <c r="S669" s="153">
        <f t="shared" si="720"/>
        <v>0.31685442000000003</v>
      </c>
      <c r="T669" s="153"/>
      <c r="U669" s="153"/>
      <c r="V669" s="153"/>
      <c r="W669" s="153">
        <v>0.31685442000000003</v>
      </c>
      <c r="X669" s="192"/>
      <c r="Y669" s="192"/>
      <c r="Z669" s="192"/>
      <c r="AA669" s="192"/>
      <c r="AB669" s="198"/>
      <c r="AC669" s="192"/>
      <c r="AD669" s="192"/>
      <c r="AE669" s="192"/>
      <c r="AF669" s="192"/>
      <c r="AG669" s="192"/>
      <c r="AH669" s="192"/>
      <c r="AI669" s="192"/>
      <c r="AJ669" s="153"/>
      <c r="AK669" s="192"/>
      <c r="AL669" s="27"/>
    </row>
    <row r="670" spans="1:38" ht="46.65" x14ac:dyDescent="0.35">
      <c r="A670" s="210">
        <v>579</v>
      </c>
      <c r="B670" s="152" t="s">
        <v>1089</v>
      </c>
      <c r="C670" s="174" t="s">
        <v>1090</v>
      </c>
      <c r="D670" s="153">
        <v>4.1158800000000015</v>
      </c>
      <c r="E670" s="192">
        <f t="shared" si="712"/>
        <v>0.41158800000000018</v>
      </c>
      <c r="F670" s="192">
        <f t="shared" si="713"/>
        <v>3.4573392000000016</v>
      </c>
      <c r="G670" s="192"/>
      <c r="H670" s="192">
        <f t="shared" si="714"/>
        <v>0.24695280000000008</v>
      </c>
      <c r="I670" s="153">
        <v>0.18317742000000001</v>
      </c>
      <c r="J670" s="192">
        <v>0</v>
      </c>
      <c r="K670" s="192">
        <v>0</v>
      </c>
      <c r="L670" s="192">
        <v>0</v>
      </c>
      <c r="M670" s="192">
        <v>0.18317742000000001</v>
      </c>
      <c r="N670" s="192">
        <f t="shared" si="715"/>
        <v>3.9327025800000017</v>
      </c>
      <c r="O670" s="192">
        <f t="shared" si="716"/>
        <v>0.41158800000000018</v>
      </c>
      <c r="P670" s="192">
        <f t="shared" si="717"/>
        <v>3.4573392000000016</v>
      </c>
      <c r="Q670" s="192">
        <f t="shared" si="718"/>
        <v>0</v>
      </c>
      <c r="R670" s="192">
        <f t="shared" si="719"/>
        <v>6.3775380000000076E-2</v>
      </c>
      <c r="S670" s="153">
        <f t="shared" si="720"/>
        <v>0.15264785</v>
      </c>
      <c r="T670" s="153"/>
      <c r="U670" s="153"/>
      <c r="V670" s="153"/>
      <c r="W670" s="153">
        <v>0.15264785</v>
      </c>
      <c r="X670" s="192"/>
      <c r="Y670" s="192"/>
      <c r="Z670" s="192"/>
      <c r="AA670" s="192"/>
      <c r="AB670" s="198"/>
      <c r="AC670" s="192"/>
      <c r="AD670" s="192"/>
      <c r="AE670" s="192"/>
      <c r="AF670" s="192"/>
      <c r="AG670" s="192"/>
      <c r="AH670" s="192"/>
      <c r="AI670" s="192"/>
      <c r="AJ670" s="153"/>
      <c r="AK670" s="192"/>
      <c r="AL670" s="27"/>
    </row>
    <row r="671" spans="1:38" ht="62.2" x14ac:dyDescent="0.35">
      <c r="A671" s="210">
        <v>580</v>
      </c>
      <c r="B671" s="152" t="s">
        <v>1091</v>
      </c>
      <c r="C671" s="174" t="s">
        <v>1092</v>
      </c>
      <c r="D671" s="153">
        <v>2.34552</v>
      </c>
      <c r="E671" s="192">
        <f t="shared" si="712"/>
        <v>0.23455200000000001</v>
      </c>
      <c r="F671" s="192">
        <f t="shared" si="713"/>
        <v>1.9702368000000001</v>
      </c>
      <c r="G671" s="192"/>
      <c r="H671" s="192">
        <f t="shared" si="714"/>
        <v>0.1407312</v>
      </c>
      <c r="I671" s="153">
        <v>0</v>
      </c>
      <c r="J671" s="192">
        <v>0</v>
      </c>
      <c r="K671" s="192">
        <v>0</v>
      </c>
      <c r="L671" s="192">
        <v>0</v>
      </c>
      <c r="M671" s="192">
        <v>0</v>
      </c>
      <c r="N671" s="192">
        <f t="shared" si="715"/>
        <v>2.34552</v>
      </c>
      <c r="O671" s="192">
        <f t="shared" si="716"/>
        <v>0.23455200000000001</v>
      </c>
      <c r="P671" s="192">
        <f t="shared" si="717"/>
        <v>1.9702368000000001</v>
      </c>
      <c r="Q671" s="192">
        <f t="shared" si="718"/>
        <v>0</v>
      </c>
      <c r="R671" s="192">
        <f t="shared" si="719"/>
        <v>0.1407312</v>
      </c>
      <c r="S671" s="153">
        <f t="shared" si="720"/>
        <v>0</v>
      </c>
      <c r="T671" s="153"/>
      <c r="U671" s="153"/>
      <c r="V671" s="153"/>
      <c r="W671" s="153">
        <v>0</v>
      </c>
      <c r="X671" s="192"/>
      <c r="Y671" s="192"/>
      <c r="Z671" s="192"/>
      <c r="AA671" s="192"/>
      <c r="AB671" s="198"/>
      <c r="AC671" s="192"/>
      <c r="AD671" s="192"/>
      <c r="AE671" s="192"/>
      <c r="AF671" s="192"/>
      <c r="AG671" s="192"/>
      <c r="AH671" s="192"/>
      <c r="AI671" s="192"/>
      <c r="AJ671" s="153"/>
      <c r="AK671" s="192"/>
      <c r="AL671" s="27"/>
    </row>
    <row r="672" spans="1:38" ht="46.65" x14ac:dyDescent="0.35">
      <c r="A672" s="210">
        <v>581</v>
      </c>
      <c r="B672" s="152" t="s">
        <v>1093</v>
      </c>
      <c r="C672" s="174" t="s">
        <v>1094</v>
      </c>
      <c r="D672" s="153">
        <v>1.5830759999999993</v>
      </c>
      <c r="E672" s="192">
        <f t="shared" si="712"/>
        <v>0.15830759999999994</v>
      </c>
      <c r="F672" s="192">
        <f t="shared" si="713"/>
        <v>1.3297838399999995</v>
      </c>
      <c r="G672" s="192"/>
      <c r="H672" s="192">
        <f t="shared" si="714"/>
        <v>9.4984559999999954E-2</v>
      </c>
      <c r="I672" s="153">
        <v>0.9570139660000001</v>
      </c>
      <c r="J672" s="192">
        <v>0.88655911000000009</v>
      </c>
      <c r="K672" s="192">
        <v>0</v>
      </c>
      <c r="L672" s="192">
        <v>0</v>
      </c>
      <c r="M672" s="192">
        <v>7.0454855999999996E-2</v>
      </c>
      <c r="N672" s="192">
        <f t="shared" si="715"/>
        <v>0.62606203399999916</v>
      </c>
      <c r="O672" s="192">
        <f t="shared" si="716"/>
        <v>-0.72825151000000021</v>
      </c>
      <c r="P672" s="192">
        <f t="shared" si="717"/>
        <v>1.3297838399999995</v>
      </c>
      <c r="Q672" s="192">
        <f t="shared" si="718"/>
        <v>0</v>
      </c>
      <c r="R672" s="192">
        <f t="shared" si="719"/>
        <v>2.4529703999999958E-2</v>
      </c>
      <c r="S672" s="153">
        <f t="shared" si="720"/>
        <v>0.79751164000000008</v>
      </c>
      <c r="T672" s="153">
        <v>0.73879926000000007</v>
      </c>
      <c r="U672" s="153"/>
      <c r="V672" s="153"/>
      <c r="W672" s="153">
        <v>5.8712380000000002E-2</v>
      </c>
      <c r="X672" s="192"/>
      <c r="Y672" s="192"/>
      <c r="Z672" s="192"/>
      <c r="AA672" s="192"/>
      <c r="AB672" s="198"/>
      <c r="AC672" s="192"/>
      <c r="AD672" s="192"/>
      <c r="AE672" s="192"/>
      <c r="AF672" s="192"/>
      <c r="AG672" s="192"/>
      <c r="AH672" s="192"/>
      <c r="AI672" s="192"/>
      <c r="AJ672" s="153"/>
      <c r="AK672" s="192"/>
      <c r="AL672" s="27"/>
    </row>
    <row r="673" spans="1:38" ht="62.2" x14ac:dyDescent="0.35">
      <c r="A673" s="210">
        <v>582</v>
      </c>
      <c r="B673" s="152" t="s">
        <v>1095</v>
      </c>
      <c r="C673" s="174" t="s">
        <v>1096</v>
      </c>
      <c r="D673" s="153">
        <v>1.2</v>
      </c>
      <c r="E673" s="192">
        <f t="shared" si="712"/>
        <v>0.12</v>
      </c>
      <c r="F673" s="192">
        <f t="shared" si="713"/>
        <v>1.008</v>
      </c>
      <c r="G673" s="192"/>
      <c r="H673" s="192">
        <f t="shared" si="714"/>
        <v>7.1999999999999995E-2</v>
      </c>
      <c r="I673" s="153">
        <v>0.11628221999999999</v>
      </c>
      <c r="J673" s="192">
        <v>0</v>
      </c>
      <c r="K673" s="192">
        <v>0</v>
      </c>
      <c r="L673" s="192">
        <v>0</v>
      </c>
      <c r="M673" s="192">
        <v>0.11628221999999999</v>
      </c>
      <c r="N673" s="192">
        <f t="shared" si="715"/>
        <v>1.08371778</v>
      </c>
      <c r="O673" s="192">
        <f t="shared" si="716"/>
        <v>0.12</v>
      </c>
      <c r="P673" s="192">
        <f t="shared" si="717"/>
        <v>1.008</v>
      </c>
      <c r="Q673" s="192">
        <f t="shared" si="718"/>
        <v>0</v>
      </c>
      <c r="R673" s="192">
        <f t="shared" si="719"/>
        <v>-4.4282219999999997E-2</v>
      </c>
      <c r="S673" s="153">
        <f t="shared" si="720"/>
        <v>9.6901850000000567E-2</v>
      </c>
      <c r="T673" s="153"/>
      <c r="U673" s="153"/>
      <c r="V673" s="153"/>
      <c r="W673" s="153">
        <v>9.6901850000000567E-2</v>
      </c>
      <c r="X673" s="192"/>
      <c r="Y673" s="192"/>
      <c r="Z673" s="192"/>
      <c r="AA673" s="192"/>
      <c r="AB673" s="198"/>
      <c r="AC673" s="192"/>
      <c r="AD673" s="192"/>
      <c r="AE673" s="192"/>
      <c r="AF673" s="192"/>
      <c r="AG673" s="192"/>
      <c r="AH673" s="192"/>
      <c r="AI673" s="192"/>
      <c r="AJ673" s="153"/>
      <c r="AK673" s="192"/>
      <c r="AL673" s="27"/>
    </row>
    <row r="674" spans="1:38" ht="46.65" x14ac:dyDescent="0.35">
      <c r="A674" s="210">
        <v>583</v>
      </c>
      <c r="B674" s="152" t="s">
        <v>1829</v>
      </c>
      <c r="C674" s="176" t="s">
        <v>1097</v>
      </c>
      <c r="D674" s="153">
        <v>7.3300704000000003</v>
      </c>
      <c r="E674" s="192">
        <f t="shared" si="712"/>
        <v>0.73300704000000005</v>
      </c>
      <c r="F674" s="192">
        <f t="shared" si="713"/>
        <v>6.1572591359999995</v>
      </c>
      <c r="G674" s="192"/>
      <c r="H674" s="192">
        <f t="shared" si="714"/>
        <v>0.43980422400000002</v>
      </c>
      <c r="I674" s="153">
        <v>0.32622516000000007</v>
      </c>
      <c r="J674" s="192">
        <v>0</v>
      </c>
      <c r="K674" s="192">
        <v>0</v>
      </c>
      <c r="L674" s="192">
        <v>0</v>
      </c>
      <c r="M674" s="192">
        <v>0.32622516000000007</v>
      </c>
      <c r="N674" s="192">
        <f t="shared" si="715"/>
        <v>7.0038452400000004</v>
      </c>
      <c r="O674" s="192">
        <f t="shared" si="716"/>
        <v>0.73300704000000005</v>
      </c>
      <c r="P674" s="192">
        <f t="shared" si="717"/>
        <v>6.1572591359999995</v>
      </c>
      <c r="Q674" s="192">
        <f t="shared" si="718"/>
        <v>0</v>
      </c>
      <c r="R674" s="192">
        <f t="shared" si="719"/>
        <v>0.11357906399999995</v>
      </c>
      <c r="S674" s="153">
        <f t="shared" si="720"/>
        <v>0.27185430000000005</v>
      </c>
      <c r="T674" s="153"/>
      <c r="U674" s="153"/>
      <c r="V674" s="153"/>
      <c r="W674" s="153">
        <v>0.27185430000000005</v>
      </c>
      <c r="X674" s="192"/>
      <c r="Y674" s="192"/>
      <c r="Z674" s="192"/>
      <c r="AA674" s="192"/>
      <c r="AB674" s="198"/>
      <c r="AC674" s="192"/>
      <c r="AD674" s="192"/>
      <c r="AE674" s="192"/>
      <c r="AF674" s="192"/>
      <c r="AG674" s="192"/>
      <c r="AH674" s="192"/>
      <c r="AI674" s="192"/>
      <c r="AJ674" s="153"/>
      <c r="AK674" s="192"/>
      <c r="AL674" s="27"/>
    </row>
    <row r="675" spans="1:38" ht="77.7" x14ac:dyDescent="0.35">
      <c r="A675" s="210">
        <v>584</v>
      </c>
      <c r="B675" s="152" t="s">
        <v>1098</v>
      </c>
      <c r="C675" s="176" t="s">
        <v>1099</v>
      </c>
      <c r="D675" s="153">
        <v>4.3004736000000001</v>
      </c>
      <c r="E675" s="192">
        <f t="shared" si="712"/>
        <v>0.43004736000000005</v>
      </c>
      <c r="F675" s="192">
        <f t="shared" si="713"/>
        <v>3.6123978239999999</v>
      </c>
      <c r="G675" s="192"/>
      <c r="H675" s="192">
        <f t="shared" si="714"/>
        <v>0.25802841599999998</v>
      </c>
      <c r="I675" s="153">
        <v>1.1129017479999999</v>
      </c>
      <c r="J675" s="192">
        <v>0</v>
      </c>
      <c r="K675" s="192">
        <v>1.0057059399999999</v>
      </c>
      <c r="L675" s="192">
        <v>0</v>
      </c>
      <c r="M675" s="192">
        <v>0.10719580799999999</v>
      </c>
      <c r="N675" s="192">
        <f t="shared" si="715"/>
        <v>3.1875718520000005</v>
      </c>
      <c r="O675" s="192">
        <f t="shared" si="716"/>
        <v>0.43004736000000005</v>
      </c>
      <c r="P675" s="192">
        <f t="shared" si="717"/>
        <v>2.606691884</v>
      </c>
      <c r="Q675" s="192">
        <f t="shared" si="718"/>
        <v>0</v>
      </c>
      <c r="R675" s="192">
        <f t="shared" si="719"/>
        <v>0.15083260799999998</v>
      </c>
      <c r="S675" s="153">
        <f t="shared" si="720"/>
        <v>8.9329839999999994E-2</v>
      </c>
      <c r="T675" s="153"/>
      <c r="U675" s="153"/>
      <c r="V675" s="153"/>
      <c r="W675" s="153">
        <v>8.9329839999999994E-2</v>
      </c>
      <c r="X675" s="192"/>
      <c r="Y675" s="192"/>
      <c r="Z675" s="192"/>
      <c r="AA675" s="192"/>
      <c r="AB675" s="198"/>
      <c r="AC675" s="192"/>
      <c r="AD675" s="192"/>
      <c r="AE675" s="192">
        <v>0.25</v>
      </c>
      <c r="AF675" s="198">
        <v>2020</v>
      </c>
      <c r="AG675" s="192" t="s">
        <v>1527</v>
      </c>
      <c r="AH675" s="192" t="s">
        <v>1528</v>
      </c>
      <c r="AI675" s="192" t="s">
        <v>1529</v>
      </c>
      <c r="AJ675" s="153">
        <v>0.57999999999999996</v>
      </c>
      <c r="AK675" s="192"/>
      <c r="AL675" s="27"/>
    </row>
    <row r="676" spans="1:38" ht="46.65" x14ac:dyDescent="0.35">
      <c r="A676" s="210">
        <v>585</v>
      </c>
      <c r="B676" s="152" t="s">
        <v>1830</v>
      </c>
      <c r="C676" s="176" t="s">
        <v>1100</v>
      </c>
      <c r="D676" s="153">
        <v>2.3521152000000001</v>
      </c>
      <c r="E676" s="192">
        <f t="shared" si="712"/>
        <v>0.23521152000000001</v>
      </c>
      <c r="F676" s="192">
        <f t="shared" si="713"/>
        <v>1.975776768</v>
      </c>
      <c r="G676" s="192"/>
      <c r="H676" s="192">
        <f t="shared" si="714"/>
        <v>0.14112691199999999</v>
      </c>
      <c r="I676" s="153">
        <v>0.104681016</v>
      </c>
      <c r="J676" s="192">
        <v>0</v>
      </c>
      <c r="K676" s="192">
        <v>0</v>
      </c>
      <c r="L676" s="192">
        <v>0</v>
      </c>
      <c r="M676" s="192">
        <v>0.104681016</v>
      </c>
      <c r="N676" s="192">
        <f t="shared" si="715"/>
        <v>2.2474341840000003</v>
      </c>
      <c r="O676" s="192">
        <f t="shared" si="716"/>
        <v>0.23521152000000001</v>
      </c>
      <c r="P676" s="192">
        <f t="shared" si="717"/>
        <v>1.975776768</v>
      </c>
      <c r="Q676" s="192">
        <f t="shared" si="718"/>
        <v>0</v>
      </c>
      <c r="R676" s="192">
        <f t="shared" si="719"/>
        <v>3.6445895999999992E-2</v>
      </c>
      <c r="S676" s="153">
        <f t="shared" si="720"/>
        <v>8.7234180000000008E-2</v>
      </c>
      <c r="T676" s="153"/>
      <c r="U676" s="153"/>
      <c r="V676" s="153"/>
      <c r="W676" s="153">
        <v>8.7234180000000008E-2</v>
      </c>
      <c r="X676" s="192"/>
      <c r="Y676" s="192"/>
      <c r="Z676" s="192"/>
      <c r="AA676" s="192"/>
      <c r="AB676" s="198"/>
      <c r="AC676" s="192"/>
      <c r="AD676" s="192"/>
      <c r="AE676" s="192"/>
      <c r="AF676" s="192"/>
      <c r="AG676" s="192"/>
      <c r="AH676" s="192"/>
      <c r="AI676" s="192"/>
      <c r="AJ676" s="153"/>
      <c r="AK676" s="192"/>
      <c r="AL676" s="27"/>
    </row>
    <row r="677" spans="1:38" ht="32.25" customHeight="1" x14ac:dyDescent="0.35">
      <c r="A677" s="210">
        <v>586</v>
      </c>
      <c r="B677" s="152" t="s">
        <v>1831</v>
      </c>
      <c r="C677" s="176" t="s">
        <v>1101</v>
      </c>
      <c r="D677" s="153">
        <v>0.2930040000000001</v>
      </c>
      <c r="E677" s="192">
        <f t="shared" si="712"/>
        <v>2.9300400000000011E-2</v>
      </c>
      <c r="F677" s="192">
        <f t="shared" si="713"/>
        <v>0.2461233600000001</v>
      </c>
      <c r="G677" s="192"/>
      <c r="H677" s="192">
        <f t="shared" si="714"/>
        <v>1.7580240000000004E-2</v>
      </c>
      <c r="I677" s="153">
        <v>1.97984502</v>
      </c>
      <c r="J677" s="192">
        <v>0.27265644</v>
      </c>
      <c r="K677" s="192">
        <v>1.6941484199999999</v>
      </c>
      <c r="L677" s="192">
        <v>0</v>
      </c>
      <c r="M677" s="192">
        <v>1.3040159999999999E-2</v>
      </c>
      <c r="N677" s="192">
        <f t="shared" si="715"/>
        <v>-1.6868410199999999</v>
      </c>
      <c r="O677" s="192">
        <f t="shared" si="716"/>
        <v>-0.24335604</v>
      </c>
      <c r="P677" s="192">
        <f t="shared" si="717"/>
        <v>-1.4480250599999998</v>
      </c>
      <c r="Q677" s="192">
        <f t="shared" si="718"/>
        <v>0</v>
      </c>
      <c r="R677" s="192">
        <f t="shared" si="719"/>
        <v>4.5400800000000054E-3</v>
      </c>
      <c r="S677" s="153">
        <f t="shared" si="720"/>
        <v>2.0732545899999999</v>
      </c>
      <c r="T677" s="153">
        <v>0.29764985999999993</v>
      </c>
      <c r="U677" s="153">
        <v>1.7647379299999999</v>
      </c>
      <c r="V677" s="153"/>
      <c r="W677" s="153">
        <v>1.0866799999999999E-2</v>
      </c>
      <c r="X677" s="192"/>
      <c r="Y677" s="192"/>
      <c r="Z677" s="192"/>
      <c r="AA677" s="192"/>
      <c r="AB677" s="198"/>
      <c r="AC677" s="192"/>
      <c r="AD677" s="192"/>
      <c r="AE677" s="192"/>
      <c r="AF677" s="192"/>
      <c r="AG677" s="192"/>
      <c r="AH677" s="192"/>
      <c r="AI677" s="192"/>
      <c r="AJ677" s="153"/>
      <c r="AK677" s="192"/>
      <c r="AL677" s="27"/>
    </row>
    <row r="678" spans="1:38" ht="108.8" x14ac:dyDescent="0.35">
      <c r="A678" s="210">
        <v>587</v>
      </c>
      <c r="B678" s="152" t="s">
        <v>1102</v>
      </c>
      <c r="C678" s="174" t="s">
        <v>1832</v>
      </c>
      <c r="D678" s="153">
        <v>4.5462600000000002</v>
      </c>
      <c r="E678" s="192">
        <f t="shared" si="712"/>
        <v>0.45462600000000003</v>
      </c>
      <c r="F678" s="192">
        <f t="shared" si="713"/>
        <v>3.8188583999999999</v>
      </c>
      <c r="G678" s="192"/>
      <c r="H678" s="192">
        <f t="shared" si="714"/>
        <v>0.27277560000000001</v>
      </c>
      <c r="I678" s="153">
        <v>17.321315341999998</v>
      </c>
      <c r="J678" s="192">
        <v>1.45122803</v>
      </c>
      <c r="K678" s="192">
        <v>15.667755779999998</v>
      </c>
      <c r="L678" s="192">
        <v>0</v>
      </c>
      <c r="M678" s="192">
        <v>0.20233153199999998</v>
      </c>
      <c r="N678" s="192">
        <f t="shared" si="715"/>
        <v>-12.775055341999998</v>
      </c>
      <c r="O678" s="192">
        <f t="shared" si="716"/>
        <v>-0.99660203000000003</v>
      </c>
      <c r="P678" s="192">
        <f t="shared" si="717"/>
        <v>-11.848897379999999</v>
      </c>
      <c r="Q678" s="192">
        <f t="shared" si="718"/>
        <v>0</v>
      </c>
      <c r="R678" s="192">
        <f t="shared" si="719"/>
        <v>7.0444068000000026E-2</v>
      </c>
      <c r="S678" s="153">
        <f t="shared" si="720"/>
        <v>17.698545239999998</v>
      </c>
      <c r="T678" s="153">
        <v>1.2093566899999963</v>
      </c>
      <c r="U678" s="153">
        <v>16.320578940000001</v>
      </c>
      <c r="V678" s="153"/>
      <c r="W678" s="153">
        <v>0.16860960999999999</v>
      </c>
      <c r="X678" s="192"/>
      <c r="Y678" s="192"/>
      <c r="Z678" s="192"/>
      <c r="AA678" s="192"/>
      <c r="AB678" s="198"/>
      <c r="AC678" s="192"/>
      <c r="AD678" s="192"/>
      <c r="AE678" s="192"/>
      <c r="AF678" s="192"/>
      <c r="AG678" s="192"/>
      <c r="AH678" s="192"/>
      <c r="AI678" s="192"/>
      <c r="AJ678" s="153"/>
      <c r="AK678" s="192"/>
      <c r="AL678" s="27"/>
    </row>
    <row r="679" spans="1:38" ht="77.7" x14ac:dyDescent="0.35">
      <c r="A679" s="210">
        <v>588</v>
      </c>
      <c r="B679" s="152" t="s">
        <v>1103</v>
      </c>
      <c r="C679" s="174" t="s">
        <v>1833</v>
      </c>
      <c r="D679" s="153">
        <v>1.6055424000000003</v>
      </c>
      <c r="E679" s="192">
        <f t="shared" si="712"/>
        <v>0.16055424000000004</v>
      </c>
      <c r="F679" s="192">
        <f t="shared" si="713"/>
        <v>1.3486556160000003</v>
      </c>
      <c r="G679" s="192"/>
      <c r="H679" s="192">
        <f t="shared" si="714"/>
        <v>9.6332544000000006E-2</v>
      </c>
      <c r="I679" s="153">
        <v>7.1454732000000007E-2</v>
      </c>
      <c r="J679" s="192">
        <v>0</v>
      </c>
      <c r="K679" s="192">
        <v>0</v>
      </c>
      <c r="L679" s="192">
        <v>0</v>
      </c>
      <c r="M679" s="192">
        <v>7.1454732000000007E-2</v>
      </c>
      <c r="N679" s="192">
        <f t="shared" si="715"/>
        <v>1.5340876680000002</v>
      </c>
      <c r="O679" s="192">
        <f t="shared" si="716"/>
        <v>0.16055424000000004</v>
      </c>
      <c r="P679" s="192">
        <f t="shared" si="717"/>
        <v>1.3486556160000003</v>
      </c>
      <c r="Q679" s="192">
        <f t="shared" si="718"/>
        <v>0</v>
      </c>
      <c r="R679" s="192">
        <f t="shared" si="719"/>
        <v>2.4877811999999999E-2</v>
      </c>
      <c r="S679" s="153">
        <f t="shared" si="720"/>
        <v>5.9545610000000006E-2</v>
      </c>
      <c r="T679" s="153"/>
      <c r="U679" s="153"/>
      <c r="V679" s="153"/>
      <c r="W679" s="153">
        <v>5.9545610000000006E-2</v>
      </c>
      <c r="X679" s="192"/>
      <c r="Y679" s="192"/>
      <c r="Z679" s="192"/>
      <c r="AA679" s="192"/>
      <c r="AB679" s="198"/>
      <c r="AC679" s="192"/>
      <c r="AD679" s="192"/>
      <c r="AE679" s="192"/>
      <c r="AF679" s="192"/>
      <c r="AG679" s="192"/>
      <c r="AH679" s="192"/>
      <c r="AI679" s="192"/>
      <c r="AJ679" s="153"/>
      <c r="AK679" s="192"/>
      <c r="AL679" s="27"/>
    </row>
    <row r="680" spans="1:38" ht="62.2" x14ac:dyDescent="0.35">
      <c r="A680" s="210">
        <v>589</v>
      </c>
      <c r="B680" s="152" t="s">
        <v>1104</v>
      </c>
      <c r="C680" s="174" t="s">
        <v>1834</v>
      </c>
      <c r="D680" s="153">
        <v>4.2064560000000002</v>
      </c>
      <c r="E680" s="192">
        <f t="shared" si="712"/>
        <v>0.42064560000000006</v>
      </c>
      <c r="F680" s="192">
        <f t="shared" si="713"/>
        <v>3.5334230399999997</v>
      </c>
      <c r="G680" s="192"/>
      <c r="H680" s="192">
        <f t="shared" si="714"/>
        <v>0.25238736000000001</v>
      </c>
      <c r="I680" s="153">
        <v>0.18720853200000001</v>
      </c>
      <c r="J680" s="192">
        <v>0</v>
      </c>
      <c r="K680" s="192">
        <v>0</v>
      </c>
      <c r="L680" s="192">
        <v>0</v>
      </c>
      <c r="M680" s="192">
        <v>0.18720853200000001</v>
      </c>
      <c r="N680" s="192">
        <f t="shared" si="715"/>
        <v>4.0192474680000005</v>
      </c>
      <c r="O680" s="192">
        <f t="shared" si="716"/>
        <v>0.42064560000000006</v>
      </c>
      <c r="P680" s="192">
        <f t="shared" si="717"/>
        <v>3.5334230399999997</v>
      </c>
      <c r="Q680" s="192">
        <f t="shared" si="718"/>
        <v>0</v>
      </c>
      <c r="R680" s="192">
        <f t="shared" si="719"/>
        <v>6.5178827999999994E-2</v>
      </c>
      <c r="S680" s="153">
        <f t="shared" si="720"/>
        <v>0.15600711</v>
      </c>
      <c r="T680" s="153"/>
      <c r="U680" s="153"/>
      <c r="V680" s="153"/>
      <c r="W680" s="153">
        <v>0.15600711</v>
      </c>
      <c r="X680" s="192"/>
      <c r="Y680" s="192"/>
      <c r="Z680" s="192"/>
      <c r="AA680" s="192"/>
      <c r="AB680" s="198"/>
      <c r="AC680" s="192"/>
      <c r="AD680" s="192"/>
      <c r="AE680" s="192"/>
      <c r="AF680" s="192"/>
      <c r="AG680" s="192"/>
      <c r="AH680" s="192"/>
      <c r="AI680" s="192"/>
      <c r="AJ680" s="153"/>
      <c r="AK680" s="192"/>
      <c r="AL680" s="27"/>
    </row>
    <row r="681" spans="1:38" ht="77.7" x14ac:dyDescent="0.35">
      <c r="A681" s="210">
        <v>590</v>
      </c>
      <c r="B681" s="152" t="s">
        <v>1105</v>
      </c>
      <c r="C681" s="174" t="s">
        <v>1106</v>
      </c>
      <c r="D681" s="153">
        <v>1.521156</v>
      </c>
      <c r="E681" s="192">
        <f t="shared" si="712"/>
        <v>0.15211560000000002</v>
      </c>
      <c r="F681" s="192">
        <f t="shared" si="713"/>
        <v>1.2777710399999997</v>
      </c>
      <c r="G681" s="192"/>
      <c r="H681" s="192">
        <f t="shared" si="714"/>
        <v>9.1269359999999994E-2</v>
      </c>
      <c r="I681" s="153">
        <v>6.769910400000001E-2</v>
      </c>
      <c r="J681" s="192">
        <v>0</v>
      </c>
      <c r="K681" s="192">
        <v>0</v>
      </c>
      <c r="L681" s="192">
        <v>0</v>
      </c>
      <c r="M681" s="192">
        <v>6.769910400000001E-2</v>
      </c>
      <c r="N681" s="192">
        <f t="shared" si="715"/>
        <v>1.4534568960000001</v>
      </c>
      <c r="O681" s="192">
        <f t="shared" si="716"/>
        <v>0.15211560000000002</v>
      </c>
      <c r="P681" s="192">
        <f t="shared" si="717"/>
        <v>1.2777710399999997</v>
      </c>
      <c r="Q681" s="192">
        <f t="shared" si="718"/>
        <v>0</v>
      </c>
      <c r="R681" s="192">
        <f t="shared" si="719"/>
        <v>2.3570255999999984E-2</v>
      </c>
      <c r="S681" s="153">
        <f t="shared" si="720"/>
        <v>0.24242652999999997</v>
      </c>
      <c r="T681" s="153">
        <v>0.18601060999999997</v>
      </c>
      <c r="U681" s="153"/>
      <c r="V681" s="153"/>
      <c r="W681" s="153">
        <v>5.6415920000000008E-2</v>
      </c>
      <c r="X681" s="192"/>
      <c r="Y681" s="192"/>
      <c r="Z681" s="192"/>
      <c r="AA681" s="192"/>
      <c r="AB681" s="198"/>
      <c r="AC681" s="192"/>
      <c r="AD681" s="192"/>
      <c r="AE681" s="192"/>
      <c r="AF681" s="192"/>
      <c r="AG681" s="192"/>
      <c r="AH681" s="192"/>
      <c r="AI681" s="192"/>
      <c r="AJ681" s="153"/>
      <c r="AK681" s="192"/>
      <c r="AL681" s="27"/>
    </row>
    <row r="682" spans="1:38" ht="46.65" x14ac:dyDescent="0.35">
      <c r="A682" s="210">
        <v>591</v>
      </c>
      <c r="B682" s="152" t="s">
        <v>1835</v>
      </c>
      <c r="C682" s="174" t="s">
        <v>1836</v>
      </c>
      <c r="D682" s="153">
        <v>4.8006960000000003</v>
      </c>
      <c r="E682" s="192">
        <f t="shared" si="712"/>
        <v>0.48006960000000004</v>
      </c>
      <c r="F682" s="192">
        <f t="shared" si="713"/>
        <v>4.0325846400000005</v>
      </c>
      <c r="G682" s="192"/>
      <c r="H682" s="192">
        <f t="shared" si="714"/>
        <v>0.28804175999999998</v>
      </c>
      <c r="I682" s="153">
        <v>0.21365521200000001</v>
      </c>
      <c r="J682" s="192">
        <v>0</v>
      </c>
      <c r="K682" s="192">
        <v>0</v>
      </c>
      <c r="L682" s="192">
        <v>0</v>
      </c>
      <c r="M682" s="192">
        <v>0.21365521200000001</v>
      </c>
      <c r="N682" s="192">
        <f t="shared" si="715"/>
        <v>4.5870407880000004</v>
      </c>
      <c r="O682" s="192">
        <f t="shared" si="716"/>
        <v>0.48006960000000004</v>
      </c>
      <c r="P682" s="192">
        <f t="shared" si="717"/>
        <v>4.0325846400000005</v>
      </c>
      <c r="Q682" s="192">
        <f t="shared" si="718"/>
        <v>0</v>
      </c>
      <c r="R682" s="192">
        <f t="shared" si="719"/>
        <v>7.4386547999999969E-2</v>
      </c>
      <c r="S682" s="153">
        <f t="shared" si="720"/>
        <v>0.25147801000000003</v>
      </c>
      <c r="T682" s="153"/>
      <c r="U682" s="153"/>
      <c r="V682" s="153"/>
      <c r="W682" s="153">
        <v>0.25147801000000003</v>
      </c>
      <c r="X682" s="192"/>
      <c r="Y682" s="192"/>
      <c r="Z682" s="192"/>
      <c r="AA682" s="192"/>
      <c r="AB682" s="198"/>
      <c r="AC682" s="192"/>
      <c r="AD682" s="192"/>
      <c r="AE682" s="192"/>
      <c r="AF682" s="192"/>
      <c r="AG682" s="192"/>
      <c r="AH682" s="192"/>
      <c r="AI682" s="192"/>
      <c r="AJ682" s="153"/>
      <c r="AK682" s="192"/>
      <c r="AL682" s="27"/>
    </row>
    <row r="683" spans="1:38" ht="46.65" x14ac:dyDescent="0.35">
      <c r="A683" s="210">
        <v>592</v>
      </c>
      <c r="B683" s="152" t="s">
        <v>1837</v>
      </c>
      <c r="C683" s="174" t="s">
        <v>1107</v>
      </c>
      <c r="D683" s="153">
        <v>6.3874079999999998</v>
      </c>
      <c r="E683" s="192">
        <f t="shared" si="712"/>
        <v>0.6387408</v>
      </c>
      <c r="F683" s="192">
        <f t="shared" si="713"/>
        <v>5.3654227199999998</v>
      </c>
      <c r="G683" s="192"/>
      <c r="H683" s="192">
        <f t="shared" si="714"/>
        <v>0.38324448</v>
      </c>
      <c r="I683" s="153">
        <v>0.28427189999999997</v>
      </c>
      <c r="J683" s="192">
        <v>0</v>
      </c>
      <c r="K683" s="192">
        <v>0</v>
      </c>
      <c r="L683" s="192">
        <v>0</v>
      </c>
      <c r="M683" s="192">
        <v>0.28427189999999997</v>
      </c>
      <c r="N683" s="192">
        <f t="shared" si="715"/>
        <v>6.1031360999999995</v>
      </c>
      <c r="O683" s="192">
        <f t="shared" si="716"/>
        <v>0.6387408</v>
      </c>
      <c r="P683" s="192">
        <f t="shared" si="717"/>
        <v>5.3654227199999998</v>
      </c>
      <c r="Q683" s="192">
        <f t="shared" si="718"/>
        <v>0</v>
      </c>
      <c r="R683" s="192">
        <f t="shared" si="719"/>
        <v>9.8972580000000032E-2</v>
      </c>
      <c r="S683" s="153">
        <f t="shared" si="720"/>
        <v>0.23689325</v>
      </c>
      <c r="T683" s="153"/>
      <c r="U683" s="153"/>
      <c r="V683" s="153"/>
      <c r="W683" s="153">
        <v>0.23689325</v>
      </c>
      <c r="X683" s="192"/>
      <c r="Y683" s="192"/>
      <c r="Z683" s="192"/>
      <c r="AA683" s="192"/>
      <c r="AB683" s="198"/>
      <c r="AC683" s="192"/>
      <c r="AD683" s="192"/>
      <c r="AE683" s="192"/>
      <c r="AF683" s="192"/>
      <c r="AG683" s="192"/>
      <c r="AH683" s="192"/>
      <c r="AI683" s="192"/>
      <c r="AJ683" s="153"/>
      <c r="AK683" s="192"/>
      <c r="AL683" s="27"/>
    </row>
    <row r="684" spans="1:38" ht="77.7" x14ac:dyDescent="0.35">
      <c r="A684" s="210">
        <v>593</v>
      </c>
      <c r="B684" s="152" t="s">
        <v>1108</v>
      </c>
      <c r="C684" s="174" t="s">
        <v>1838</v>
      </c>
      <c r="D684" s="153">
        <v>2.5709759999999999</v>
      </c>
      <c r="E684" s="192">
        <f t="shared" si="712"/>
        <v>0.25709759999999998</v>
      </c>
      <c r="F684" s="192">
        <f t="shared" si="713"/>
        <v>2.15961984</v>
      </c>
      <c r="G684" s="192"/>
      <c r="H684" s="192">
        <f t="shared" si="714"/>
        <v>0.15425855999999999</v>
      </c>
      <c r="I684" s="153">
        <v>0.51376395200000002</v>
      </c>
      <c r="J684" s="192">
        <v>0.39934249999999999</v>
      </c>
      <c r="K684" s="192">
        <v>0</v>
      </c>
      <c r="L684" s="192">
        <v>0</v>
      </c>
      <c r="M684" s="192">
        <v>0.11442145200000001</v>
      </c>
      <c r="N684" s="192">
        <f t="shared" si="715"/>
        <v>2.0572120479999998</v>
      </c>
      <c r="O684" s="192">
        <f t="shared" si="716"/>
        <v>-0.14224490000000001</v>
      </c>
      <c r="P684" s="192">
        <f t="shared" si="717"/>
        <v>2.15961984</v>
      </c>
      <c r="Q684" s="192">
        <f t="shared" si="718"/>
        <v>0</v>
      </c>
      <c r="R684" s="192">
        <f t="shared" si="719"/>
        <v>3.9837107999999982E-2</v>
      </c>
      <c r="S684" s="153">
        <f t="shared" si="720"/>
        <v>0.42813663000000002</v>
      </c>
      <c r="T684" s="153">
        <v>0.33278542</v>
      </c>
      <c r="U684" s="153"/>
      <c r="V684" s="153"/>
      <c r="W684" s="153">
        <v>9.5351210000000006E-2</v>
      </c>
      <c r="X684" s="192"/>
      <c r="Y684" s="192"/>
      <c r="Z684" s="192"/>
      <c r="AA684" s="192"/>
      <c r="AB684" s="198"/>
      <c r="AC684" s="192"/>
      <c r="AD684" s="192"/>
      <c r="AE684" s="192"/>
      <c r="AF684" s="192"/>
      <c r="AG684" s="192"/>
      <c r="AH684" s="192"/>
      <c r="AI684" s="192"/>
      <c r="AJ684" s="153"/>
      <c r="AK684" s="192"/>
      <c r="AL684" s="27"/>
    </row>
    <row r="685" spans="1:38" ht="48.7" customHeight="1" x14ac:dyDescent="0.35">
      <c r="A685" s="210">
        <v>594</v>
      </c>
      <c r="B685" s="152" t="s">
        <v>1109</v>
      </c>
      <c r="C685" s="176" t="s">
        <v>1110</v>
      </c>
      <c r="D685" s="153">
        <v>3.7909319999999997</v>
      </c>
      <c r="E685" s="192">
        <f t="shared" si="712"/>
        <v>0.37909320000000002</v>
      </c>
      <c r="F685" s="192">
        <f t="shared" si="713"/>
        <v>3.1843828799999998</v>
      </c>
      <c r="G685" s="192"/>
      <c r="H685" s="192">
        <f t="shared" si="714"/>
        <v>0.22745591999999998</v>
      </c>
      <c r="I685" s="153">
        <v>2.6147981360000001</v>
      </c>
      <c r="J685" s="192">
        <v>0.33010124000000002</v>
      </c>
      <c r="K685" s="192">
        <v>2.1717861600000004</v>
      </c>
      <c r="L685" s="192">
        <v>0</v>
      </c>
      <c r="M685" s="192">
        <v>0.112910736</v>
      </c>
      <c r="N685" s="192">
        <f t="shared" si="715"/>
        <v>1.1761338639999996</v>
      </c>
      <c r="O685" s="192">
        <f t="shared" si="716"/>
        <v>4.8991960000000001E-2</v>
      </c>
      <c r="P685" s="192">
        <f t="shared" si="717"/>
        <v>1.0125967199999995</v>
      </c>
      <c r="Q685" s="192">
        <f t="shared" si="718"/>
        <v>0</v>
      </c>
      <c r="R685" s="192">
        <f t="shared" si="719"/>
        <v>0.11454518399999998</v>
      </c>
      <c r="S685" s="153">
        <f t="shared" si="720"/>
        <v>2.1789984499999999</v>
      </c>
      <c r="T685" s="153">
        <v>0.27508437000000008</v>
      </c>
      <c r="U685" s="153">
        <v>1.8098217999999999</v>
      </c>
      <c r="V685" s="153"/>
      <c r="W685" s="153">
        <v>9.409228E-2</v>
      </c>
      <c r="X685" s="192"/>
      <c r="Y685" s="192"/>
      <c r="Z685" s="192"/>
      <c r="AA685" s="192"/>
      <c r="AB685" s="198"/>
      <c r="AC685" s="192"/>
      <c r="AD685" s="192"/>
      <c r="AE685" s="192">
        <v>0.25</v>
      </c>
      <c r="AF685" s="198">
        <v>2020</v>
      </c>
      <c r="AG685" s="192" t="s">
        <v>1527</v>
      </c>
      <c r="AH685" s="192" t="s">
        <v>1528</v>
      </c>
      <c r="AI685" s="192" t="s">
        <v>1529</v>
      </c>
      <c r="AJ685" s="153">
        <v>4.1000000000000002E-2</v>
      </c>
      <c r="AK685" s="192"/>
      <c r="AL685" s="27"/>
    </row>
    <row r="686" spans="1:38" ht="15.55" x14ac:dyDescent="0.35">
      <c r="A686" s="172"/>
      <c r="B686" s="156" t="s">
        <v>463</v>
      </c>
      <c r="C686" s="173"/>
      <c r="D686" s="237">
        <f t="shared" ref="D686:AK686" si="721">SUM(D687:D694)</f>
        <v>28.426775999999993</v>
      </c>
      <c r="E686" s="237">
        <f t="shared" si="721"/>
        <v>2.8426776</v>
      </c>
      <c r="F686" s="237">
        <f t="shared" si="721"/>
        <v>23.878491839999995</v>
      </c>
      <c r="G686" s="237">
        <f t="shared" si="721"/>
        <v>0</v>
      </c>
      <c r="H686" s="237">
        <f t="shared" si="721"/>
        <v>1.7056065599999999</v>
      </c>
      <c r="I686" s="237">
        <f t="shared" si="721"/>
        <v>28.413755884</v>
      </c>
      <c r="J686" s="237">
        <f t="shared" si="721"/>
        <v>0</v>
      </c>
      <c r="K686" s="237">
        <f t="shared" si="721"/>
        <v>27.131316687999998</v>
      </c>
      <c r="L686" s="237">
        <f t="shared" si="721"/>
        <v>0</v>
      </c>
      <c r="M686" s="237">
        <f t="shared" si="721"/>
        <v>1.2824391959999999</v>
      </c>
      <c r="N686" s="237">
        <f t="shared" si="721"/>
        <v>1.3020115999997195E-2</v>
      </c>
      <c r="O686" s="237">
        <f t="shared" si="721"/>
        <v>2.8426776</v>
      </c>
      <c r="P686" s="237">
        <f t="shared" si="721"/>
        <v>-3.2528248480000022</v>
      </c>
      <c r="Q686" s="237">
        <f t="shared" si="721"/>
        <v>0</v>
      </c>
      <c r="R686" s="237">
        <f t="shared" si="721"/>
        <v>0.42316736399999977</v>
      </c>
      <c r="S686" s="237">
        <f t="shared" si="721"/>
        <v>22.752485470000003</v>
      </c>
      <c r="T686" s="237">
        <f t="shared" si="721"/>
        <v>0</v>
      </c>
      <c r="U686" s="237">
        <f t="shared" si="721"/>
        <v>21.683786140000002</v>
      </c>
      <c r="V686" s="237">
        <f t="shared" si="721"/>
        <v>0</v>
      </c>
      <c r="W686" s="237">
        <f t="shared" si="721"/>
        <v>1.0686993300000001</v>
      </c>
      <c r="X686" s="237">
        <f t="shared" si="721"/>
        <v>0</v>
      </c>
      <c r="Y686" s="237">
        <f t="shared" si="721"/>
        <v>0</v>
      </c>
      <c r="Z686" s="237">
        <f t="shared" si="721"/>
        <v>0</v>
      </c>
      <c r="AA686" s="237">
        <f t="shared" si="721"/>
        <v>0</v>
      </c>
      <c r="AB686" s="237">
        <f t="shared" si="721"/>
        <v>0</v>
      </c>
      <c r="AC686" s="237">
        <f t="shared" si="721"/>
        <v>0</v>
      </c>
      <c r="AD686" s="237">
        <f t="shared" si="721"/>
        <v>0</v>
      </c>
      <c r="AE686" s="237">
        <f t="shared" si="721"/>
        <v>0</v>
      </c>
      <c r="AF686" s="237">
        <f t="shared" si="721"/>
        <v>4040</v>
      </c>
      <c r="AG686" s="237">
        <f t="shared" si="721"/>
        <v>0</v>
      </c>
      <c r="AH686" s="237">
        <f t="shared" si="721"/>
        <v>0</v>
      </c>
      <c r="AI686" s="237">
        <f t="shared" si="721"/>
        <v>0</v>
      </c>
      <c r="AJ686" s="237">
        <f t="shared" si="721"/>
        <v>4.0299999999999994</v>
      </c>
      <c r="AK686" s="237">
        <f t="shared" si="721"/>
        <v>0</v>
      </c>
      <c r="AL686" s="27"/>
    </row>
    <row r="687" spans="1:38" ht="62.2" x14ac:dyDescent="0.35">
      <c r="A687" s="210">
        <v>595</v>
      </c>
      <c r="B687" s="152" t="s">
        <v>1839</v>
      </c>
      <c r="C687" s="174" t="s">
        <v>1111</v>
      </c>
      <c r="D687" s="153">
        <v>2.8519559999999999</v>
      </c>
      <c r="E687" s="192">
        <f t="shared" ref="E687:E694" si="722">D687*10%</f>
        <v>0.28519559999999999</v>
      </c>
      <c r="F687" s="192">
        <f t="shared" ref="F687:F694" si="723">D687-E687-H687</f>
        <v>2.3956430399999995</v>
      </c>
      <c r="G687" s="192"/>
      <c r="H687" s="192">
        <f t="shared" ref="H687:H694" si="724">D687*6%</f>
        <v>0.17111736</v>
      </c>
      <c r="I687" s="153">
        <v>13.612184301999999</v>
      </c>
      <c r="J687" s="192">
        <v>0</v>
      </c>
      <c r="K687" s="192">
        <v>13.106695881999999</v>
      </c>
      <c r="L687" s="192">
        <v>0</v>
      </c>
      <c r="M687" s="192">
        <v>0.50548841999999994</v>
      </c>
      <c r="N687" s="192">
        <f t="shared" ref="N687:N694" si="725">D687-I687</f>
        <v>-10.760228302</v>
      </c>
      <c r="O687" s="192">
        <f t="shared" ref="O687:O694" si="726">E687-J687</f>
        <v>0.28519559999999999</v>
      </c>
      <c r="P687" s="192">
        <f t="shared" ref="P687:P694" si="727">F687-K687</f>
        <v>-10.711052841999999</v>
      </c>
      <c r="Q687" s="192">
        <f t="shared" ref="Q687:Q694" si="728">G687-L687</f>
        <v>0</v>
      </c>
      <c r="R687" s="192">
        <f t="shared" ref="R687:R694" si="729">H687-M687</f>
        <v>-0.33437105999999994</v>
      </c>
      <c r="S687" s="153">
        <f t="shared" ref="S687:S694" si="730">T687+U687+V687+W687</f>
        <v>10.819394960000002</v>
      </c>
      <c r="T687" s="153"/>
      <c r="U687" s="153">
        <v>10.398154610000002</v>
      </c>
      <c r="V687" s="153"/>
      <c r="W687" s="153">
        <v>0.42124034999999999</v>
      </c>
      <c r="X687" s="192"/>
      <c r="Y687" s="192"/>
      <c r="Z687" s="192"/>
      <c r="AA687" s="192"/>
      <c r="AB687" s="198"/>
      <c r="AC687" s="192"/>
      <c r="AD687" s="192"/>
      <c r="AE687" s="192"/>
      <c r="AF687" s="198">
        <v>2020</v>
      </c>
      <c r="AG687" s="192" t="s">
        <v>1527</v>
      </c>
      <c r="AH687" s="192" t="s">
        <v>1528</v>
      </c>
      <c r="AI687" s="192" t="s">
        <v>1529</v>
      </c>
      <c r="AJ687" s="153">
        <v>2</v>
      </c>
      <c r="AK687" s="192"/>
      <c r="AL687" s="27"/>
    </row>
    <row r="688" spans="1:38" ht="46.65" x14ac:dyDescent="0.35">
      <c r="A688" s="210">
        <v>596</v>
      </c>
      <c r="B688" s="152" t="s">
        <v>1112</v>
      </c>
      <c r="C688" s="174" t="s">
        <v>1113</v>
      </c>
      <c r="D688" s="153">
        <v>3.0392999999999999</v>
      </c>
      <c r="E688" s="192">
        <f t="shared" si="722"/>
        <v>0.30393000000000003</v>
      </c>
      <c r="F688" s="192">
        <f t="shared" si="723"/>
        <v>2.5530119999999998</v>
      </c>
      <c r="G688" s="192"/>
      <c r="H688" s="192">
        <f t="shared" si="724"/>
        <v>0.18235799999999999</v>
      </c>
      <c r="I688" s="153">
        <v>0.13526419200000003</v>
      </c>
      <c r="J688" s="192">
        <v>0</v>
      </c>
      <c r="K688" s="192">
        <v>0</v>
      </c>
      <c r="L688" s="192">
        <v>0</v>
      </c>
      <c r="M688" s="192">
        <v>0.13526419200000003</v>
      </c>
      <c r="N688" s="192">
        <f t="shared" si="725"/>
        <v>2.9040358079999997</v>
      </c>
      <c r="O688" s="192">
        <f t="shared" si="726"/>
        <v>0.30393000000000003</v>
      </c>
      <c r="P688" s="192">
        <f t="shared" si="727"/>
        <v>2.5530119999999998</v>
      </c>
      <c r="Q688" s="192">
        <f t="shared" si="728"/>
        <v>0</v>
      </c>
      <c r="R688" s="192">
        <f t="shared" si="729"/>
        <v>4.7093807999999959E-2</v>
      </c>
      <c r="S688" s="153">
        <f t="shared" si="730"/>
        <v>0.11272016000000003</v>
      </c>
      <c r="T688" s="153"/>
      <c r="U688" s="153"/>
      <c r="V688" s="153"/>
      <c r="W688" s="153">
        <v>0.11272016000000003</v>
      </c>
      <c r="X688" s="192"/>
      <c r="Y688" s="192"/>
      <c r="Z688" s="192"/>
      <c r="AA688" s="192"/>
      <c r="AB688" s="198"/>
      <c r="AC688" s="192"/>
      <c r="AD688" s="192"/>
      <c r="AE688" s="192"/>
      <c r="AF688" s="192"/>
      <c r="AG688" s="192"/>
      <c r="AH688" s="192"/>
      <c r="AI688" s="192"/>
      <c r="AJ688" s="153"/>
      <c r="AK688" s="192"/>
      <c r="AL688" s="27"/>
    </row>
    <row r="689" spans="1:38" ht="93.25" x14ac:dyDescent="0.35">
      <c r="A689" s="210">
        <v>597</v>
      </c>
      <c r="B689" s="152" t="s">
        <v>1114</v>
      </c>
      <c r="C689" s="174" t="s">
        <v>1115</v>
      </c>
      <c r="D689" s="153">
        <v>0.31983599999999995</v>
      </c>
      <c r="E689" s="192">
        <f t="shared" si="722"/>
        <v>3.1983599999999994E-2</v>
      </c>
      <c r="F689" s="192">
        <f t="shared" si="723"/>
        <v>0.26866223999999994</v>
      </c>
      <c r="G689" s="192"/>
      <c r="H689" s="192">
        <f t="shared" si="724"/>
        <v>1.9190159999999998E-2</v>
      </c>
      <c r="I689" s="153">
        <v>1.4234304000000001E-2</v>
      </c>
      <c r="J689" s="192">
        <v>0</v>
      </c>
      <c r="K689" s="192">
        <v>0</v>
      </c>
      <c r="L689" s="192">
        <v>0</v>
      </c>
      <c r="M689" s="192">
        <v>1.4234304000000001E-2</v>
      </c>
      <c r="N689" s="192">
        <f t="shared" si="725"/>
        <v>0.30560169599999998</v>
      </c>
      <c r="O689" s="192">
        <f t="shared" si="726"/>
        <v>3.1983599999999994E-2</v>
      </c>
      <c r="P689" s="192">
        <f t="shared" si="727"/>
        <v>0.26866223999999994</v>
      </c>
      <c r="Q689" s="192">
        <f t="shared" si="728"/>
        <v>0</v>
      </c>
      <c r="R689" s="192">
        <f t="shared" si="729"/>
        <v>4.9558559999999963E-3</v>
      </c>
      <c r="S689" s="153">
        <f t="shared" si="730"/>
        <v>1.1861920000000001E-2</v>
      </c>
      <c r="T689" s="153"/>
      <c r="U689" s="153"/>
      <c r="V689" s="153"/>
      <c r="W689" s="153">
        <v>1.1861920000000001E-2</v>
      </c>
      <c r="X689" s="192"/>
      <c r="Y689" s="192"/>
      <c r="Z689" s="192"/>
      <c r="AA689" s="192"/>
      <c r="AB689" s="198"/>
      <c r="AC689" s="192"/>
      <c r="AD689" s="192"/>
      <c r="AE689" s="192"/>
      <c r="AF689" s="192"/>
      <c r="AG689" s="192"/>
      <c r="AH689" s="192"/>
      <c r="AI689" s="192"/>
      <c r="AJ689" s="153"/>
      <c r="AK689" s="192"/>
      <c r="AL689" s="27"/>
    </row>
    <row r="690" spans="1:38" ht="31.1" x14ac:dyDescent="0.35">
      <c r="A690" s="210">
        <v>598</v>
      </c>
      <c r="B690" s="152" t="s">
        <v>1116</v>
      </c>
      <c r="C690" s="174" t="s">
        <v>1117</v>
      </c>
      <c r="D690" s="153">
        <v>12.142919999999998</v>
      </c>
      <c r="E690" s="192">
        <f t="shared" si="722"/>
        <v>1.2142919999999999</v>
      </c>
      <c r="F690" s="192">
        <f t="shared" si="723"/>
        <v>10.200052799999998</v>
      </c>
      <c r="G690" s="192"/>
      <c r="H690" s="192">
        <f t="shared" si="724"/>
        <v>0.72857519999999987</v>
      </c>
      <c r="I690" s="153">
        <v>0</v>
      </c>
      <c r="J690" s="192">
        <v>0</v>
      </c>
      <c r="K690" s="192">
        <v>0</v>
      </c>
      <c r="L690" s="192">
        <v>0</v>
      </c>
      <c r="M690" s="192">
        <v>0</v>
      </c>
      <c r="N690" s="192">
        <f t="shared" si="725"/>
        <v>12.142919999999998</v>
      </c>
      <c r="O690" s="192">
        <f t="shared" si="726"/>
        <v>1.2142919999999999</v>
      </c>
      <c r="P690" s="192">
        <f t="shared" si="727"/>
        <v>10.200052799999998</v>
      </c>
      <c r="Q690" s="192">
        <f t="shared" si="728"/>
        <v>0</v>
      </c>
      <c r="R690" s="192">
        <f t="shared" si="729"/>
        <v>0.72857519999999987</v>
      </c>
      <c r="S690" s="153">
        <f t="shared" si="730"/>
        <v>0</v>
      </c>
      <c r="T690" s="153"/>
      <c r="U690" s="153"/>
      <c r="V690" s="153"/>
      <c r="W690" s="153">
        <v>0</v>
      </c>
      <c r="X690" s="192"/>
      <c r="Y690" s="192"/>
      <c r="Z690" s="192"/>
      <c r="AA690" s="192"/>
      <c r="AB690" s="198"/>
      <c r="AC690" s="192"/>
      <c r="AD690" s="192"/>
      <c r="AE690" s="192"/>
      <c r="AF690" s="192"/>
      <c r="AG690" s="192"/>
      <c r="AH690" s="192"/>
      <c r="AI690" s="192"/>
      <c r="AJ690" s="153"/>
      <c r="AK690" s="192"/>
      <c r="AL690" s="27"/>
    </row>
    <row r="691" spans="1:38" ht="62.2" x14ac:dyDescent="0.35">
      <c r="A691" s="210">
        <v>599</v>
      </c>
      <c r="B691" s="152" t="s">
        <v>1840</v>
      </c>
      <c r="C691" s="174" t="s">
        <v>1118</v>
      </c>
      <c r="D691" s="153">
        <v>2.6440080000000004</v>
      </c>
      <c r="E691" s="192">
        <f t="shared" si="722"/>
        <v>0.26440080000000005</v>
      </c>
      <c r="F691" s="192">
        <f t="shared" si="723"/>
        <v>2.2209667200000003</v>
      </c>
      <c r="G691" s="192"/>
      <c r="H691" s="192">
        <f t="shared" si="724"/>
        <v>0.15864048000000003</v>
      </c>
      <c r="I691" s="153">
        <v>14.572484178</v>
      </c>
      <c r="J691" s="192">
        <v>0</v>
      </c>
      <c r="K691" s="192">
        <v>14.024620806</v>
      </c>
      <c r="L691" s="192">
        <v>0</v>
      </c>
      <c r="M691" s="192">
        <v>0.54786337200000002</v>
      </c>
      <c r="N691" s="192">
        <f t="shared" si="725"/>
        <v>-11.928476178</v>
      </c>
      <c r="O691" s="192">
        <f t="shared" si="726"/>
        <v>0.26440080000000005</v>
      </c>
      <c r="P691" s="192">
        <f t="shared" si="727"/>
        <v>-11.803654086</v>
      </c>
      <c r="Q691" s="192">
        <f t="shared" si="728"/>
        <v>0</v>
      </c>
      <c r="R691" s="192">
        <f t="shared" si="729"/>
        <v>-0.38922289199999999</v>
      </c>
      <c r="S691" s="153">
        <f t="shared" si="730"/>
        <v>11.74218434</v>
      </c>
      <c r="T691" s="153"/>
      <c r="U691" s="153">
        <v>11.28563153</v>
      </c>
      <c r="V691" s="153"/>
      <c r="W691" s="153">
        <v>0.45655281000000003</v>
      </c>
      <c r="X691" s="192"/>
      <c r="Y691" s="192"/>
      <c r="Z691" s="192"/>
      <c r="AA691" s="192"/>
      <c r="AB691" s="198"/>
      <c r="AC691" s="192"/>
      <c r="AD691" s="192"/>
      <c r="AE691" s="192"/>
      <c r="AF691" s="198">
        <v>2020</v>
      </c>
      <c r="AG691" s="192" t="s">
        <v>1527</v>
      </c>
      <c r="AH691" s="192" t="s">
        <v>1528</v>
      </c>
      <c r="AI691" s="192" t="s">
        <v>1529</v>
      </c>
      <c r="AJ691" s="153">
        <v>2.0299999999999998</v>
      </c>
      <c r="AK691" s="192"/>
      <c r="AL691" s="27"/>
    </row>
    <row r="692" spans="1:38" ht="62.2" x14ac:dyDescent="0.35">
      <c r="A692" s="210">
        <v>600</v>
      </c>
      <c r="B692" s="152" t="s">
        <v>1119</v>
      </c>
      <c r="C692" s="174" t="s">
        <v>1120</v>
      </c>
      <c r="D692" s="153">
        <v>1.2</v>
      </c>
      <c r="E692" s="192">
        <f t="shared" si="722"/>
        <v>0.12</v>
      </c>
      <c r="F692" s="192">
        <f t="shared" si="723"/>
        <v>1.008</v>
      </c>
      <c r="G692" s="192"/>
      <c r="H692" s="192">
        <f t="shared" si="724"/>
        <v>7.1999999999999995E-2</v>
      </c>
      <c r="I692" s="153">
        <v>5.3406060000000005E-2</v>
      </c>
      <c r="J692" s="192">
        <v>0</v>
      </c>
      <c r="K692" s="192">
        <v>0</v>
      </c>
      <c r="L692" s="192">
        <v>0</v>
      </c>
      <c r="M692" s="192">
        <v>5.3406060000000005E-2</v>
      </c>
      <c r="N692" s="192">
        <f t="shared" si="725"/>
        <v>1.14659394</v>
      </c>
      <c r="O692" s="192">
        <f t="shared" si="726"/>
        <v>0.12</v>
      </c>
      <c r="P692" s="192">
        <f t="shared" si="727"/>
        <v>1.008</v>
      </c>
      <c r="Q692" s="192">
        <f t="shared" si="728"/>
        <v>0</v>
      </c>
      <c r="R692" s="192">
        <f t="shared" si="729"/>
        <v>1.8593939999999989E-2</v>
      </c>
      <c r="S692" s="153">
        <f t="shared" si="730"/>
        <v>4.4505050000000004E-2</v>
      </c>
      <c r="T692" s="153"/>
      <c r="U692" s="153"/>
      <c r="V692" s="153"/>
      <c r="W692" s="153">
        <v>4.4505050000000004E-2</v>
      </c>
      <c r="X692" s="192"/>
      <c r="Y692" s="192"/>
      <c r="Z692" s="192"/>
      <c r="AA692" s="192"/>
      <c r="AB692" s="198"/>
      <c r="AC692" s="192"/>
      <c r="AD692" s="192"/>
      <c r="AE692" s="192"/>
      <c r="AF692" s="192"/>
      <c r="AG692" s="192"/>
      <c r="AH692" s="192"/>
      <c r="AI692" s="192"/>
      <c r="AJ692" s="153"/>
      <c r="AK692" s="192"/>
      <c r="AL692" s="27"/>
    </row>
    <row r="693" spans="1:38" ht="46.65" x14ac:dyDescent="0.35">
      <c r="A693" s="210">
        <v>601</v>
      </c>
      <c r="B693" s="152" t="s">
        <v>1841</v>
      </c>
      <c r="C693" s="176" t="s">
        <v>1121</v>
      </c>
      <c r="D693" s="153">
        <v>0.58831199999999972</v>
      </c>
      <c r="E693" s="192">
        <f t="shared" si="722"/>
        <v>5.8831199999999972E-2</v>
      </c>
      <c r="F693" s="192">
        <f t="shared" si="723"/>
        <v>0.49418207999999975</v>
      </c>
      <c r="G693" s="192"/>
      <c r="H693" s="192">
        <f t="shared" si="724"/>
        <v>3.5298719999999985E-2</v>
      </c>
      <c r="I693" s="153">
        <v>2.6182848000000002E-2</v>
      </c>
      <c r="J693" s="192">
        <v>0</v>
      </c>
      <c r="K693" s="192">
        <v>0</v>
      </c>
      <c r="L693" s="192">
        <v>0</v>
      </c>
      <c r="M693" s="192">
        <v>2.6182848000000002E-2</v>
      </c>
      <c r="N693" s="192">
        <f t="shared" si="725"/>
        <v>0.56212915199999969</v>
      </c>
      <c r="O693" s="192">
        <f t="shared" si="726"/>
        <v>5.8831199999999972E-2</v>
      </c>
      <c r="P693" s="192">
        <f t="shared" si="727"/>
        <v>0.49418207999999975</v>
      </c>
      <c r="Q693" s="192">
        <f t="shared" si="728"/>
        <v>0</v>
      </c>
      <c r="R693" s="192">
        <f t="shared" si="729"/>
        <v>9.1158719999999832E-3</v>
      </c>
      <c r="S693" s="153">
        <f t="shared" si="730"/>
        <v>2.1819040000000001E-2</v>
      </c>
      <c r="T693" s="153"/>
      <c r="U693" s="153"/>
      <c r="V693" s="153"/>
      <c r="W693" s="153">
        <v>2.1819040000000001E-2</v>
      </c>
      <c r="X693" s="192"/>
      <c r="Y693" s="192"/>
      <c r="Z693" s="192"/>
      <c r="AA693" s="192"/>
      <c r="AB693" s="198"/>
      <c r="AC693" s="192"/>
      <c r="AD693" s="192"/>
      <c r="AE693" s="192"/>
      <c r="AF693" s="192"/>
      <c r="AG693" s="192"/>
      <c r="AH693" s="192"/>
      <c r="AI693" s="192"/>
      <c r="AJ693" s="153"/>
      <c r="AK693" s="192"/>
      <c r="AL693" s="27"/>
    </row>
    <row r="694" spans="1:38" ht="46.65" x14ac:dyDescent="0.35">
      <c r="A694" s="210">
        <v>602</v>
      </c>
      <c r="B694" s="152" t="s">
        <v>1842</v>
      </c>
      <c r="C694" s="174" t="s">
        <v>1843</v>
      </c>
      <c r="D694" s="153">
        <v>5.6404439999999996</v>
      </c>
      <c r="E694" s="192">
        <f t="shared" si="722"/>
        <v>0.5640444</v>
      </c>
      <c r="F694" s="192">
        <f t="shared" si="723"/>
        <v>4.7379729599999996</v>
      </c>
      <c r="G694" s="192"/>
      <c r="H694" s="192">
        <f t="shared" si="724"/>
        <v>0.33842663999999995</v>
      </c>
      <c r="I694" s="153">
        <v>0</v>
      </c>
      <c r="J694" s="192">
        <v>0</v>
      </c>
      <c r="K694" s="192">
        <v>0</v>
      </c>
      <c r="L694" s="192">
        <v>0</v>
      </c>
      <c r="M694" s="192">
        <v>0</v>
      </c>
      <c r="N694" s="192">
        <f t="shared" si="725"/>
        <v>5.6404439999999996</v>
      </c>
      <c r="O694" s="192">
        <f t="shared" si="726"/>
        <v>0.5640444</v>
      </c>
      <c r="P694" s="192">
        <f t="shared" si="727"/>
        <v>4.7379729599999996</v>
      </c>
      <c r="Q694" s="192">
        <f t="shared" si="728"/>
        <v>0</v>
      </c>
      <c r="R694" s="192">
        <f t="shared" si="729"/>
        <v>0.33842663999999995</v>
      </c>
      <c r="S694" s="153">
        <f t="shared" si="730"/>
        <v>0</v>
      </c>
      <c r="T694" s="153"/>
      <c r="U694" s="153"/>
      <c r="V694" s="153"/>
      <c r="W694" s="153">
        <v>0</v>
      </c>
      <c r="X694" s="192"/>
      <c r="Y694" s="192"/>
      <c r="Z694" s="192"/>
      <c r="AA694" s="192"/>
      <c r="AB694" s="198"/>
      <c r="AC694" s="192"/>
      <c r="AD694" s="192"/>
      <c r="AE694" s="192"/>
      <c r="AF694" s="192"/>
      <c r="AG694" s="192"/>
      <c r="AH694" s="192"/>
      <c r="AI694" s="192"/>
      <c r="AJ694" s="153"/>
      <c r="AK694" s="192"/>
      <c r="AL694" s="27"/>
    </row>
    <row r="695" spans="1:38" ht="30.05" x14ac:dyDescent="0.35">
      <c r="A695" s="172"/>
      <c r="B695" s="156" t="s">
        <v>1122</v>
      </c>
      <c r="C695" s="173"/>
      <c r="D695" s="237">
        <f t="shared" ref="D695:AK695" si="731">SUM(D696:D697)</f>
        <v>4.9781759999999986</v>
      </c>
      <c r="E695" s="237">
        <f t="shared" si="731"/>
        <v>0.49781759999999986</v>
      </c>
      <c r="F695" s="237">
        <f t="shared" si="731"/>
        <v>4.1816678399999985</v>
      </c>
      <c r="G695" s="237">
        <f t="shared" si="731"/>
        <v>0</v>
      </c>
      <c r="H695" s="237">
        <f t="shared" si="731"/>
        <v>0.29869055999999988</v>
      </c>
      <c r="I695" s="237">
        <f t="shared" si="731"/>
        <v>25.650762805999996</v>
      </c>
      <c r="J695" s="237">
        <f t="shared" si="731"/>
        <v>3.5546621800000002</v>
      </c>
      <c r="K695" s="237">
        <f t="shared" si="731"/>
        <v>21.141306549999996</v>
      </c>
      <c r="L695" s="237">
        <f t="shared" si="731"/>
        <v>0</v>
      </c>
      <c r="M695" s="237">
        <f t="shared" si="731"/>
        <v>0.95479407599999999</v>
      </c>
      <c r="N695" s="237">
        <f t="shared" si="731"/>
        <v>-20.672586805999998</v>
      </c>
      <c r="O695" s="237">
        <f t="shared" si="731"/>
        <v>-3.0568445799999999</v>
      </c>
      <c r="P695" s="237">
        <f t="shared" si="731"/>
        <v>-16.959638709999997</v>
      </c>
      <c r="Q695" s="237">
        <f t="shared" si="731"/>
        <v>0</v>
      </c>
      <c r="R695" s="237">
        <f t="shared" si="731"/>
        <v>-0.65610351600000016</v>
      </c>
      <c r="S695" s="237">
        <f t="shared" si="731"/>
        <v>18.413417190000001</v>
      </c>
      <c r="T695" s="237">
        <f t="shared" si="731"/>
        <v>0</v>
      </c>
      <c r="U695" s="237">
        <f t="shared" si="731"/>
        <v>17.617755460000001</v>
      </c>
      <c r="V695" s="237">
        <f t="shared" si="731"/>
        <v>0</v>
      </c>
      <c r="W695" s="237">
        <f t="shared" si="731"/>
        <v>0.79566173000000007</v>
      </c>
      <c r="X695" s="237">
        <f t="shared" si="731"/>
        <v>0</v>
      </c>
      <c r="Y695" s="237">
        <f t="shared" si="731"/>
        <v>0</v>
      </c>
      <c r="Z695" s="237">
        <f t="shared" si="731"/>
        <v>0</v>
      </c>
      <c r="AA695" s="237">
        <f t="shared" si="731"/>
        <v>0</v>
      </c>
      <c r="AB695" s="237">
        <f t="shared" si="731"/>
        <v>0</v>
      </c>
      <c r="AC695" s="237">
        <f t="shared" si="731"/>
        <v>0</v>
      </c>
      <c r="AD695" s="237">
        <f t="shared" si="731"/>
        <v>0</v>
      </c>
      <c r="AE695" s="237">
        <f t="shared" si="731"/>
        <v>0</v>
      </c>
      <c r="AF695" s="237">
        <f t="shared" si="731"/>
        <v>2020</v>
      </c>
      <c r="AG695" s="237">
        <f t="shared" si="731"/>
        <v>0</v>
      </c>
      <c r="AH695" s="237">
        <f t="shared" si="731"/>
        <v>0</v>
      </c>
      <c r="AI695" s="237">
        <f t="shared" si="731"/>
        <v>0</v>
      </c>
      <c r="AJ695" s="237">
        <f t="shared" si="731"/>
        <v>5.7999999999999989</v>
      </c>
      <c r="AK695" s="237">
        <f t="shared" si="731"/>
        <v>0</v>
      </c>
      <c r="AL695" s="27"/>
    </row>
    <row r="696" spans="1:38" ht="46.65" x14ac:dyDescent="0.35">
      <c r="A696" s="210">
        <v>603</v>
      </c>
      <c r="B696" s="152" t="s">
        <v>1123</v>
      </c>
      <c r="C696" s="174" t="s">
        <v>1124</v>
      </c>
      <c r="D696" s="153">
        <v>4.9781759999999986</v>
      </c>
      <c r="E696" s="192">
        <f t="shared" ref="E696:E697" si="732">D696*10%</f>
        <v>0.49781759999999986</v>
      </c>
      <c r="F696" s="192">
        <f t="shared" ref="F696:F697" si="733">D696-E696-H696</f>
        <v>4.1816678399999985</v>
      </c>
      <c r="G696" s="192"/>
      <c r="H696" s="192">
        <f t="shared" ref="H696:H697" si="734">D696*6%</f>
        <v>0.29869055999999988</v>
      </c>
      <c r="I696" s="153">
        <v>23.256179605999996</v>
      </c>
      <c r="J696" s="192">
        <v>1.16007898</v>
      </c>
      <c r="K696" s="192">
        <v>21.141306549999996</v>
      </c>
      <c r="L696" s="192">
        <v>0</v>
      </c>
      <c r="M696" s="192">
        <v>0.95479407599999999</v>
      </c>
      <c r="N696" s="192">
        <f t="shared" ref="N696:N697" si="735">D696-I696</f>
        <v>-18.278003605999999</v>
      </c>
      <c r="O696" s="192">
        <f t="shared" ref="O696:O697" si="736">E696-J696</f>
        <v>-0.66226138000000012</v>
      </c>
      <c r="P696" s="192">
        <f t="shared" ref="P696:P697" si="737">F696-K696</f>
        <v>-16.959638709999997</v>
      </c>
      <c r="Q696" s="192">
        <f t="shared" ref="Q696:Q697" si="738">G696-L696</f>
        <v>0</v>
      </c>
      <c r="R696" s="192">
        <f t="shared" ref="R696:R697" si="739">H696-M696</f>
        <v>-0.65610351600000016</v>
      </c>
      <c r="S696" s="153">
        <f t="shared" ref="S696:S697" si="740">T696+U696+V696+W696</f>
        <v>18.413417190000001</v>
      </c>
      <c r="T696" s="153"/>
      <c r="U696" s="153">
        <v>17.617755460000001</v>
      </c>
      <c r="V696" s="153"/>
      <c r="W696" s="153">
        <v>0.79566173000000007</v>
      </c>
      <c r="X696" s="192"/>
      <c r="Y696" s="192"/>
      <c r="Z696" s="192"/>
      <c r="AA696" s="192"/>
      <c r="AB696" s="198"/>
      <c r="AC696" s="192"/>
      <c r="AD696" s="192"/>
      <c r="AE696" s="192"/>
      <c r="AF696" s="198">
        <v>2020</v>
      </c>
      <c r="AG696" s="192" t="s">
        <v>1527</v>
      </c>
      <c r="AH696" s="192" t="s">
        <v>1528</v>
      </c>
      <c r="AI696" s="192" t="s">
        <v>1529</v>
      </c>
      <c r="AJ696" s="153">
        <v>5.7999999999999989</v>
      </c>
      <c r="AK696" s="192"/>
      <c r="AL696" s="27"/>
    </row>
    <row r="697" spans="1:38" ht="31.1" x14ac:dyDescent="0.35">
      <c r="A697" s="210">
        <v>604</v>
      </c>
      <c r="B697" s="152" t="s">
        <v>1125</v>
      </c>
      <c r="C697" s="174" t="s">
        <v>1126</v>
      </c>
      <c r="D697" s="153">
        <v>0</v>
      </c>
      <c r="E697" s="192">
        <f t="shared" si="732"/>
        <v>0</v>
      </c>
      <c r="F697" s="192">
        <f t="shared" si="733"/>
        <v>0</v>
      </c>
      <c r="G697" s="192"/>
      <c r="H697" s="192">
        <f t="shared" si="734"/>
        <v>0</v>
      </c>
      <c r="I697" s="153">
        <v>2.3945832</v>
      </c>
      <c r="J697" s="192">
        <v>2.3945832</v>
      </c>
      <c r="K697" s="192">
        <v>0</v>
      </c>
      <c r="L697" s="192">
        <v>0</v>
      </c>
      <c r="M697" s="192">
        <v>0</v>
      </c>
      <c r="N697" s="192">
        <f t="shared" si="735"/>
        <v>-2.3945832</v>
      </c>
      <c r="O697" s="192">
        <f t="shared" si="736"/>
        <v>-2.3945832</v>
      </c>
      <c r="P697" s="192">
        <f t="shared" si="737"/>
        <v>0</v>
      </c>
      <c r="Q697" s="192">
        <f t="shared" si="738"/>
        <v>0</v>
      </c>
      <c r="R697" s="192">
        <f t="shared" si="739"/>
        <v>0</v>
      </c>
      <c r="S697" s="153">
        <f t="shared" si="740"/>
        <v>0</v>
      </c>
      <c r="T697" s="153"/>
      <c r="U697" s="153"/>
      <c r="V697" s="153"/>
      <c r="W697" s="153">
        <v>0</v>
      </c>
      <c r="X697" s="192"/>
      <c r="Y697" s="192"/>
      <c r="Z697" s="192"/>
      <c r="AA697" s="192"/>
      <c r="AB697" s="198"/>
      <c r="AC697" s="192"/>
      <c r="AD697" s="192"/>
      <c r="AE697" s="192"/>
      <c r="AF697" s="192"/>
      <c r="AG697" s="192"/>
      <c r="AH697" s="192"/>
      <c r="AI697" s="192"/>
      <c r="AJ697" s="153"/>
      <c r="AK697" s="192"/>
      <c r="AL697" s="27"/>
    </row>
    <row r="698" spans="1:38" ht="15.55" x14ac:dyDescent="0.35">
      <c r="A698" s="172"/>
      <c r="B698" s="156" t="s">
        <v>340</v>
      </c>
      <c r="C698" s="173"/>
      <c r="D698" s="237">
        <f t="shared" ref="D698:AK698" si="741">SUM(D699:D707)</f>
        <v>17.9611248</v>
      </c>
      <c r="E698" s="237">
        <f t="shared" si="741"/>
        <v>1.7961124799999999</v>
      </c>
      <c r="F698" s="237">
        <f t="shared" si="741"/>
        <v>15.087344832000001</v>
      </c>
      <c r="G698" s="237">
        <f t="shared" si="741"/>
        <v>0</v>
      </c>
      <c r="H698" s="237">
        <f t="shared" si="741"/>
        <v>1.0776674879999999</v>
      </c>
      <c r="I698" s="237">
        <f t="shared" si="741"/>
        <v>11.399138856745763</v>
      </c>
      <c r="J698" s="237">
        <f t="shared" si="741"/>
        <v>0.75745307000000006</v>
      </c>
      <c r="K698" s="237">
        <f t="shared" si="741"/>
        <v>9.8500584347457618</v>
      </c>
      <c r="L698" s="237">
        <f t="shared" si="741"/>
        <v>0</v>
      </c>
      <c r="M698" s="237">
        <f t="shared" si="741"/>
        <v>0.7916273519999999</v>
      </c>
      <c r="N698" s="237">
        <f t="shared" si="741"/>
        <v>6.5619859432542356</v>
      </c>
      <c r="O698" s="237">
        <f t="shared" si="741"/>
        <v>1.0386594099999999</v>
      </c>
      <c r="P698" s="237">
        <f t="shared" si="741"/>
        <v>5.2372863972542385</v>
      </c>
      <c r="Q698" s="237">
        <f t="shared" si="741"/>
        <v>0</v>
      </c>
      <c r="R698" s="237">
        <f t="shared" si="741"/>
        <v>0.28604013599999994</v>
      </c>
      <c r="S698" s="237">
        <f t="shared" si="741"/>
        <v>9.5187457000000002</v>
      </c>
      <c r="T698" s="237">
        <f t="shared" si="741"/>
        <v>0.63121089000000052</v>
      </c>
      <c r="U698" s="237">
        <f t="shared" si="741"/>
        <v>7.2449403500000003</v>
      </c>
      <c r="V698" s="237">
        <f t="shared" si="741"/>
        <v>0</v>
      </c>
      <c r="W698" s="237">
        <f t="shared" si="741"/>
        <v>1.64259446</v>
      </c>
      <c r="X698" s="237">
        <f t="shared" si="741"/>
        <v>0</v>
      </c>
      <c r="Y698" s="237">
        <f t="shared" si="741"/>
        <v>0</v>
      </c>
      <c r="Z698" s="237">
        <f t="shared" si="741"/>
        <v>0</v>
      </c>
      <c r="AA698" s="237">
        <f t="shared" si="741"/>
        <v>0</v>
      </c>
      <c r="AB698" s="237">
        <f t="shared" si="741"/>
        <v>0</v>
      </c>
      <c r="AC698" s="237">
        <f t="shared" si="741"/>
        <v>0</v>
      </c>
      <c r="AD698" s="237">
        <f t="shared" si="741"/>
        <v>0</v>
      </c>
      <c r="AE698" s="237">
        <f t="shared" si="741"/>
        <v>0.5</v>
      </c>
      <c r="AF698" s="237">
        <f t="shared" si="741"/>
        <v>8080</v>
      </c>
      <c r="AG698" s="237">
        <f t="shared" si="741"/>
        <v>0</v>
      </c>
      <c r="AH698" s="237">
        <f t="shared" si="741"/>
        <v>0</v>
      </c>
      <c r="AI698" s="237">
        <f t="shared" si="741"/>
        <v>0</v>
      </c>
      <c r="AJ698" s="237">
        <f t="shared" si="741"/>
        <v>1.8855</v>
      </c>
      <c r="AK698" s="237">
        <f t="shared" si="741"/>
        <v>0</v>
      </c>
      <c r="AL698" s="27"/>
    </row>
    <row r="699" spans="1:38" ht="46.65" x14ac:dyDescent="0.35">
      <c r="A699" s="210">
        <v>605</v>
      </c>
      <c r="B699" s="152" t="s">
        <v>1127</v>
      </c>
      <c r="C699" s="174" t="s">
        <v>1128</v>
      </c>
      <c r="D699" s="153">
        <v>3.2153951999999997</v>
      </c>
      <c r="E699" s="192">
        <f t="shared" ref="E699:E707" si="742">D699*10%</f>
        <v>0.32153951999999997</v>
      </c>
      <c r="F699" s="192">
        <f t="shared" ref="F699:F707" si="743">D699-E699-H699</f>
        <v>2.7009319679999999</v>
      </c>
      <c r="G699" s="192"/>
      <c r="H699" s="192">
        <f t="shared" ref="H699:H707" si="744">D699*6%</f>
        <v>0.19292371199999997</v>
      </c>
      <c r="I699" s="153">
        <v>0.92906298200000004</v>
      </c>
      <c r="J699" s="192">
        <v>0</v>
      </c>
      <c r="K699" s="192">
        <v>0.79775165000000003</v>
      </c>
      <c r="L699" s="192">
        <v>0</v>
      </c>
      <c r="M699" s="192">
        <v>0.13131133199999998</v>
      </c>
      <c r="N699" s="192">
        <f t="shared" ref="N699:N707" si="745">D699-I699</f>
        <v>2.2863322179999996</v>
      </c>
      <c r="O699" s="192">
        <f t="shared" ref="O699:O707" si="746">E699-J699</f>
        <v>0.32153951999999997</v>
      </c>
      <c r="P699" s="192">
        <f t="shared" ref="P699:P707" si="747">F699-K699</f>
        <v>1.903180318</v>
      </c>
      <c r="Q699" s="192">
        <f t="shared" ref="Q699:Q707" si="748">G699-L699</f>
        <v>0</v>
      </c>
      <c r="R699" s="192">
        <f t="shared" ref="R699:R707" si="749">H699-M699</f>
        <v>6.1612379999999994E-2</v>
      </c>
      <c r="S699" s="153">
        <f t="shared" ref="S699:S707" si="750">T699+U699+V699+W699</f>
        <v>0.10942610999999999</v>
      </c>
      <c r="T699" s="153"/>
      <c r="U699" s="153"/>
      <c r="V699" s="153"/>
      <c r="W699" s="153">
        <v>0.10942610999999999</v>
      </c>
      <c r="X699" s="192"/>
      <c r="Y699" s="192"/>
      <c r="Z699" s="192"/>
      <c r="AA699" s="192"/>
      <c r="AB699" s="198"/>
      <c r="AC699" s="192"/>
      <c r="AD699" s="192"/>
      <c r="AE699" s="192">
        <v>0.25</v>
      </c>
      <c r="AF699" s="198">
        <v>2020</v>
      </c>
      <c r="AG699" s="192" t="s">
        <v>1527</v>
      </c>
      <c r="AH699" s="192" t="s">
        <v>1528</v>
      </c>
      <c r="AI699" s="192" t="s">
        <v>1529</v>
      </c>
      <c r="AJ699" s="153">
        <v>0.46699999999999997</v>
      </c>
      <c r="AK699" s="192"/>
      <c r="AL699" s="27"/>
    </row>
    <row r="700" spans="1:38" ht="62.2" x14ac:dyDescent="0.35">
      <c r="A700" s="210">
        <v>606</v>
      </c>
      <c r="B700" s="152" t="s">
        <v>1844</v>
      </c>
      <c r="C700" s="174" t="s">
        <v>1129</v>
      </c>
      <c r="D700" s="153">
        <v>3.7068839999999996</v>
      </c>
      <c r="E700" s="192">
        <f t="shared" si="742"/>
        <v>0.37068839999999997</v>
      </c>
      <c r="F700" s="192">
        <f t="shared" si="743"/>
        <v>3.1137825599999993</v>
      </c>
      <c r="G700" s="192"/>
      <c r="H700" s="192">
        <f t="shared" si="744"/>
        <v>0.22241303999999998</v>
      </c>
      <c r="I700" s="153">
        <v>1.606612444</v>
      </c>
      <c r="J700" s="192">
        <v>0</v>
      </c>
      <c r="K700" s="192">
        <v>1.4299042</v>
      </c>
      <c r="L700" s="192">
        <v>0</v>
      </c>
      <c r="M700" s="192">
        <v>0.17670824400000001</v>
      </c>
      <c r="N700" s="192">
        <f t="shared" si="745"/>
        <v>2.1002715559999996</v>
      </c>
      <c r="O700" s="192">
        <f t="shared" si="746"/>
        <v>0.37068839999999997</v>
      </c>
      <c r="P700" s="192">
        <f t="shared" si="747"/>
        <v>1.6838783599999994</v>
      </c>
      <c r="Q700" s="192">
        <f t="shared" si="748"/>
        <v>0</v>
      </c>
      <c r="R700" s="192">
        <f t="shared" si="749"/>
        <v>4.5704795999999964E-2</v>
      </c>
      <c r="S700" s="153">
        <f t="shared" si="750"/>
        <v>1.3388437</v>
      </c>
      <c r="T700" s="153"/>
      <c r="U700" s="153">
        <v>1.1915868299999999</v>
      </c>
      <c r="V700" s="153"/>
      <c r="W700" s="153">
        <v>0.14725687000000001</v>
      </c>
      <c r="X700" s="192"/>
      <c r="Y700" s="192"/>
      <c r="Z700" s="192"/>
      <c r="AA700" s="192"/>
      <c r="AB700" s="198"/>
      <c r="AC700" s="192"/>
      <c r="AD700" s="192"/>
      <c r="AE700" s="192"/>
      <c r="AF700" s="198">
        <v>2020</v>
      </c>
      <c r="AG700" s="192" t="s">
        <v>1527</v>
      </c>
      <c r="AH700" s="192" t="s">
        <v>1528</v>
      </c>
      <c r="AI700" s="192" t="s">
        <v>1529</v>
      </c>
      <c r="AJ700" s="153">
        <v>0.47799999999999998</v>
      </c>
      <c r="AK700" s="192"/>
      <c r="AL700" s="27"/>
    </row>
    <row r="701" spans="1:38" ht="46.65" x14ac:dyDescent="0.35">
      <c r="A701" s="210">
        <v>607</v>
      </c>
      <c r="B701" s="152" t="s">
        <v>1845</v>
      </c>
      <c r="C701" s="174" t="s">
        <v>1130</v>
      </c>
      <c r="D701" s="153">
        <v>5.6570495999999997</v>
      </c>
      <c r="E701" s="192">
        <f t="shared" si="742"/>
        <v>0.56570496000000003</v>
      </c>
      <c r="F701" s="192">
        <f t="shared" si="743"/>
        <v>4.7519216640000002</v>
      </c>
      <c r="G701" s="192"/>
      <c r="H701" s="192">
        <f t="shared" si="744"/>
        <v>0.33942297599999999</v>
      </c>
      <c r="I701" s="153">
        <v>1.4031501719999999</v>
      </c>
      <c r="J701" s="192">
        <v>0</v>
      </c>
      <c r="K701" s="192">
        <v>1.2481195199999999</v>
      </c>
      <c r="L701" s="192">
        <v>0</v>
      </c>
      <c r="M701" s="192">
        <v>0.15503065200000002</v>
      </c>
      <c r="N701" s="192">
        <f t="shared" si="745"/>
        <v>4.2538994279999995</v>
      </c>
      <c r="O701" s="192">
        <f t="shared" si="746"/>
        <v>0.56570496000000003</v>
      </c>
      <c r="P701" s="192">
        <f t="shared" si="747"/>
        <v>3.5038021440000002</v>
      </c>
      <c r="Q701" s="192">
        <f t="shared" si="748"/>
        <v>0</v>
      </c>
      <c r="R701" s="192">
        <f t="shared" si="749"/>
        <v>0.18439232399999997</v>
      </c>
      <c r="S701" s="153">
        <f t="shared" si="750"/>
        <v>0.12919221000000003</v>
      </c>
      <c r="T701" s="153"/>
      <c r="U701" s="153"/>
      <c r="V701" s="153"/>
      <c r="W701" s="153">
        <v>0.12919221000000003</v>
      </c>
      <c r="X701" s="192"/>
      <c r="Y701" s="192"/>
      <c r="Z701" s="192"/>
      <c r="AA701" s="192"/>
      <c r="AB701" s="198"/>
      <c r="AC701" s="192"/>
      <c r="AD701" s="192"/>
      <c r="AE701" s="192">
        <v>0.25</v>
      </c>
      <c r="AF701" s="198">
        <v>2020</v>
      </c>
      <c r="AG701" s="192" t="s">
        <v>1527</v>
      </c>
      <c r="AH701" s="192" t="s">
        <v>1528</v>
      </c>
      <c r="AI701" s="192" t="s">
        <v>1529</v>
      </c>
      <c r="AJ701" s="153">
        <v>0.77300000000000002</v>
      </c>
      <c r="AK701" s="192"/>
      <c r="AL701" s="27"/>
    </row>
    <row r="702" spans="1:38" ht="46.65" x14ac:dyDescent="0.35">
      <c r="A702" s="210">
        <v>608</v>
      </c>
      <c r="B702" s="152" t="s">
        <v>1846</v>
      </c>
      <c r="C702" s="176" t="s">
        <v>1131</v>
      </c>
      <c r="D702" s="153">
        <v>0.24139200000000011</v>
      </c>
      <c r="E702" s="192">
        <f t="shared" si="742"/>
        <v>2.4139200000000013E-2</v>
      </c>
      <c r="F702" s="192">
        <f t="shared" si="743"/>
        <v>0.20276928000000008</v>
      </c>
      <c r="G702" s="192"/>
      <c r="H702" s="192">
        <f t="shared" si="744"/>
        <v>1.4483520000000007E-2</v>
      </c>
      <c r="I702" s="153">
        <v>1.074318E-2</v>
      </c>
      <c r="J702" s="192">
        <v>0</v>
      </c>
      <c r="K702" s="192">
        <v>0</v>
      </c>
      <c r="L702" s="192">
        <v>0</v>
      </c>
      <c r="M702" s="192">
        <v>1.074318E-2</v>
      </c>
      <c r="N702" s="192">
        <f t="shared" si="745"/>
        <v>0.23064882000000012</v>
      </c>
      <c r="O702" s="192">
        <f t="shared" si="746"/>
        <v>2.4139200000000013E-2</v>
      </c>
      <c r="P702" s="192">
        <f t="shared" si="747"/>
        <v>0.20276928000000008</v>
      </c>
      <c r="Q702" s="192">
        <f t="shared" si="748"/>
        <v>0</v>
      </c>
      <c r="R702" s="192">
        <f t="shared" si="749"/>
        <v>3.7403400000000069E-3</v>
      </c>
      <c r="S702" s="153">
        <f t="shared" si="750"/>
        <v>8.9526499999999995E-3</v>
      </c>
      <c r="T702" s="153"/>
      <c r="U702" s="153"/>
      <c r="V702" s="153"/>
      <c r="W702" s="153">
        <v>8.9526499999999995E-3</v>
      </c>
      <c r="X702" s="192"/>
      <c r="Y702" s="192"/>
      <c r="Z702" s="192"/>
      <c r="AA702" s="192"/>
      <c r="AB702" s="198"/>
      <c r="AC702" s="192"/>
      <c r="AD702" s="192"/>
      <c r="AE702" s="192"/>
      <c r="AF702" s="192"/>
      <c r="AG702" s="192"/>
      <c r="AH702" s="192"/>
      <c r="AI702" s="192"/>
      <c r="AJ702" s="153"/>
      <c r="AK702" s="192"/>
      <c r="AL702" s="27"/>
    </row>
    <row r="703" spans="1:38" ht="62.2" x14ac:dyDescent="0.35">
      <c r="A703" s="210">
        <v>609</v>
      </c>
      <c r="B703" s="152" t="s">
        <v>1847</v>
      </c>
      <c r="C703" s="176" t="s">
        <v>1132</v>
      </c>
      <c r="D703" s="153">
        <v>0.71699999999999997</v>
      </c>
      <c r="E703" s="192">
        <f t="shared" si="742"/>
        <v>7.17E-2</v>
      </c>
      <c r="F703" s="192">
        <f t="shared" si="743"/>
        <v>0.60228000000000004</v>
      </c>
      <c r="G703" s="192"/>
      <c r="H703" s="192">
        <f t="shared" si="744"/>
        <v>4.3019999999999996E-2</v>
      </c>
      <c r="I703" s="153">
        <v>3.1910123999999998E-2</v>
      </c>
      <c r="J703" s="192">
        <v>0</v>
      </c>
      <c r="K703" s="192">
        <v>0</v>
      </c>
      <c r="L703" s="192">
        <v>0</v>
      </c>
      <c r="M703" s="192">
        <v>3.1910123999999998E-2</v>
      </c>
      <c r="N703" s="192">
        <f t="shared" si="745"/>
        <v>0.68508987599999993</v>
      </c>
      <c r="O703" s="192">
        <f t="shared" si="746"/>
        <v>7.17E-2</v>
      </c>
      <c r="P703" s="192">
        <f t="shared" si="747"/>
        <v>0.60228000000000004</v>
      </c>
      <c r="Q703" s="192">
        <f t="shared" si="748"/>
        <v>0</v>
      </c>
      <c r="R703" s="192">
        <f t="shared" si="749"/>
        <v>1.1109875999999998E-2</v>
      </c>
      <c r="S703" s="153">
        <f t="shared" si="750"/>
        <v>2.6591770000000001E-2</v>
      </c>
      <c r="T703" s="153"/>
      <c r="U703" s="153"/>
      <c r="V703" s="153"/>
      <c r="W703" s="153">
        <v>2.6591770000000001E-2</v>
      </c>
      <c r="X703" s="192"/>
      <c r="Y703" s="192"/>
      <c r="Z703" s="192"/>
      <c r="AA703" s="192"/>
      <c r="AB703" s="198"/>
      <c r="AC703" s="192"/>
      <c r="AD703" s="192"/>
      <c r="AE703" s="192"/>
      <c r="AF703" s="192"/>
      <c r="AG703" s="192"/>
      <c r="AH703" s="192"/>
      <c r="AI703" s="192"/>
      <c r="AJ703" s="153"/>
      <c r="AK703" s="192"/>
      <c r="AL703" s="27"/>
    </row>
    <row r="704" spans="1:38" ht="93.25" x14ac:dyDescent="0.35">
      <c r="A704" s="210">
        <v>610</v>
      </c>
      <c r="B704" s="152" t="s">
        <v>1133</v>
      </c>
      <c r="C704" s="174" t="s">
        <v>1848</v>
      </c>
      <c r="D704" s="153">
        <v>1.2603119999999999</v>
      </c>
      <c r="E704" s="192">
        <f t="shared" si="742"/>
        <v>0.12603119999999998</v>
      </c>
      <c r="F704" s="192">
        <f t="shared" si="743"/>
        <v>1.0586620799999999</v>
      </c>
      <c r="G704" s="192"/>
      <c r="H704" s="192">
        <f t="shared" si="744"/>
        <v>7.5618719999999987E-2</v>
      </c>
      <c r="I704" s="153">
        <v>6.595411436</v>
      </c>
      <c r="J704" s="192">
        <v>0.72810180000000002</v>
      </c>
      <c r="K704" s="192">
        <v>5.8112193799999998</v>
      </c>
      <c r="L704" s="192">
        <v>0</v>
      </c>
      <c r="M704" s="192">
        <v>5.6090256000000005E-2</v>
      </c>
      <c r="N704" s="192">
        <f t="shared" si="745"/>
        <v>-5.3350994360000001</v>
      </c>
      <c r="O704" s="192">
        <f t="shared" si="746"/>
        <v>-0.60207060000000001</v>
      </c>
      <c r="P704" s="192">
        <f t="shared" si="747"/>
        <v>-4.7525572999999994</v>
      </c>
      <c r="Q704" s="192">
        <f t="shared" si="748"/>
        <v>0</v>
      </c>
      <c r="R704" s="192">
        <f t="shared" si="749"/>
        <v>1.9528463999999982E-2</v>
      </c>
      <c r="S704" s="153">
        <f t="shared" si="750"/>
        <v>6.7068469000000004</v>
      </c>
      <c r="T704" s="153">
        <v>0.60675150000000055</v>
      </c>
      <c r="U704" s="153">
        <v>6.0533535199999999</v>
      </c>
      <c r="V704" s="153"/>
      <c r="W704" s="153">
        <v>4.6741880000000006E-2</v>
      </c>
      <c r="X704" s="192"/>
      <c r="Y704" s="192"/>
      <c r="Z704" s="192"/>
      <c r="AA704" s="192"/>
      <c r="AB704" s="198"/>
      <c r="AC704" s="192"/>
      <c r="AD704" s="192"/>
      <c r="AE704" s="192"/>
      <c r="AF704" s="192"/>
      <c r="AG704" s="192"/>
      <c r="AH704" s="192"/>
      <c r="AI704" s="192"/>
      <c r="AJ704" s="153"/>
      <c r="AK704" s="192"/>
      <c r="AL704" s="27"/>
    </row>
    <row r="705" spans="1:38" ht="62.2" x14ac:dyDescent="0.35">
      <c r="A705" s="210">
        <v>611</v>
      </c>
      <c r="B705" s="152" t="s">
        <v>1849</v>
      </c>
      <c r="C705" s="174" t="s">
        <v>1134</v>
      </c>
      <c r="D705" s="153">
        <v>1.4170199999999999</v>
      </c>
      <c r="E705" s="192">
        <f t="shared" si="742"/>
        <v>0.14170199999999999</v>
      </c>
      <c r="F705" s="192">
        <f t="shared" si="743"/>
        <v>1.1902968</v>
      </c>
      <c r="G705" s="192"/>
      <c r="H705" s="192">
        <f t="shared" si="744"/>
        <v>8.5021199999999991E-2</v>
      </c>
      <c r="I705" s="153">
        <v>9.2415793999999996E-2</v>
      </c>
      <c r="J705" s="192">
        <v>2.9351269999999999E-2</v>
      </c>
      <c r="K705" s="192">
        <v>0</v>
      </c>
      <c r="L705" s="192">
        <v>0</v>
      </c>
      <c r="M705" s="192">
        <v>6.3064523999999997E-2</v>
      </c>
      <c r="N705" s="192">
        <f t="shared" si="745"/>
        <v>1.3246042060000001</v>
      </c>
      <c r="O705" s="192">
        <f t="shared" si="746"/>
        <v>0.11235073</v>
      </c>
      <c r="P705" s="192">
        <f t="shared" si="747"/>
        <v>1.1902968</v>
      </c>
      <c r="Q705" s="192">
        <f t="shared" si="748"/>
        <v>0</v>
      </c>
      <c r="R705" s="192">
        <f t="shared" si="749"/>
        <v>2.1956675999999994E-2</v>
      </c>
      <c r="S705" s="153">
        <f t="shared" si="750"/>
        <v>7.7013159999999997E-2</v>
      </c>
      <c r="T705" s="153">
        <v>2.4459389999999998E-2</v>
      </c>
      <c r="U705" s="153"/>
      <c r="V705" s="153"/>
      <c r="W705" s="153">
        <v>5.255377E-2</v>
      </c>
      <c r="X705" s="192"/>
      <c r="Y705" s="192"/>
      <c r="Z705" s="192"/>
      <c r="AA705" s="192"/>
      <c r="AB705" s="198"/>
      <c r="AC705" s="192"/>
      <c r="AD705" s="192"/>
      <c r="AE705" s="192"/>
      <c r="AF705" s="192"/>
      <c r="AG705" s="192"/>
      <c r="AH705" s="192"/>
      <c r="AI705" s="192"/>
      <c r="AJ705" s="153"/>
      <c r="AK705" s="192"/>
      <c r="AL705" s="27"/>
    </row>
    <row r="706" spans="1:38" ht="46.65" x14ac:dyDescent="0.35">
      <c r="A706" s="210">
        <v>612</v>
      </c>
      <c r="B706" s="152" t="s">
        <v>1135</v>
      </c>
      <c r="C706" s="174" t="s">
        <v>1850</v>
      </c>
      <c r="D706" s="153">
        <v>1.7460720000000001</v>
      </c>
      <c r="E706" s="192">
        <f t="shared" si="742"/>
        <v>0.17460720000000002</v>
      </c>
      <c r="F706" s="192">
        <f t="shared" si="743"/>
        <v>1.4667004800000001</v>
      </c>
      <c r="G706" s="192"/>
      <c r="H706" s="192">
        <f t="shared" si="744"/>
        <v>0.10476431999999999</v>
      </c>
      <c r="I706" s="153">
        <v>7.7709012000000008E-2</v>
      </c>
      <c r="J706" s="192">
        <v>0</v>
      </c>
      <c r="K706" s="192">
        <v>0</v>
      </c>
      <c r="L706" s="192">
        <v>0</v>
      </c>
      <c r="M706" s="192">
        <v>7.7709012000000008E-2</v>
      </c>
      <c r="N706" s="192">
        <f t="shared" si="745"/>
        <v>1.6683629880000002</v>
      </c>
      <c r="O706" s="192">
        <f t="shared" si="746"/>
        <v>0.17460720000000002</v>
      </c>
      <c r="P706" s="192">
        <f t="shared" si="747"/>
        <v>1.4667004800000001</v>
      </c>
      <c r="Q706" s="192">
        <f t="shared" si="748"/>
        <v>0</v>
      </c>
      <c r="R706" s="192">
        <f t="shared" si="749"/>
        <v>2.7055307999999986E-2</v>
      </c>
      <c r="S706" s="153">
        <f t="shared" si="750"/>
        <v>6.4757510000000004E-2</v>
      </c>
      <c r="T706" s="153"/>
      <c r="U706" s="153"/>
      <c r="V706" s="153"/>
      <c r="W706" s="153">
        <v>6.4757510000000004E-2</v>
      </c>
      <c r="X706" s="192"/>
      <c r="Y706" s="192"/>
      <c r="Z706" s="192"/>
      <c r="AA706" s="192"/>
      <c r="AB706" s="198"/>
      <c r="AC706" s="192"/>
      <c r="AD706" s="192"/>
      <c r="AE706" s="192"/>
      <c r="AF706" s="192"/>
      <c r="AG706" s="192"/>
      <c r="AH706" s="192"/>
      <c r="AI706" s="192"/>
      <c r="AJ706" s="153"/>
      <c r="AK706" s="192"/>
      <c r="AL706" s="27"/>
    </row>
    <row r="707" spans="1:38" ht="46.65" x14ac:dyDescent="0.35">
      <c r="A707" s="210">
        <v>613</v>
      </c>
      <c r="B707" s="152" t="s">
        <v>1136</v>
      </c>
      <c r="C707" s="174" t="s">
        <v>1137</v>
      </c>
      <c r="D707" s="153">
        <v>0</v>
      </c>
      <c r="E707" s="192">
        <f t="shared" si="742"/>
        <v>0</v>
      </c>
      <c r="F707" s="192">
        <f t="shared" si="743"/>
        <v>0</v>
      </c>
      <c r="G707" s="192"/>
      <c r="H707" s="192">
        <f t="shared" si="744"/>
        <v>0</v>
      </c>
      <c r="I707" s="153">
        <v>0.65212371274576275</v>
      </c>
      <c r="J707" s="192">
        <v>0</v>
      </c>
      <c r="K707" s="192">
        <v>0.56306368474576274</v>
      </c>
      <c r="L707" s="192">
        <v>0</v>
      </c>
      <c r="M707" s="192">
        <v>8.9060027999999999E-2</v>
      </c>
      <c r="N707" s="192">
        <f t="shared" si="745"/>
        <v>-0.65212371274576275</v>
      </c>
      <c r="O707" s="192">
        <f t="shared" si="746"/>
        <v>0</v>
      </c>
      <c r="P707" s="192">
        <f t="shared" si="747"/>
        <v>-0.56306368474576274</v>
      </c>
      <c r="Q707" s="192">
        <f t="shared" si="748"/>
        <v>0</v>
      </c>
      <c r="R707" s="192">
        <f t="shared" si="749"/>
        <v>-8.9060027999999999E-2</v>
      </c>
      <c r="S707" s="153">
        <f t="shared" si="750"/>
        <v>1.05712169</v>
      </c>
      <c r="T707" s="153"/>
      <c r="U707" s="153"/>
      <c r="V707" s="153"/>
      <c r="W707" s="153">
        <f>0.07421669+0.982905</f>
        <v>1.05712169</v>
      </c>
      <c r="X707" s="192"/>
      <c r="Y707" s="192"/>
      <c r="Z707" s="192"/>
      <c r="AA707" s="192"/>
      <c r="AB707" s="198"/>
      <c r="AC707" s="192"/>
      <c r="AD707" s="192"/>
      <c r="AE707" s="192"/>
      <c r="AF707" s="198">
        <v>2020</v>
      </c>
      <c r="AG707" s="192" t="s">
        <v>1527</v>
      </c>
      <c r="AH707" s="192" t="s">
        <v>1528</v>
      </c>
      <c r="AI707" s="192" t="s">
        <v>1529</v>
      </c>
      <c r="AJ707" s="153">
        <v>0.16750000000000001</v>
      </c>
      <c r="AK707" s="192"/>
      <c r="AL707" s="27"/>
    </row>
    <row r="708" spans="1:38" ht="15.55" x14ac:dyDescent="0.35">
      <c r="A708" s="172"/>
      <c r="B708" s="156" t="s">
        <v>469</v>
      </c>
      <c r="C708" s="173"/>
      <c r="D708" s="237">
        <f t="shared" ref="D708:AK708" si="751">SUM(D709:D740)</f>
        <v>159.80152080000002</v>
      </c>
      <c r="E708" s="237">
        <f t="shared" si="751"/>
        <v>15.980152080000016</v>
      </c>
      <c r="F708" s="237">
        <f t="shared" si="751"/>
        <v>134.23327747199997</v>
      </c>
      <c r="G708" s="237">
        <f t="shared" si="751"/>
        <v>0</v>
      </c>
      <c r="H708" s="237">
        <f t="shared" si="751"/>
        <v>9.5880912479999942</v>
      </c>
      <c r="I708" s="237">
        <f t="shared" si="751"/>
        <v>47.319729393999992</v>
      </c>
      <c r="J708" s="237">
        <f t="shared" si="751"/>
        <v>10.40404068</v>
      </c>
      <c r="K708" s="237">
        <f t="shared" si="751"/>
        <v>29.891819890000004</v>
      </c>
      <c r="L708" s="237">
        <f t="shared" si="751"/>
        <v>0</v>
      </c>
      <c r="M708" s="237">
        <f t="shared" si="751"/>
        <v>7.0238688239999991</v>
      </c>
      <c r="N708" s="237">
        <f t="shared" si="751"/>
        <v>112.481791406</v>
      </c>
      <c r="O708" s="237">
        <f t="shared" si="751"/>
        <v>5.5761114000000118</v>
      </c>
      <c r="P708" s="237">
        <f t="shared" si="751"/>
        <v>104.34145758199999</v>
      </c>
      <c r="Q708" s="237">
        <f t="shared" si="751"/>
        <v>0</v>
      </c>
      <c r="R708" s="237">
        <f t="shared" si="751"/>
        <v>2.564222424</v>
      </c>
      <c r="S708" s="237">
        <f t="shared" si="751"/>
        <v>36.383875790000012</v>
      </c>
      <c r="T708" s="237">
        <f t="shared" si="751"/>
        <v>5.1145460800000011</v>
      </c>
      <c r="U708" s="237">
        <f t="shared" si="751"/>
        <v>25.303027179999997</v>
      </c>
      <c r="V708" s="237">
        <f t="shared" si="751"/>
        <v>0</v>
      </c>
      <c r="W708" s="237">
        <f t="shared" si="751"/>
        <v>5.9663025299999983</v>
      </c>
      <c r="X708" s="237">
        <f t="shared" si="751"/>
        <v>0</v>
      </c>
      <c r="Y708" s="237">
        <f t="shared" si="751"/>
        <v>0</v>
      </c>
      <c r="Z708" s="237">
        <f t="shared" si="751"/>
        <v>0</v>
      </c>
      <c r="AA708" s="237">
        <f t="shared" si="751"/>
        <v>0</v>
      </c>
      <c r="AB708" s="237">
        <f t="shared" si="751"/>
        <v>0</v>
      </c>
      <c r="AC708" s="237">
        <f t="shared" si="751"/>
        <v>0</v>
      </c>
      <c r="AD708" s="237">
        <f t="shared" si="751"/>
        <v>0</v>
      </c>
      <c r="AE708" s="237">
        <f t="shared" si="751"/>
        <v>1.8599999999999999</v>
      </c>
      <c r="AF708" s="237">
        <f t="shared" si="751"/>
        <v>38380</v>
      </c>
      <c r="AG708" s="237">
        <f t="shared" si="751"/>
        <v>0</v>
      </c>
      <c r="AH708" s="237">
        <f t="shared" si="751"/>
        <v>0</v>
      </c>
      <c r="AI708" s="237">
        <f t="shared" si="751"/>
        <v>0</v>
      </c>
      <c r="AJ708" s="237">
        <f t="shared" si="751"/>
        <v>5.8010200000000003</v>
      </c>
      <c r="AK708" s="237">
        <f t="shared" si="751"/>
        <v>0</v>
      </c>
      <c r="AL708" s="27"/>
    </row>
    <row r="709" spans="1:38" ht="31.1" x14ac:dyDescent="0.35">
      <c r="A709" s="210">
        <v>614</v>
      </c>
      <c r="B709" s="152" t="s">
        <v>1138</v>
      </c>
      <c r="C709" s="174" t="s">
        <v>1139</v>
      </c>
      <c r="D709" s="153">
        <v>6.0871871999999998</v>
      </c>
      <c r="E709" s="192">
        <f t="shared" ref="E709:E740" si="752">D709*10%</f>
        <v>0.60871872000000005</v>
      </c>
      <c r="F709" s="192">
        <f t="shared" ref="F709:F740" si="753">D709-E709-H709</f>
        <v>5.1132372479999999</v>
      </c>
      <c r="G709" s="192"/>
      <c r="H709" s="192">
        <f t="shared" ref="H709:H740" si="754">D709*6%</f>
        <v>0.36523123199999996</v>
      </c>
      <c r="I709" s="153">
        <v>7.3208353599999993</v>
      </c>
      <c r="J709" s="192">
        <v>0</v>
      </c>
      <c r="K709" s="192">
        <v>6.9119021199999997</v>
      </c>
      <c r="L709" s="192">
        <v>0</v>
      </c>
      <c r="M709" s="192">
        <v>0.40893323999999992</v>
      </c>
      <c r="N709" s="192">
        <f t="shared" ref="N709:N740" si="755">D709-I709</f>
        <v>-1.2336481599999995</v>
      </c>
      <c r="O709" s="192">
        <f t="shared" ref="O709:O740" si="756">E709-J709</f>
        <v>0.60871872000000005</v>
      </c>
      <c r="P709" s="192">
        <f t="shared" ref="P709:P740" si="757">F709-K709</f>
        <v>-1.7986648719999998</v>
      </c>
      <c r="Q709" s="192">
        <f t="shared" ref="Q709:Q740" si="758">G709-L709</f>
        <v>0</v>
      </c>
      <c r="R709" s="192">
        <f t="shared" ref="R709:R740" si="759">H709-M709</f>
        <v>-4.3702007999999959E-2</v>
      </c>
      <c r="S709" s="153">
        <f t="shared" ref="S709:S740" si="760">T709+U709+V709+W709</f>
        <v>6.1006961300000002</v>
      </c>
      <c r="T709" s="153"/>
      <c r="U709" s="153">
        <v>5.7599184299999999</v>
      </c>
      <c r="V709" s="153"/>
      <c r="W709" s="153">
        <v>0.34077769999999996</v>
      </c>
      <c r="X709" s="192"/>
      <c r="Y709" s="192"/>
      <c r="Z709" s="192"/>
      <c r="AA709" s="192"/>
      <c r="AB709" s="198"/>
      <c r="AC709" s="192"/>
      <c r="AD709" s="192"/>
      <c r="AE709" s="192">
        <v>0.25</v>
      </c>
      <c r="AF709" s="198">
        <v>2020</v>
      </c>
      <c r="AG709" s="192" t="s">
        <v>1527</v>
      </c>
      <c r="AH709" s="192" t="s">
        <v>1528</v>
      </c>
      <c r="AI709" s="192" t="s">
        <v>1529</v>
      </c>
      <c r="AJ709" s="153">
        <v>1.7250000000000001</v>
      </c>
      <c r="AK709" s="192"/>
      <c r="AL709" s="27"/>
    </row>
    <row r="710" spans="1:38" ht="93.25" x14ac:dyDescent="0.35">
      <c r="A710" s="210">
        <v>615</v>
      </c>
      <c r="B710" s="152" t="s">
        <v>1851</v>
      </c>
      <c r="C710" s="174" t="s">
        <v>1140</v>
      </c>
      <c r="D710" s="153">
        <v>1.2537648000000001</v>
      </c>
      <c r="E710" s="192">
        <f t="shared" si="752"/>
        <v>0.12537648000000001</v>
      </c>
      <c r="F710" s="192">
        <f t="shared" si="753"/>
        <v>1.0531624319999999</v>
      </c>
      <c r="G710" s="192"/>
      <c r="H710" s="192">
        <f t="shared" si="754"/>
        <v>7.5225888000000005E-2</v>
      </c>
      <c r="I710" s="153">
        <v>5.5798871999999999E-2</v>
      </c>
      <c r="J710" s="192">
        <v>0</v>
      </c>
      <c r="K710" s="192">
        <v>0</v>
      </c>
      <c r="L710" s="192">
        <v>0</v>
      </c>
      <c r="M710" s="192">
        <v>5.5798871999999999E-2</v>
      </c>
      <c r="N710" s="192">
        <f t="shared" si="755"/>
        <v>1.1979659280000001</v>
      </c>
      <c r="O710" s="192">
        <f t="shared" si="756"/>
        <v>0.12537648000000001</v>
      </c>
      <c r="P710" s="192">
        <f t="shared" si="757"/>
        <v>1.0531624319999999</v>
      </c>
      <c r="Q710" s="192">
        <f t="shared" si="758"/>
        <v>0</v>
      </c>
      <c r="R710" s="192">
        <f t="shared" si="759"/>
        <v>1.9427016000000005E-2</v>
      </c>
      <c r="S710" s="153">
        <f t="shared" si="760"/>
        <v>4.6499060000000002E-2</v>
      </c>
      <c r="T710" s="153"/>
      <c r="U710" s="153"/>
      <c r="V710" s="153"/>
      <c r="W710" s="153">
        <v>4.6499060000000002E-2</v>
      </c>
      <c r="X710" s="192"/>
      <c r="Y710" s="192"/>
      <c r="Z710" s="192"/>
      <c r="AA710" s="192"/>
      <c r="AB710" s="198"/>
      <c r="AC710" s="192"/>
      <c r="AD710" s="192"/>
      <c r="AE710" s="192"/>
      <c r="AF710" s="192"/>
      <c r="AG710" s="192"/>
      <c r="AH710" s="192"/>
      <c r="AI710" s="192"/>
      <c r="AJ710" s="153"/>
      <c r="AK710" s="192"/>
      <c r="AL710" s="27"/>
    </row>
    <row r="711" spans="1:38" ht="46.65" x14ac:dyDescent="0.35">
      <c r="A711" s="210">
        <v>616</v>
      </c>
      <c r="B711" s="152" t="s">
        <v>1141</v>
      </c>
      <c r="C711" s="174" t="s">
        <v>1142</v>
      </c>
      <c r="D711" s="153">
        <v>112.999596</v>
      </c>
      <c r="E711" s="192">
        <f t="shared" si="752"/>
        <v>11.299959600000001</v>
      </c>
      <c r="F711" s="192">
        <f t="shared" si="753"/>
        <v>94.919660640000004</v>
      </c>
      <c r="G711" s="192"/>
      <c r="H711" s="192">
        <f t="shared" si="754"/>
        <v>6.7799757599999992</v>
      </c>
      <c r="I711" s="153">
        <v>5.0290528079999985</v>
      </c>
      <c r="J711" s="192">
        <v>0</v>
      </c>
      <c r="K711" s="192">
        <v>0</v>
      </c>
      <c r="L711" s="192">
        <v>0</v>
      </c>
      <c r="M711" s="192">
        <v>5.0290528079999985</v>
      </c>
      <c r="N711" s="192">
        <f t="shared" si="755"/>
        <v>107.97054319199999</v>
      </c>
      <c r="O711" s="192">
        <f t="shared" si="756"/>
        <v>11.299959600000001</v>
      </c>
      <c r="P711" s="192">
        <f t="shared" si="757"/>
        <v>94.919660640000004</v>
      </c>
      <c r="Q711" s="192">
        <f t="shared" si="758"/>
        <v>0</v>
      </c>
      <c r="R711" s="192">
        <f t="shared" si="759"/>
        <v>1.7509229520000007</v>
      </c>
      <c r="S711" s="153">
        <f t="shared" si="760"/>
        <v>4.1908773399999992</v>
      </c>
      <c r="T711" s="153"/>
      <c r="U711" s="153"/>
      <c r="V711" s="153"/>
      <c r="W711" s="153">
        <v>4.1908773399999992</v>
      </c>
      <c r="X711" s="192"/>
      <c r="Y711" s="192"/>
      <c r="Z711" s="192"/>
      <c r="AA711" s="192"/>
      <c r="AB711" s="198"/>
      <c r="AC711" s="192"/>
      <c r="AD711" s="192"/>
      <c r="AE711" s="192"/>
      <c r="AF711" s="192"/>
      <c r="AG711" s="192"/>
      <c r="AH711" s="192"/>
      <c r="AI711" s="192"/>
      <c r="AJ711" s="153"/>
      <c r="AK711" s="192"/>
      <c r="AL711" s="27"/>
    </row>
    <row r="712" spans="1:38" ht="30.7" customHeight="1" x14ac:dyDescent="0.35">
      <c r="A712" s="210">
        <v>617</v>
      </c>
      <c r="B712" s="152" t="s">
        <v>1143</v>
      </c>
      <c r="C712" s="174" t="s">
        <v>1144</v>
      </c>
      <c r="D712" s="153">
        <v>1.2E-2</v>
      </c>
      <c r="E712" s="192">
        <f t="shared" si="752"/>
        <v>1.2000000000000001E-3</v>
      </c>
      <c r="F712" s="192">
        <f t="shared" si="753"/>
        <v>1.008E-2</v>
      </c>
      <c r="G712" s="192"/>
      <c r="H712" s="192">
        <f t="shared" si="754"/>
        <v>7.1999999999999994E-4</v>
      </c>
      <c r="I712" s="153">
        <v>0</v>
      </c>
      <c r="J712" s="192">
        <v>0</v>
      </c>
      <c r="K712" s="192">
        <v>0</v>
      </c>
      <c r="L712" s="192">
        <v>0</v>
      </c>
      <c r="M712" s="192">
        <v>0</v>
      </c>
      <c r="N712" s="192">
        <f t="shared" si="755"/>
        <v>1.2E-2</v>
      </c>
      <c r="O712" s="192">
        <f t="shared" si="756"/>
        <v>1.2000000000000001E-3</v>
      </c>
      <c r="P712" s="192">
        <f t="shared" si="757"/>
        <v>1.008E-2</v>
      </c>
      <c r="Q712" s="192">
        <f t="shared" si="758"/>
        <v>0</v>
      </c>
      <c r="R712" s="192">
        <f t="shared" si="759"/>
        <v>7.1999999999999994E-4</v>
      </c>
      <c r="S712" s="153">
        <f t="shared" si="760"/>
        <v>0</v>
      </c>
      <c r="T712" s="153"/>
      <c r="U712" s="153"/>
      <c r="V712" s="153"/>
      <c r="W712" s="153">
        <v>0</v>
      </c>
      <c r="X712" s="192"/>
      <c r="Y712" s="192"/>
      <c r="Z712" s="192"/>
      <c r="AA712" s="192"/>
      <c r="AB712" s="198"/>
      <c r="AC712" s="192"/>
      <c r="AD712" s="192"/>
      <c r="AE712" s="192"/>
      <c r="AF712" s="192"/>
      <c r="AG712" s="192"/>
      <c r="AH712" s="192"/>
      <c r="AI712" s="192"/>
      <c r="AJ712" s="153"/>
      <c r="AK712" s="192"/>
      <c r="AL712" s="27"/>
    </row>
    <row r="713" spans="1:38" ht="46.65" x14ac:dyDescent="0.35">
      <c r="A713" s="210">
        <v>618</v>
      </c>
      <c r="B713" s="152" t="s">
        <v>1145</v>
      </c>
      <c r="C713" s="174" t="s">
        <v>1146</v>
      </c>
      <c r="D713" s="153">
        <v>4.7763360000000006</v>
      </c>
      <c r="E713" s="192">
        <f t="shared" si="752"/>
        <v>0.4776336000000001</v>
      </c>
      <c r="F713" s="192">
        <f t="shared" si="753"/>
        <v>4.012122240000001</v>
      </c>
      <c r="G713" s="192"/>
      <c r="H713" s="192">
        <f t="shared" si="754"/>
        <v>0.28658016000000003</v>
      </c>
      <c r="I713" s="153">
        <v>0.94626245799999997</v>
      </c>
      <c r="J713" s="192">
        <v>0</v>
      </c>
      <c r="K713" s="192">
        <v>0.87313332999999993</v>
      </c>
      <c r="L713" s="192">
        <v>0</v>
      </c>
      <c r="M713" s="192">
        <v>7.3129128000000002E-2</v>
      </c>
      <c r="N713" s="192">
        <f t="shared" si="755"/>
        <v>3.8300735420000005</v>
      </c>
      <c r="O713" s="192">
        <f t="shared" si="756"/>
        <v>0.4776336000000001</v>
      </c>
      <c r="P713" s="192">
        <f t="shared" si="757"/>
        <v>3.138988910000001</v>
      </c>
      <c r="Q713" s="192">
        <f t="shared" si="758"/>
        <v>0</v>
      </c>
      <c r="R713" s="192">
        <f t="shared" si="759"/>
        <v>0.21345103200000004</v>
      </c>
      <c r="S713" s="153">
        <f t="shared" si="760"/>
        <v>6.0940940000000006E-2</v>
      </c>
      <c r="T713" s="153"/>
      <c r="U713" s="153"/>
      <c r="V713" s="153"/>
      <c r="W713" s="153">
        <v>6.0940940000000006E-2</v>
      </c>
      <c r="X713" s="192"/>
      <c r="Y713" s="192"/>
      <c r="Z713" s="192"/>
      <c r="AA713" s="192"/>
      <c r="AB713" s="198"/>
      <c r="AC713" s="192"/>
      <c r="AD713" s="192"/>
      <c r="AE713" s="192">
        <v>0.25</v>
      </c>
      <c r="AF713" s="198">
        <v>2020</v>
      </c>
      <c r="AG713" s="192" t="s">
        <v>1527</v>
      </c>
      <c r="AH713" s="192" t="s">
        <v>1528</v>
      </c>
      <c r="AI713" s="192" t="s">
        <v>1529</v>
      </c>
      <c r="AJ713" s="153">
        <v>0.84</v>
      </c>
      <c r="AK713" s="192"/>
      <c r="AL713" s="27"/>
    </row>
    <row r="714" spans="1:38" ht="77.7" x14ac:dyDescent="0.35">
      <c r="A714" s="210">
        <v>619</v>
      </c>
      <c r="B714" s="152" t="s">
        <v>1147</v>
      </c>
      <c r="C714" s="174" t="s">
        <v>1148</v>
      </c>
      <c r="D714" s="153">
        <v>12</v>
      </c>
      <c r="E714" s="192">
        <f t="shared" si="752"/>
        <v>1.2000000000000002</v>
      </c>
      <c r="F714" s="192">
        <f t="shared" si="753"/>
        <v>10.08</v>
      </c>
      <c r="G714" s="192"/>
      <c r="H714" s="192">
        <f t="shared" si="754"/>
        <v>0.72</v>
      </c>
      <c r="I714" s="153">
        <v>3.6460958959999998</v>
      </c>
      <c r="J714" s="192">
        <v>3.1120352599999999</v>
      </c>
      <c r="K714" s="192">
        <v>0</v>
      </c>
      <c r="L714" s="192">
        <v>0</v>
      </c>
      <c r="M714" s="192">
        <v>0.53406063600000009</v>
      </c>
      <c r="N714" s="192">
        <f t="shared" si="755"/>
        <v>8.3539041039999997</v>
      </c>
      <c r="O714" s="192">
        <f t="shared" si="756"/>
        <v>-1.9120352599999997</v>
      </c>
      <c r="P714" s="192">
        <f t="shared" si="757"/>
        <v>10.08</v>
      </c>
      <c r="Q714" s="192">
        <f t="shared" si="758"/>
        <v>0</v>
      </c>
      <c r="R714" s="192">
        <f t="shared" si="759"/>
        <v>0.18593936399999988</v>
      </c>
      <c r="S714" s="153">
        <f t="shared" si="760"/>
        <v>3.0384132400000001</v>
      </c>
      <c r="T714" s="153">
        <v>2.4802842000000003</v>
      </c>
      <c r="U714" s="153"/>
      <c r="V714" s="153"/>
      <c r="W714" s="153">
        <f>0.44505053+0.11307851</f>
        <v>0.55812903999999997</v>
      </c>
      <c r="X714" s="192"/>
      <c r="Y714" s="192"/>
      <c r="Z714" s="192"/>
      <c r="AA714" s="192"/>
      <c r="AB714" s="198"/>
      <c r="AC714" s="192"/>
      <c r="AD714" s="192"/>
      <c r="AE714" s="192"/>
      <c r="AF714" s="192"/>
      <c r="AG714" s="192"/>
      <c r="AH714" s="192"/>
      <c r="AI714" s="192"/>
      <c r="AJ714" s="153"/>
      <c r="AK714" s="192"/>
      <c r="AL714" s="27"/>
    </row>
    <row r="715" spans="1:38" ht="46.65" x14ac:dyDescent="0.35">
      <c r="A715" s="210">
        <v>620</v>
      </c>
      <c r="B715" s="152" t="s">
        <v>1149</v>
      </c>
      <c r="C715" s="174" t="s">
        <v>1150</v>
      </c>
      <c r="D715" s="153">
        <v>0.20421599999999998</v>
      </c>
      <c r="E715" s="192">
        <f t="shared" si="752"/>
        <v>2.0421599999999998E-2</v>
      </c>
      <c r="F715" s="192">
        <f t="shared" si="753"/>
        <v>0.17154143999999996</v>
      </c>
      <c r="G715" s="192"/>
      <c r="H715" s="192">
        <f t="shared" si="754"/>
        <v>1.2252959999999999E-2</v>
      </c>
      <c r="I715" s="153">
        <v>2.5052699759999997</v>
      </c>
      <c r="J715" s="192">
        <v>0</v>
      </c>
      <c r="K715" s="192">
        <v>2.4873868199999998</v>
      </c>
      <c r="L715" s="192">
        <v>0</v>
      </c>
      <c r="M715" s="192">
        <v>1.7883156000000001E-2</v>
      </c>
      <c r="N715" s="192">
        <f t="shared" si="755"/>
        <v>-2.3010539759999995</v>
      </c>
      <c r="O715" s="192">
        <f t="shared" si="756"/>
        <v>2.0421599999999998E-2</v>
      </c>
      <c r="P715" s="192">
        <f t="shared" si="757"/>
        <v>-2.3158453799999998</v>
      </c>
      <c r="Q715" s="192">
        <f t="shared" si="758"/>
        <v>0</v>
      </c>
      <c r="R715" s="192">
        <f t="shared" si="759"/>
        <v>-5.6301960000000022E-3</v>
      </c>
      <c r="S715" s="153">
        <f t="shared" si="760"/>
        <v>2.08772498</v>
      </c>
      <c r="T715" s="153"/>
      <c r="U715" s="153">
        <v>2.07282235</v>
      </c>
      <c r="V715" s="153"/>
      <c r="W715" s="153">
        <v>1.490263E-2</v>
      </c>
      <c r="X715" s="192"/>
      <c r="Y715" s="192"/>
      <c r="Z715" s="192"/>
      <c r="AA715" s="192"/>
      <c r="AB715" s="198"/>
      <c r="AC715" s="192"/>
      <c r="AD715" s="192"/>
      <c r="AE715" s="192"/>
      <c r="AF715" s="198">
        <v>2020</v>
      </c>
      <c r="AG715" s="192" t="s">
        <v>1527</v>
      </c>
      <c r="AH715" s="192" t="s">
        <v>1528</v>
      </c>
      <c r="AI715" s="192" t="s">
        <v>1529</v>
      </c>
      <c r="AJ715" s="153">
        <v>7.0000000000000001E-3</v>
      </c>
      <c r="AK715" s="192"/>
      <c r="AL715" s="27"/>
    </row>
    <row r="716" spans="1:38" ht="46.65" x14ac:dyDescent="0.35">
      <c r="A716" s="210">
        <v>621</v>
      </c>
      <c r="B716" s="152" t="s">
        <v>1151</v>
      </c>
      <c r="C716" s="174" t="s">
        <v>1152</v>
      </c>
      <c r="D716" s="153">
        <v>0.20421599999999998</v>
      </c>
      <c r="E716" s="192">
        <f t="shared" si="752"/>
        <v>2.0421599999999998E-2</v>
      </c>
      <c r="F716" s="192">
        <f t="shared" si="753"/>
        <v>0.17154143999999996</v>
      </c>
      <c r="G716" s="192"/>
      <c r="H716" s="192">
        <f t="shared" si="754"/>
        <v>1.2252959999999999E-2</v>
      </c>
      <c r="I716" s="153">
        <v>0.49822986800000002</v>
      </c>
      <c r="J716" s="192">
        <v>0</v>
      </c>
      <c r="K716" s="192">
        <v>0.48699578000000004</v>
      </c>
      <c r="L716" s="192">
        <v>0</v>
      </c>
      <c r="M716" s="192">
        <v>1.1234087999999998E-2</v>
      </c>
      <c r="N716" s="192">
        <f t="shared" si="755"/>
        <v>-0.29401386800000007</v>
      </c>
      <c r="O716" s="192">
        <f t="shared" si="756"/>
        <v>2.0421599999999998E-2</v>
      </c>
      <c r="P716" s="192">
        <f t="shared" si="757"/>
        <v>-0.31545434000000006</v>
      </c>
      <c r="Q716" s="192">
        <f t="shared" si="758"/>
        <v>0</v>
      </c>
      <c r="R716" s="192">
        <f t="shared" si="759"/>
        <v>1.0188720000000005E-3</v>
      </c>
      <c r="S716" s="153">
        <f t="shared" si="760"/>
        <v>9.3617399999999986E-3</v>
      </c>
      <c r="T716" s="153"/>
      <c r="U716" s="153"/>
      <c r="V716" s="153"/>
      <c r="W716" s="153">
        <v>9.3617399999999986E-3</v>
      </c>
      <c r="X716" s="192"/>
      <c r="Y716" s="192"/>
      <c r="Z716" s="192"/>
      <c r="AA716" s="192"/>
      <c r="AB716" s="198"/>
      <c r="AC716" s="192"/>
      <c r="AD716" s="192"/>
      <c r="AE716" s="192"/>
      <c r="AF716" s="198">
        <v>2020</v>
      </c>
      <c r="AG716" s="192" t="s">
        <v>1527</v>
      </c>
      <c r="AH716" s="192" t="s">
        <v>1528</v>
      </c>
      <c r="AI716" s="192" t="s">
        <v>1529</v>
      </c>
      <c r="AJ716" s="153">
        <v>6.6000000000000003E-2</v>
      </c>
      <c r="AK716" s="192"/>
      <c r="AL716" s="27"/>
    </row>
    <row r="717" spans="1:38" ht="46.65" x14ac:dyDescent="0.35">
      <c r="A717" s="210">
        <v>622</v>
      </c>
      <c r="B717" s="152" t="s">
        <v>1153</v>
      </c>
      <c r="C717" s="174" t="s">
        <v>1154</v>
      </c>
      <c r="D717" s="153">
        <v>0.20421599999999998</v>
      </c>
      <c r="E717" s="192">
        <f t="shared" si="752"/>
        <v>2.0421599999999998E-2</v>
      </c>
      <c r="F717" s="192">
        <f t="shared" si="753"/>
        <v>0.17154143999999996</v>
      </c>
      <c r="G717" s="192"/>
      <c r="H717" s="192">
        <f t="shared" si="754"/>
        <v>1.2252959999999999E-2</v>
      </c>
      <c r="I717" s="153">
        <v>2.2542978659999999</v>
      </c>
      <c r="J717" s="192">
        <v>0</v>
      </c>
      <c r="K717" s="192">
        <v>2.2333532699999998</v>
      </c>
      <c r="L717" s="192">
        <v>0</v>
      </c>
      <c r="M717" s="192">
        <v>2.0944596000000003E-2</v>
      </c>
      <c r="N717" s="192">
        <f t="shared" si="755"/>
        <v>-2.0500818659999998</v>
      </c>
      <c r="O717" s="192">
        <f t="shared" si="756"/>
        <v>2.0421599999999998E-2</v>
      </c>
      <c r="P717" s="192">
        <f t="shared" si="757"/>
        <v>-2.0618118299999999</v>
      </c>
      <c r="Q717" s="192">
        <f t="shared" si="758"/>
        <v>0</v>
      </c>
      <c r="R717" s="192">
        <f t="shared" si="759"/>
        <v>-8.6916360000000043E-3</v>
      </c>
      <c r="S717" s="153">
        <f t="shared" si="760"/>
        <v>1.7453830000000004E-2</v>
      </c>
      <c r="T717" s="153"/>
      <c r="U717" s="153"/>
      <c r="V717" s="153"/>
      <c r="W717" s="153">
        <v>1.7453830000000004E-2</v>
      </c>
      <c r="X717" s="192"/>
      <c r="Y717" s="192"/>
      <c r="Z717" s="192"/>
      <c r="AA717" s="192"/>
      <c r="AB717" s="198"/>
      <c r="AC717" s="192"/>
      <c r="AD717" s="192"/>
      <c r="AE717" s="192"/>
      <c r="AF717" s="198">
        <v>2020</v>
      </c>
      <c r="AG717" s="192" t="s">
        <v>1527</v>
      </c>
      <c r="AH717" s="192" t="s">
        <v>1528</v>
      </c>
      <c r="AI717" s="192" t="s">
        <v>1529</v>
      </c>
      <c r="AJ717" s="153">
        <v>0.08</v>
      </c>
      <c r="AK717" s="192"/>
      <c r="AL717" s="27"/>
    </row>
    <row r="718" spans="1:38" ht="46.65" x14ac:dyDescent="0.35">
      <c r="A718" s="210">
        <v>623</v>
      </c>
      <c r="B718" s="152" t="s">
        <v>1155</v>
      </c>
      <c r="C718" s="174" t="s">
        <v>1156</v>
      </c>
      <c r="D718" s="153">
        <v>0.20421599999999998</v>
      </c>
      <c r="E718" s="192">
        <f t="shared" si="752"/>
        <v>2.0421599999999998E-2</v>
      </c>
      <c r="F718" s="192">
        <f t="shared" si="753"/>
        <v>0.17154143999999996</v>
      </c>
      <c r="G718" s="192"/>
      <c r="H718" s="192">
        <f t="shared" si="754"/>
        <v>1.2252959999999999E-2</v>
      </c>
      <c r="I718" s="153">
        <v>0.49267820000000001</v>
      </c>
      <c r="J718" s="192">
        <v>0</v>
      </c>
      <c r="K718" s="192">
        <v>0.47989520000000002</v>
      </c>
      <c r="L718" s="192">
        <v>0</v>
      </c>
      <c r="M718" s="192">
        <v>1.2783000000000001E-2</v>
      </c>
      <c r="N718" s="192">
        <f t="shared" si="755"/>
        <v>-0.2884622</v>
      </c>
      <c r="O718" s="192">
        <f t="shared" si="756"/>
        <v>2.0421599999999998E-2</v>
      </c>
      <c r="P718" s="192">
        <f t="shared" si="757"/>
        <v>-0.30835376000000003</v>
      </c>
      <c r="Q718" s="192">
        <f t="shared" si="758"/>
        <v>0</v>
      </c>
      <c r="R718" s="192">
        <f t="shared" si="759"/>
        <v>-5.3004000000000245E-4</v>
      </c>
      <c r="S718" s="153">
        <f t="shared" si="760"/>
        <v>1.0652500000000001E-2</v>
      </c>
      <c r="T718" s="153"/>
      <c r="U718" s="153"/>
      <c r="V718" s="153"/>
      <c r="W718" s="153">
        <v>1.0652500000000001E-2</v>
      </c>
      <c r="X718" s="192"/>
      <c r="Y718" s="192"/>
      <c r="Z718" s="192"/>
      <c r="AA718" s="192"/>
      <c r="AB718" s="198"/>
      <c r="AC718" s="192"/>
      <c r="AD718" s="192"/>
      <c r="AE718" s="192"/>
      <c r="AF718" s="198">
        <v>2020</v>
      </c>
      <c r="AG718" s="192" t="s">
        <v>1527</v>
      </c>
      <c r="AH718" s="192" t="s">
        <v>1528</v>
      </c>
      <c r="AI718" s="192" t="s">
        <v>1529</v>
      </c>
      <c r="AJ718" s="153">
        <v>5.2699999999999997E-2</v>
      </c>
      <c r="AK718" s="192"/>
      <c r="AL718" s="27"/>
    </row>
    <row r="719" spans="1:38" ht="46.65" x14ac:dyDescent="0.35">
      <c r="A719" s="210">
        <v>624</v>
      </c>
      <c r="B719" s="152" t="s">
        <v>1157</v>
      </c>
      <c r="C719" s="174" t="s">
        <v>1158</v>
      </c>
      <c r="D719" s="153">
        <v>0.1593</v>
      </c>
      <c r="E719" s="192">
        <f t="shared" si="752"/>
        <v>1.593E-2</v>
      </c>
      <c r="F719" s="192">
        <f t="shared" si="753"/>
        <v>0.13381199999999999</v>
      </c>
      <c r="G719" s="192"/>
      <c r="H719" s="192">
        <f t="shared" si="754"/>
        <v>9.5579999999999988E-3</v>
      </c>
      <c r="I719" s="153">
        <v>7.0896239999999992E-3</v>
      </c>
      <c r="J719" s="192">
        <v>0</v>
      </c>
      <c r="K719" s="192">
        <v>0</v>
      </c>
      <c r="L719" s="192">
        <v>0</v>
      </c>
      <c r="M719" s="192">
        <v>7.0896239999999992E-3</v>
      </c>
      <c r="N719" s="192">
        <f t="shared" si="755"/>
        <v>0.15221037600000001</v>
      </c>
      <c r="O719" s="192">
        <f t="shared" si="756"/>
        <v>1.593E-2</v>
      </c>
      <c r="P719" s="192">
        <f t="shared" si="757"/>
        <v>0.13381199999999999</v>
      </c>
      <c r="Q719" s="192">
        <f t="shared" si="758"/>
        <v>0</v>
      </c>
      <c r="R719" s="192">
        <f t="shared" si="759"/>
        <v>2.4683759999999996E-3</v>
      </c>
      <c r="S719" s="153">
        <f t="shared" si="760"/>
        <v>5.9080199999999999E-3</v>
      </c>
      <c r="T719" s="153"/>
      <c r="U719" s="153"/>
      <c r="V719" s="153"/>
      <c r="W719" s="153">
        <v>5.9080199999999999E-3</v>
      </c>
      <c r="X719" s="192"/>
      <c r="Y719" s="192"/>
      <c r="Z719" s="192"/>
      <c r="AA719" s="192"/>
      <c r="AB719" s="198"/>
      <c r="AC719" s="192"/>
      <c r="AD719" s="192"/>
      <c r="AE719" s="192"/>
      <c r="AF719" s="192"/>
      <c r="AG719" s="192"/>
      <c r="AH719" s="192"/>
      <c r="AI719" s="192"/>
      <c r="AJ719" s="153"/>
      <c r="AK719" s="192"/>
      <c r="AL719" s="27"/>
    </row>
    <row r="720" spans="1:38" ht="46.65" x14ac:dyDescent="0.35">
      <c r="A720" s="210">
        <v>625</v>
      </c>
      <c r="B720" s="152" t="s">
        <v>1159</v>
      </c>
      <c r="C720" s="174" t="s">
        <v>1160</v>
      </c>
      <c r="D720" s="153">
        <v>0.20421599999999998</v>
      </c>
      <c r="E720" s="192">
        <f t="shared" si="752"/>
        <v>2.0421599999999998E-2</v>
      </c>
      <c r="F720" s="192">
        <f t="shared" si="753"/>
        <v>0.17154143999999996</v>
      </c>
      <c r="G720" s="192"/>
      <c r="H720" s="192">
        <f t="shared" si="754"/>
        <v>1.2252959999999999E-2</v>
      </c>
      <c r="I720" s="153">
        <v>0.49320759400000003</v>
      </c>
      <c r="J720" s="192">
        <v>0</v>
      </c>
      <c r="K720" s="192">
        <v>0.48014359000000001</v>
      </c>
      <c r="L720" s="192">
        <v>0</v>
      </c>
      <c r="M720" s="192">
        <v>1.3064004000000001E-2</v>
      </c>
      <c r="N720" s="192">
        <f t="shared" si="755"/>
        <v>-0.28899159400000007</v>
      </c>
      <c r="O720" s="192">
        <f t="shared" si="756"/>
        <v>2.0421599999999998E-2</v>
      </c>
      <c r="P720" s="192">
        <f t="shared" si="757"/>
        <v>-0.30860215000000002</v>
      </c>
      <c r="Q720" s="192">
        <f t="shared" si="758"/>
        <v>0</v>
      </c>
      <c r="R720" s="192">
        <f t="shared" si="759"/>
        <v>-8.1104400000000208E-4</v>
      </c>
      <c r="S720" s="153">
        <f t="shared" si="760"/>
        <v>1.0886670000000001E-2</v>
      </c>
      <c r="T720" s="153"/>
      <c r="U720" s="153"/>
      <c r="V720" s="153"/>
      <c r="W720" s="153">
        <v>1.0886670000000001E-2</v>
      </c>
      <c r="X720" s="192"/>
      <c r="Y720" s="192"/>
      <c r="Z720" s="192"/>
      <c r="AA720" s="192"/>
      <c r="AB720" s="198"/>
      <c r="AC720" s="192"/>
      <c r="AD720" s="192"/>
      <c r="AE720" s="192"/>
      <c r="AF720" s="198">
        <v>2020</v>
      </c>
      <c r="AG720" s="192" t="s">
        <v>1527</v>
      </c>
      <c r="AH720" s="192" t="s">
        <v>1528</v>
      </c>
      <c r="AI720" s="192" t="s">
        <v>1529</v>
      </c>
      <c r="AJ720" s="153">
        <v>6.3E-2</v>
      </c>
      <c r="AK720" s="192"/>
      <c r="AL720" s="27"/>
    </row>
    <row r="721" spans="1:38" ht="46.65" x14ac:dyDescent="0.35">
      <c r="A721" s="210">
        <v>626</v>
      </c>
      <c r="B721" s="152" t="s">
        <v>1161</v>
      </c>
      <c r="C721" s="174" t="s">
        <v>1162</v>
      </c>
      <c r="D721" s="153">
        <v>0.20421599999999998</v>
      </c>
      <c r="E721" s="192">
        <f t="shared" si="752"/>
        <v>2.0421599999999998E-2</v>
      </c>
      <c r="F721" s="192">
        <f t="shared" si="753"/>
        <v>0.17154143999999996</v>
      </c>
      <c r="G721" s="192"/>
      <c r="H721" s="192">
        <f t="shared" si="754"/>
        <v>1.2252959999999999E-2</v>
      </c>
      <c r="I721" s="153">
        <v>0.485670724</v>
      </c>
      <c r="J721" s="192">
        <v>0.47658208000000002</v>
      </c>
      <c r="K721" s="192">
        <v>0</v>
      </c>
      <c r="L721" s="192">
        <v>0</v>
      </c>
      <c r="M721" s="192">
        <v>9.0886440000000016E-3</v>
      </c>
      <c r="N721" s="192">
        <f t="shared" si="755"/>
        <v>-0.28145472400000004</v>
      </c>
      <c r="O721" s="192">
        <f t="shared" si="756"/>
        <v>-0.45616048000000003</v>
      </c>
      <c r="P721" s="192">
        <f t="shared" si="757"/>
        <v>0.17154143999999996</v>
      </c>
      <c r="Q721" s="192">
        <f t="shared" si="758"/>
        <v>0</v>
      </c>
      <c r="R721" s="192">
        <f t="shared" si="759"/>
        <v>3.1643159999999969E-3</v>
      </c>
      <c r="S721" s="153">
        <f t="shared" si="760"/>
        <v>0.40472559999999996</v>
      </c>
      <c r="T721" s="153">
        <v>0.39715172999999998</v>
      </c>
      <c r="U721" s="153"/>
      <c r="V721" s="153"/>
      <c r="W721" s="153">
        <v>7.5738700000000016E-3</v>
      </c>
      <c r="X721" s="192"/>
      <c r="Y721" s="192"/>
      <c r="Z721" s="192"/>
      <c r="AA721" s="192"/>
      <c r="AB721" s="198"/>
      <c r="AC721" s="192"/>
      <c r="AD721" s="192"/>
      <c r="AE721" s="192"/>
      <c r="AF721" s="192"/>
      <c r="AG721" s="192"/>
      <c r="AH721" s="192"/>
      <c r="AI721" s="192"/>
      <c r="AJ721" s="153"/>
      <c r="AK721" s="192"/>
      <c r="AL721" s="27"/>
    </row>
    <row r="722" spans="1:38" ht="46.65" x14ac:dyDescent="0.35">
      <c r="A722" s="210">
        <v>627</v>
      </c>
      <c r="B722" s="152" t="s">
        <v>1163</v>
      </c>
      <c r="C722" s="174" t="s">
        <v>1164</v>
      </c>
      <c r="D722" s="153">
        <v>0.20421599999999998</v>
      </c>
      <c r="E722" s="192">
        <f t="shared" si="752"/>
        <v>2.0421599999999998E-2</v>
      </c>
      <c r="F722" s="192">
        <f t="shared" si="753"/>
        <v>0.17154143999999996</v>
      </c>
      <c r="G722" s="192"/>
      <c r="H722" s="192">
        <f t="shared" si="754"/>
        <v>1.2252959999999999E-2</v>
      </c>
      <c r="I722" s="153">
        <v>2.3163990499999998</v>
      </c>
      <c r="J722" s="192">
        <v>0</v>
      </c>
      <c r="K722" s="192">
        <v>2.29956863</v>
      </c>
      <c r="L722" s="192">
        <v>0</v>
      </c>
      <c r="M722" s="192">
        <v>1.6830419999999999E-2</v>
      </c>
      <c r="N722" s="192">
        <f t="shared" si="755"/>
        <v>-2.1121830499999996</v>
      </c>
      <c r="O722" s="192">
        <f t="shared" si="756"/>
        <v>2.0421599999999998E-2</v>
      </c>
      <c r="P722" s="192">
        <f t="shared" si="757"/>
        <v>-2.1280271900000001</v>
      </c>
      <c r="Q722" s="192">
        <f t="shared" si="758"/>
        <v>0</v>
      </c>
      <c r="R722" s="192">
        <f t="shared" si="759"/>
        <v>-4.5774600000000002E-3</v>
      </c>
      <c r="S722" s="153">
        <f t="shared" si="760"/>
        <v>1.9303325400000002</v>
      </c>
      <c r="T722" s="153"/>
      <c r="U722" s="153">
        <v>1.9163071900000002</v>
      </c>
      <c r="V722" s="153"/>
      <c r="W722" s="153">
        <v>1.4025349999999999E-2</v>
      </c>
      <c r="X722" s="192"/>
      <c r="Y722" s="192"/>
      <c r="Z722" s="192"/>
      <c r="AA722" s="192"/>
      <c r="AB722" s="198"/>
      <c r="AC722" s="192"/>
      <c r="AD722" s="192"/>
      <c r="AE722" s="192"/>
      <c r="AF722" s="198">
        <v>2020</v>
      </c>
      <c r="AG722" s="192" t="s">
        <v>1527</v>
      </c>
      <c r="AH722" s="192" t="s">
        <v>1528</v>
      </c>
      <c r="AI722" s="192" t="s">
        <v>1529</v>
      </c>
      <c r="AJ722" s="153">
        <v>3.2000000000000001E-2</v>
      </c>
      <c r="AK722" s="192"/>
      <c r="AL722" s="27"/>
    </row>
    <row r="723" spans="1:38" ht="46.65" x14ac:dyDescent="0.35">
      <c r="A723" s="210">
        <v>628</v>
      </c>
      <c r="B723" s="152" t="s">
        <v>1165</v>
      </c>
      <c r="C723" s="174" t="s">
        <v>1166</v>
      </c>
      <c r="D723" s="153">
        <v>0.20421599999999998</v>
      </c>
      <c r="E723" s="192">
        <f t="shared" si="752"/>
        <v>2.0421599999999998E-2</v>
      </c>
      <c r="F723" s="192">
        <f t="shared" si="753"/>
        <v>0.17154143999999996</v>
      </c>
      <c r="G723" s="192"/>
      <c r="H723" s="192">
        <f t="shared" si="754"/>
        <v>1.2252959999999999E-2</v>
      </c>
      <c r="I723" s="153">
        <v>2.2939603740000005</v>
      </c>
      <c r="J723" s="192">
        <v>0</v>
      </c>
      <c r="K723" s="192">
        <v>2.2770385500000003</v>
      </c>
      <c r="L723" s="192">
        <v>0</v>
      </c>
      <c r="M723" s="192">
        <v>1.6921823999999999E-2</v>
      </c>
      <c r="N723" s="192">
        <f t="shared" si="755"/>
        <v>-2.0897443740000003</v>
      </c>
      <c r="O723" s="192">
        <f t="shared" si="756"/>
        <v>2.0421599999999998E-2</v>
      </c>
      <c r="P723" s="192">
        <f t="shared" si="757"/>
        <v>-2.1054971100000004</v>
      </c>
      <c r="Q723" s="192">
        <f t="shared" si="758"/>
        <v>0</v>
      </c>
      <c r="R723" s="192">
        <f t="shared" si="759"/>
        <v>-4.668864E-3</v>
      </c>
      <c r="S723" s="153">
        <f t="shared" si="760"/>
        <v>1.9116336400000002</v>
      </c>
      <c r="T723" s="153"/>
      <c r="U723" s="153">
        <v>1.8975321200000002</v>
      </c>
      <c r="V723" s="153"/>
      <c r="W723" s="153">
        <v>1.4101519999999999E-2</v>
      </c>
      <c r="X723" s="192"/>
      <c r="Y723" s="192"/>
      <c r="Z723" s="192"/>
      <c r="AA723" s="192"/>
      <c r="AB723" s="198"/>
      <c r="AC723" s="192"/>
      <c r="AD723" s="192"/>
      <c r="AE723" s="192"/>
      <c r="AF723" s="198">
        <v>2020</v>
      </c>
      <c r="AG723" s="192" t="s">
        <v>1527</v>
      </c>
      <c r="AH723" s="192" t="s">
        <v>1528</v>
      </c>
      <c r="AI723" s="192" t="s">
        <v>1529</v>
      </c>
      <c r="AJ723" s="153">
        <v>3.2000000000000001E-2</v>
      </c>
      <c r="AK723" s="192"/>
      <c r="AL723" s="27"/>
    </row>
    <row r="724" spans="1:38" ht="46.65" x14ac:dyDescent="0.35">
      <c r="A724" s="210">
        <v>629</v>
      </c>
      <c r="B724" s="152" t="s">
        <v>1167</v>
      </c>
      <c r="C724" s="174" t="s">
        <v>1168</v>
      </c>
      <c r="D724" s="153">
        <v>0.20421599999999998</v>
      </c>
      <c r="E724" s="192">
        <f t="shared" si="752"/>
        <v>2.0421599999999998E-2</v>
      </c>
      <c r="F724" s="192">
        <f t="shared" si="753"/>
        <v>0.17154143999999996</v>
      </c>
      <c r="G724" s="192"/>
      <c r="H724" s="192">
        <f t="shared" si="754"/>
        <v>1.2252959999999999E-2</v>
      </c>
      <c r="I724" s="153">
        <v>2.3043465480000003</v>
      </c>
      <c r="J724" s="192">
        <v>0</v>
      </c>
      <c r="K724" s="192">
        <v>2.2898364000000004</v>
      </c>
      <c r="L724" s="192">
        <v>0</v>
      </c>
      <c r="M724" s="192">
        <v>1.4510147999999999E-2</v>
      </c>
      <c r="N724" s="192">
        <f t="shared" si="755"/>
        <v>-2.1001305480000001</v>
      </c>
      <c r="O724" s="192">
        <f t="shared" si="756"/>
        <v>2.0421599999999998E-2</v>
      </c>
      <c r="P724" s="192">
        <f t="shared" si="757"/>
        <v>-2.1182949600000005</v>
      </c>
      <c r="Q724" s="192">
        <f t="shared" si="758"/>
        <v>0</v>
      </c>
      <c r="R724" s="192">
        <f t="shared" si="759"/>
        <v>-2.2571880000000002E-3</v>
      </c>
      <c r="S724" s="153">
        <f t="shared" si="760"/>
        <v>1.9202887900000001</v>
      </c>
      <c r="T724" s="153"/>
      <c r="U724" s="153">
        <v>1.9081970000000001</v>
      </c>
      <c r="V724" s="153"/>
      <c r="W724" s="153">
        <v>1.209179E-2</v>
      </c>
      <c r="X724" s="192"/>
      <c r="Y724" s="192"/>
      <c r="Z724" s="192"/>
      <c r="AA724" s="192"/>
      <c r="AB724" s="198"/>
      <c r="AC724" s="192"/>
      <c r="AD724" s="192"/>
      <c r="AE724" s="192"/>
      <c r="AF724" s="198">
        <v>2020</v>
      </c>
      <c r="AG724" s="192" t="s">
        <v>1527</v>
      </c>
      <c r="AH724" s="192" t="s">
        <v>1528</v>
      </c>
      <c r="AI724" s="192" t="s">
        <v>1529</v>
      </c>
      <c r="AJ724" s="153">
        <v>3.2000000000000001E-2</v>
      </c>
      <c r="AK724" s="192"/>
      <c r="AL724" s="27"/>
    </row>
    <row r="725" spans="1:38" ht="46.65" x14ac:dyDescent="0.35">
      <c r="A725" s="210">
        <v>630</v>
      </c>
      <c r="B725" s="152" t="s">
        <v>1169</v>
      </c>
      <c r="C725" s="174" t="s">
        <v>1170</v>
      </c>
      <c r="D725" s="153">
        <v>0.20421599999999998</v>
      </c>
      <c r="E725" s="192">
        <f t="shared" si="752"/>
        <v>2.0421599999999998E-2</v>
      </c>
      <c r="F725" s="192">
        <f t="shared" si="753"/>
        <v>0.17154143999999996</v>
      </c>
      <c r="G725" s="192"/>
      <c r="H725" s="192">
        <f t="shared" si="754"/>
        <v>1.2252959999999999E-2</v>
      </c>
      <c r="I725" s="153">
        <v>9.0886440000000016E-3</v>
      </c>
      <c r="J725" s="192">
        <v>0</v>
      </c>
      <c r="K725" s="192">
        <v>0</v>
      </c>
      <c r="L725" s="192">
        <v>0</v>
      </c>
      <c r="M725" s="192">
        <v>9.0886440000000016E-3</v>
      </c>
      <c r="N725" s="192">
        <f t="shared" si="755"/>
        <v>0.19512735599999997</v>
      </c>
      <c r="O725" s="192">
        <f t="shared" si="756"/>
        <v>2.0421599999999998E-2</v>
      </c>
      <c r="P725" s="192">
        <f t="shared" si="757"/>
        <v>0.17154143999999996</v>
      </c>
      <c r="Q725" s="192">
        <f t="shared" si="758"/>
        <v>0</v>
      </c>
      <c r="R725" s="192">
        <f t="shared" si="759"/>
        <v>3.1643159999999969E-3</v>
      </c>
      <c r="S725" s="153">
        <f t="shared" si="760"/>
        <v>7.5738700000000016E-3</v>
      </c>
      <c r="T725" s="153"/>
      <c r="U725" s="153"/>
      <c r="V725" s="153"/>
      <c r="W725" s="153">
        <v>7.5738700000000016E-3</v>
      </c>
      <c r="X725" s="192"/>
      <c r="Y725" s="192"/>
      <c r="Z725" s="192"/>
      <c r="AA725" s="192"/>
      <c r="AB725" s="198"/>
      <c r="AC725" s="192"/>
      <c r="AD725" s="192"/>
      <c r="AE725" s="192"/>
      <c r="AF725" s="192"/>
      <c r="AG725" s="192"/>
      <c r="AH725" s="192"/>
      <c r="AI725" s="192"/>
      <c r="AJ725" s="153"/>
      <c r="AK725" s="192"/>
      <c r="AL725" s="27"/>
    </row>
    <row r="726" spans="1:38" ht="46.65" x14ac:dyDescent="0.35">
      <c r="A726" s="210">
        <v>631</v>
      </c>
      <c r="B726" s="152" t="s">
        <v>1171</v>
      </c>
      <c r="C726" s="174" t="s">
        <v>1172</v>
      </c>
      <c r="D726" s="153">
        <v>0.20421599999999998</v>
      </c>
      <c r="E726" s="192">
        <f t="shared" si="752"/>
        <v>2.0421599999999998E-2</v>
      </c>
      <c r="F726" s="192">
        <f t="shared" si="753"/>
        <v>0.17154143999999996</v>
      </c>
      <c r="G726" s="192"/>
      <c r="H726" s="192">
        <f t="shared" si="754"/>
        <v>1.2252959999999999E-2</v>
      </c>
      <c r="I726" s="153">
        <v>2.1269336700000001</v>
      </c>
      <c r="J726" s="192">
        <v>0</v>
      </c>
      <c r="K726" s="192">
        <v>2.1071847900000003</v>
      </c>
      <c r="L726" s="192">
        <v>0</v>
      </c>
      <c r="M726" s="192">
        <v>1.974888E-2</v>
      </c>
      <c r="N726" s="192">
        <f t="shared" si="755"/>
        <v>-1.9227176700000002</v>
      </c>
      <c r="O726" s="192">
        <f t="shared" si="756"/>
        <v>2.0421599999999998E-2</v>
      </c>
      <c r="P726" s="192">
        <f t="shared" si="757"/>
        <v>-1.9356433500000003</v>
      </c>
      <c r="Q726" s="192">
        <f t="shared" si="758"/>
        <v>0</v>
      </c>
      <c r="R726" s="192">
        <f t="shared" si="759"/>
        <v>-7.4959200000000014E-3</v>
      </c>
      <c r="S726" s="153">
        <f t="shared" si="760"/>
        <v>1.7724447299999999</v>
      </c>
      <c r="T726" s="153"/>
      <c r="U726" s="153">
        <v>1.75598733</v>
      </c>
      <c r="V726" s="153"/>
      <c r="W726" s="153">
        <v>1.6457400000000001E-2</v>
      </c>
      <c r="X726" s="192"/>
      <c r="Y726" s="192"/>
      <c r="Z726" s="192"/>
      <c r="AA726" s="192"/>
      <c r="AB726" s="198"/>
      <c r="AC726" s="192"/>
      <c r="AD726" s="192"/>
      <c r="AE726" s="192"/>
      <c r="AF726" s="198">
        <v>2020</v>
      </c>
      <c r="AG726" s="192" t="s">
        <v>1527</v>
      </c>
      <c r="AH726" s="192" t="s">
        <v>1528</v>
      </c>
      <c r="AI726" s="192" t="s">
        <v>1529</v>
      </c>
      <c r="AJ726" s="153">
        <v>1.4E-2</v>
      </c>
      <c r="AK726" s="192"/>
      <c r="AL726" s="27"/>
    </row>
    <row r="727" spans="1:38" ht="46.65" x14ac:dyDescent="0.35">
      <c r="A727" s="210">
        <v>632</v>
      </c>
      <c r="B727" s="152" t="s">
        <v>1173</v>
      </c>
      <c r="C727" s="174" t="s">
        <v>1174</v>
      </c>
      <c r="D727" s="153">
        <v>0.20421599999999998</v>
      </c>
      <c r="E727" s="192">
        <f t="shared" si="752"/>
        <v>2.0421599999999998E-2</v>
      </c>
      <c r="F727" s="192">
        <f t="shared" si="753"/>
        <v>0.17154143999999996</v>
      </c>
      <c r="G727" s="192"/>
      <c r="H727" s="192">
        <f t="shared" si="754"/>
        <v>1.2252959999999999E-2</v>
      </c>
      <c r="I727" s="153">
        <v>0.49302970400000001</v>
      </c>
      <c r="J727" s="192">
        <v>0</v>
      </c>
      <c r="K727" s="192">
        <v>0.47987102000000004</v>
      </c>
      <c r="L727" s="192">
        <v>0</v>
      </c>
      <c r="M727" s="192">
        <v>1.3158683999999999E-2</v>
      </c>
      <c r="N727" s="192">
        <f t="shared" si="755"/>
        <v>-0.28881370400000006</v>
      </c>
      <c r="O727" s="192">
        <f t="shared" si="756"/>
        <v>2.0421599999999998E-2</v>
      </c>
      <c r="P727" s="192">
        <f t="shared" si="757"/>
        <v>-0.3083295800000001</v>
      </c>
      <c r="Q727" s="192">
        <f t="shared" si="758"/>
        <v>0</v>
      </c>
      <c r="R727" s="192">
        <f t="shared" si="759"/>
        <v>-9.0572400000000011E-4</v>
      </c>
      <c r="S727" s="153">
        <f t="shared" si="760"/>
        <v>1.0965569999999999E-2</v>
      </c>
      <c r="T727" s="153"/>
      <c r="U727" s="153"/>
      <c r="V727" s="153"/>
      <c r="W727" s="153">
        <v>1.0965569999999999E-2</v>
      </c>
      <c r="X727" s="192"/>
      <c r="Y727" s="192"/>
      <c r="Z727" s="192"/>
      <c r="AA727" s="192"/>
      <c r="AB727" s="198"/>
      <c r="AC727" s="192"/>
      <c r="AD727" s="192"/>
      <c r="AE727" s="192"/>
      <c r="AF727" s="198">
        <v>2020</v>
      </c>
      <c r="AG727" s="192" t="s">
        <v>1527</v>
      </c>
      <c r="AH727" s="192" t="s">
        <v>1528</v>
      </c>
      <c r="AI727" s="192" t="s">
        <v>1529</v>
      </c>
      <c r="AJ727" s="153">
        <v>4.2299999999999997E-2</v>
      </c>
      <c r="AK727" s="192"/>
      <c r="AL727" s="27"/>
    </row>
    <row r="728" spans="1:38" ht="46.65" x14ac:dyDescent="0.35">
      <c r="A728" s="210">
        <v>633</v>
      </c>
      <c r="B728" s="152" t="s">
        <v>1175</v>
      </c>
      <c r="C728" s="174" t="s">
        <v>1176</v>
      </c>
      <c r="D728" s="153">
        <v>0.20421599999999998</v>
      </c>
      <c r="E728" s="192">
        <f t="shared" si="752"/>
        <v>2.0421599999999998E-2</v>
      </c>
      <c r="F728" s="192">
        <f t="shared" si="753"/>
        <v>0.17154143999999996</v>
      </c>
      <c r="G728" s="192"/>
      <c r="H728" s="192">
        <f t="shared" si="754"/>
        <v>1.2252959999999999E-2</v>
      </c>
      <c r="I728" s="153">
        <v>0.49476036400000001</v>
      </c>
      <c r="J728" s="192">
        <v>0</v>
      </c>
      <c r="K728" s="192">
        <v>0.48086614</v>
      </c>
      <c r="L728" s="192">
        <v>0</v>
      </c>
      <c r="M728" s="192">
        <v>1.3894224000000002E-2</v>
      </c>
      <c r="N728" s="192">
        <f t="shared" si="755"/>
        <v>-0.29054436400000005</v>
      </c>
      <c r="O728" s="192">
        <f t="shared" si="756"/>
        <v>2.0421599999999998E-2</v>
      </c>
      <c r="P728" s="192">
        <f t="shared" si="757"/>
        <v>-0.30932470000000001</v>
      </c>
      <c r="Q728" s="192">
        <f t="shared" si="758"/>
        <v>0</v>
      </c>
      <c r="R728" s="192">
        <f t="shared" si="759"/>
        <v>-1.6412640000000034E-3</v>
      </c>
      <c r="S728" s="153">
        <f t="shared" si="760"/>
        <v>1.1578520000000002E-2</v>
      </c>
      <c r="T728" s="153"/>
      <c r="U728" s="153"/>
      <c r="V728" s="153"/>
      <c r="W728" s="153">
        <v>1.1578520000000002E-2</v>
      </c>
      <c r="X728" s="192"/>
      <c r="Y728" s="192"/>
      <c r="Z728" s="192"/>
      <c r="AA728" s="192"/>
      <c r="AB728" s="198"/>
      <c r="AC728" s="192"/>
      <c r="AD728" s="192"/>
      <c r="AE728" s="192"/>
      <c r="AF728" s="198">
        <v>2020</v>
      </c>
      <c r="AG728" s="192" t="s">
        <v>1527</v>
      </c>
      <c r="AH728" s="192" t="s">
        <v>1528</v>
      </c>
      <c r="AI728" s="192" t="s">
        <v>1529</v>
      </c>
      <c r="AJ728" s="153">
        <v>7.5600000000000001E-2</v>
      </c>
      <c r="AK728" s="192"/>
      <c r="AL728" s="27"/>
    </row>
    <row r="729" spans="1:38" ht="77.7" x14ac:dyDescent="0.35">
      <c r="A729" s="210">
        <v>634</v>
      </c>
      <c r="B729" s="152" t="s">
        <v>1177</v>
      </c>
      <c r="C729" s="174" t="s">
        <v>1178</v>
      </c>
      <c r="D729" s="153">
        <v>1.5445800000000001</v>
      </c>
      <c r="E729" s="192">
        <f t="shared" si="752"/>
        <v>0.15445800000000001</v>
      </c>
      <c r="F729" s="192">
        <f t="shared" si="753"/>
        <v>1.2974472000000001</v>
      </c>
      <c r="G729" s="192"/>
      <c r="H729" s="192">
        <f t="shared" si="754"/>
        <v>9.2674800000000002E-2</v>
      </c>
      <c r="I729" s="153">
        <v>0.29722929399999998</v>
      </c>
      <c r="J729" s="192">
        <v>0</v>
      </c>
      <c r="K729" s="192">
        <v>0.27501144999999999</v>
      </c>
      <c r="L729" s="192">
        <v>0</v>
      </c>
      <c r="M729" s="192">
        <v>2.2217843999999997E-2</v>
      </c>
      <c r="N729" s="192">
        <f t="shared" si="755"/>
        <v>1.2473507060000002</v>
      </c>
      <c r="O729" s="192">
        <f t="shared" si="756"/>
        <v>0.15445800000000001</v>
      </c>
      <c r="P729" s="192">
        <f t="shared" si="757"/>
        <v>1.0224357500000001</v>
      </c>
      <c r="Q729" s="192">
        <f t="shared" si="758"/>
        <v>0</v>
      </c>
      <c r="R729" s="192">
        <f t="shared" si="759"/>
        <v>7.0456956000000001E-2</v>
      </c>
      <c r="S729" s="153">
        <f t="shared" si="760"/>
        <v>1.8514869999999999E-2</v>
      </c>
      <c r="T729" s="153"/>
      <c r="U729" s="153"/>
      <c r="V729" s="153"/>
      <c r="W729" s="153">
        <v>1.8514869999999999E-2</v>
      </c>
      <c r="X729" s="192"/>
      <c r="Y729" s="192"/>
      <c r="Z729" s="192"/>
      <c r="AA729" s="192"/>
      <c r="AB729" s="198"/>
      <c r="AC729" s="192"/>
      <c r="AD729" s="192"/>
      <c r="AE729" s="192">
        <v>0.25</v>
      </c>
      <c r="AF729" s="198">
        <v>2020</v>
      </c>
      <c r="AG729" s="192" t="s">
        <v>1527</v>
      </c>
      <c r="AH729" s="192" t="s">
        <v>1528</v>
      </c>
      <c r="AI729" s="192" t="s">
        <v>1529</v>
      </c>
      <c r="AJ729" s="153">
        <v>5.5E-2</v>
      </c>
      <c r="AK729" s="192"/>
      <c r="AL729" s="27"/>
    </row>
    <row r="730" spans="1:38" ht="46.65" x14ac:dyDescent="0.35">
      <c r="A730" s="210">
        <v>635</v>
      </c>
      <c r="B730" s="152" t="s">
        <v>1852</v>
      </c>
      <c r="C730" s="174" t="s">
        <v>1179</v>
      </c>
      <c r="D730" s="153">
        <v>1.3513079999999997</v>
      </c>
      <c r="E730" s="192">
        <f t="shared" si="752"/>
        <v>0.13513079999999997</v>
      </c>
      <c r="F730" s="192">
        <f t="shared" si="753"/>
        <v>1.1350987199999998</v>
      </c>
      <c r="G730" s="192"/>
      <c r="H730" s="192">
        <f t="shared" si="754"/>
        <v>8.1078479999999981E-2</v>
      </c>
      <c r="I730" s="153">
        <v>6.0140028000000005E-2</v>
      </c>
      <c r="J730" s="153">
        <v>0</v>
      </c>
      <c r="K730" s="153">
        <v>0</v>
      </c>
      <c r="L730" s="153">
        <v>0</v>
      </c>
      <c r="M730" s="153">
        <v>6.0140028000000005E-2</v>
      </c>
      <c r="N730" s="192">
        <f t="shared" si="755"/>
        <v>1.2911679719999998</v>
      </c>
      <c r="O730" s="192">
        <f t="shared" si="756"/>
        <v>0.13513079999999997</v>
      </c>
      <c r="P730" s="192">
        <f t="shared" si="757"/>
        <v>1.1350987199999998</v>
      </c>
      <c r="Q730" s="192">
        <f t="shared" si="758"/>
        <v>0</v>
      </c>
      <c r="R730" s="192">
        <f t="shared" si="759"/>
        <v>2.0938451999999975E-2</v>
      </c>
      <c r="S730" s="153">
        <f t="shared" si="760"/>
        <v>0.27595990999999997</v>
      </c>
      <c r="T730" s="153">
        <v>0.22584321999999996</v>
      </c>
      <c r="U730" s="153"/>
      <c r="V730" s="153"/>
      <c r="W730" s="153">
        <v>5.0116690000000005E-2</v>
      </c>
      <c r="X730" s="153"/>
      <c r="Y730" s="153"/>
      <c r="Z730" s="153"/>
      <c r="AA730" s="153"/>
      <c r="AB730" s="155"/>
      <c r="AC730" s="153"/>
      <c r="AD730" s="153"/>
      <c r="AE730" s="153"/>
      <c r="AF730" s="153"/>
      <c r="AG730" s="153"/>
      <c r="AH730" s="153"/>
      <c r="AI730" s="153"/>
      <c r="AJ730" s="153"/>
      <c r="AK730" s="153"/>
      <c r="AL730" s="27"/>
    </row>
    <row r="731" spans="1:38" ht="62.2" x14ac:dyDescent="0.35">
      <c r="A731" s="210">
        <v>636</v>
      </c>
      <c r="B731" s="152" t="s">
        <v>1853</v>
      </c>
      <c r="C731" s="176" t="s">
        <v>1180</v>
      </c>
      <c r="D731" s="153">
        <v>0.28053599999999995</v>
      </c>
      <c r="E731" s="192">
        <f t="shared" si="752"/>
        <v>2.8053599999999998E-2</v>
      </c>
      <c r="F731" s="192">
        <f t="shared" si="753"/>
        <v>0.23565023999999996</v>
      </c>
      <c r="G731" s="192"/>
      <c r="H731" s="192">
        <f t="shared" si="754"/>
        <v>1.6832159999999995E-2</v>
      </c>
      <c r="I731" s="153">
        <v>0.19807213600000001</v>
      </c>
      <c r="J731" s="192">
        <v>0</v>
      </c>
      <c r="K731" s="192">
        <v>0.18178516</v>
      </c>
      <c r="L731" s="192">
        <v>0</v>
      </c>
      <c r="M731" s="192">
        <v>1.6286975999999998E-2</v>
      </c>
      <c r="N731" s="192">
        <f t="shared" si="755"/>
        <v>8.2463863999999942E-2</v>
      </c>
      <c r="O731" s="192">
        <f t="shared" si="756"/>
        <v>2.8053599999999998E-2</v>
      </c>
      <c r="P731" s="192">
        <f t="shared" si="757"/>
        <v>5.3865079999999954E-2</v>
      </c>
      <c r="Q731" s="192">
        <f t="shared" si="758"/>
        <v>0</v>
      </c>
      <c r="R731" s="192">
        <f t="shared" si="759"/>
        <v>5.4518399999999717E-4</v>
      </c>
      <c r="S731" s="153">
        <f t="shared" si="760"/>
        <v>1.357248E-2</v>
      </c>
      <c r="T731" s="153"/>
      <c r="U731" s="153"/>
      <c r="V731" s="153"/>
      <c r="W731" s="153">
        <v>1.357248E-2</v>
      </c>
      <c r="X731" s="192"/>
      <c r="Y731" s="192"/>
      <c r="Z731" s="192"/>
      <c r="AA731" s="192"/>
      <c r="AB731" s="198"/>
      <c r="AC731" s="192"/>
      <c r="AD731" s="192"/>
      <c r="AE731" s="192">
        <v>0.1</v>
      </c>
      <c r="AF731" s="198">
        <v>2020</v>
      </c>
      <c r="AG731" s="192" t="s">
        <v>1527</v>
      </c>
      <c r="AH731" s="192" t="s">
        <v>1528</v>
      </c>
      <c r="AI731" s="192" t="s">
        <v>1529</v>
      </c>
      <c r="AJ731" s="153">
        <v>0.04</v>
      </c>
      <c r="AK731" s="192"/>
      <c r="AL731" s="27"/>
    </row>
    <row r="732" spans="1:38" ht="77.7" x14ac:dyDescent="0.35">
      <c r="A732" s="210">
        <v>637</v>
      </c>
      <c r="B732" s="152" t="s">
        <v>1854</v>
      </c>
      <c r="C732" s="176" t="s">
        <v>1181</v>
      </c>
      <c r="D732" s="153">
        <v>1.1442479999999999</v>
      </c>
      <c r="E732" s="192">
        <f t="shared" si="752"/>
        <v>0.11442479999999999</v>
      </c>
      <c r="F732" s="192">
        <f t="shared" si="753"/>
        <v>0.96116832000000008</v>
      </c>
      <c r="G732" s="192"/>
      <c r="H732" s="192">
        <f t="shared" si="754"/>
        <v>6.8654879999999988E-2</v>
      </c>
      <c r="I732" s="153">
        <v>0.25666192999999998</v>
      </c>
      <c r="J732" s="192">
        <v>0</v>
      </c>
      <c r="K732" s="192">
        <v>0.22773257</v>
      </c>
      <c r="L732" s="192">
        <v>0</v>
      </c>
      <c r="M732" s="192">
        <v>2.8929360000000001E-2</v>
      </c>
      <c r="N732" s="192">
        <f t="shared" si="755"/>
        <v>0.88758607</v>
      </c>
      <c r="O732" s="192">
        <f t="shared" si="756"/>
        <v>0.11442479999999999</v>
      </c>
      <c r="P732" s="192">
        <f t="shared" si="757"/>
        <v>0.73343575000000005</v>
      </c>
      <c r="Q732" s="192">
        <f t="shared" si="758"/>
        <v>0</v>
      </c>
      <c r="R732" s="192">
        <f t="shared" si="759"/>
        <v>3.9725519999999986E-2</v>
      </c>
      <c r="S732" s="153">
        <f t="shared" si="760"/>
        <v>2.4107800000000002E-2</v>
      </c>
      <c r="T732" s="153"/>
      <c r="U732" s="153"/>
      <c r="V732" s="153"/>
      <c r="W732" s="153">
        <v>2.4107800000000002E-2</v>
      </c>
      <c r="X732" s="192"/>
      <c r="Y732" s="192"/>
      <c r="Z732" s="192"/>
      <c r="AA732" s="192"/>
      <c r="AB732" s="198"/>
      <c r="AC732" s="192"/>
      <c r="AD732" s="192"/>
      <c r="AE732" s="192">
        <v>0.16</v>
      </c>
      <c r="AF732" s="198">
        <v>2020</v>
      </c>
      <c r="AG732" s="192" t="s">
        <v>1527</v>
      </c>
      <c r="AH732" s="192" t="s">
        <v>1528</v>
      </c>
      <c r="AI732" s="192" t="s">
        <v>1529</v>
      </c>
      <c r="AJ732" s="153">
        <v>0.126</v>
      </c>
      <c r="AK732" s="192"/>
      <c r="AL732" s="27"/>
    </row>
    <row r="733" spans="1:38" ht="77.7" x14ac:dyDescent="0.35">
      <c r="A733" s="210">
        <v>638</v>
      </c>
      <c r="B733" s="152" t="s">
        <v>1855</v>
      </c>
      <c r="C733" s="176" t="s">
        <v>1182</v>
      </c>
      <c r="D733" s="153">
        <v>1.6202688000000001</v>
      </c>
      <c r="E733" s="192">
        <f t="shared" si="752"/>
        <v>0.16202688000000001</v>
      </c>
      <c r="F733" s="192">
        <f t="shared" si="753"/>
        <v>1.3610257920000002</v>
      </c>
      <c r="G733" s="192"/>
      <c r="H733" s="192">
        <f t="shared" si="754"/>
        <v>9.7216127999999999E-2</v>
      </c>
      <c r="I733" s="153">
        <v>1.9294950319999999</v>
      </c>
      <c r="J733" s="192">
        <v>0</v>
      </c>
      <c r="K733" s="192">
        <v>1.9036001</v>
      </c>
      <c r="L733" s="192">
        <v>0</v>
      </c>
      <c r="M733" s="192">
        <v>2.5894931999999999E-2</v>
      </c>
      <c r="N733" s="192">
        <f t="shared" si="755"/>
        <v>-0.30922623199999988</v>
      </c>
      <c r="O733" s="192">
        <f t="shared" si="756"/>
        <v>0.16202688000000001</v>
      </c>
      <c r="P733" s="192">
        <f t="shared" si="757"/>
        <v>-0.54257430799999984</v>
      </c>
      <c r="Q733" s="192">
        <f t="shared" si="758"/>
        <v>0</v>
      </c>
      <c r="R733" s="192">
        <f t="shared" si="759"/>
        <v>7.1321196000000003E-2</v>
      </c>
      <c r="S733" s="153">
        <f t="shared" si="760"/>
        <v>1.6079125300000001</v>
      </c>
      <c r="T733" s="153"/>
      <c r="U733" s="153">
        <v>1.5863334200000001</v>
      </c>
      <c r="V733" s="153"/>
      <c r="W733" s="153">
        <v>2.1579109999999999E-2</v>
      </c>
      <c r="X733" s="192"/>
      <c r="Y733" s="192"/>
      <c r="Z733" s="192"/>
      <c r="AA733" s="192"/>
      <c r="AB733" s="198"/>
      <c r="AC733" s="192"/>
      <c r="AD733" s="192"/>
      <c r="AE733" s="192">
        <v>0.2</v>
      </c>
      <c r="AF733" s="198">
        <v>2020</v>
      </c>
      <c r="AG733" s="192" t="s">
        <v>1527</v>
      </c>
      <c r="AH733" s="192" t="s">
        <v>1528</v>
      </c>
      <c r="AI733" s="192" t="s">
        <v>1529</v>
      </c>
      <c r="AJ733" s="153">
        <v>0.10058</v>
      </c>
      <c r="AK733" s="192"/>
      <c r="AL733" s="27"/>
    </row>
    <row r="734" spans="1:38" ht="46.65" x14ac:dyDescent="0.35">
      <c r="A734" s="210">
        <v>639</v>
      </c>
      <c r="B734" s="152" t="s">
        <v>1856</v>
      </c>
      <c r="C734" s="174" t="s">
        <v>1183</v>
      </c>
      <c r="D734" s="153">
        <v>3.6101639999999997</v>
      </c>
      <c r="E734" s="192">
        <f t="shared" si="752"/>
        <v>0.36101640000000002</v>
      </c>
      <c r="F734" s="192">
        <f t="shared" si="753"/>
        <v>3.0325377599999999</v>
      </c>
      <c r="G734" s="192"/>
      <c r="H734" s="192">
        <f t="shared" si="754"/>
        <v>0.21660983999999997</v>
      </c>
      <c r="I734" s="153">
        <v>2.5694149980000001</v>
      </c>
      <c r="J734" s="192">
        <v>0.34797211</v>
      </c>
      <c r="K734" s="192">
        <v>2.1279616400000001</v>
      </c>
      <c r="L734" s="192">
        <v>0</v>
      </c>
      <c r="M734" s="192">
        <v>9.3481248000000003E-2</v>
      </c>
      <c r="N734" s="192">
        <f t="shared" si="755"/>
        <v>1.0407490019999996</v>
      </c>
      <c r="O734" s="192">
        <f t="shared" si="756"/>
        <v>1.3044290000000014E-2</v>
      </c>
      <c r="P734" s="192">
        <f t="shared" si="757"/>
        <v>0.90457611999999976</v>
      </c>
      <c r="Q734" s="192">
        <f t="shared" si="758"/>
        <v>0</v>
      </c>
      <c r="R734" s="192">
        <f t="shared" si="759"/>
        <v>0.12312859199999997</v>
      </c>
      <c r="S734" s="153">
        <f t="shared" si="760"/>
        <v>2.1411791700000005</v>
      </c>
      <c r="T734" s="153">
        <v>0.28997676</v>
      </c>
      <c r="U734" s="153">
        <v>1.7733013700000004</v>
      </c>
      <c r="V734" s="153"/>
      <c r="W734" s="153">
        <v>7.7901040000000005E-2</v>
      </c>
      <c r="X734" s="192"/>
      <c r="Y734" s="192"/>
      <c r="Z734" s="192"/>
      <c r="AA734" s="192"/>
      <c r="AB734" s="198"/>
      <c r="AC734" s="192"/>
      <c r="AD734" s="192"/>
      <c r="AE734" s="192">
        <v>0.25</v>
      </c>
      <c r="AF734" s="198">
        <v>2020</v>
      </c>
      <c r="AG734" s="192" t="s">
        <v>1527</v>
      </c>
      <c r="AH734" s="192" t="s">
        <v>1528</v>
      </c>
      <c r="AI734" s="192" t="s">
        <v>1529</v>
      </c>
      <c r="AJ734" s="153">
        <v>0.18784000000000001</v>
      </c>
      <c r="AK734" s="192"/>
      <c r="AL734" s="27"/>
    </row>
    <row r="735" spans="1:38" ht="46.65" x14ac:dyDescent="0.35">
      <c r="A735" s="210">
        <v>640</v>
      </c>
      <c r="B735" s="152" t="s">
        <v>1184</v>
      </c>
      <c r="C735" s="174" t="s">
        <v>1857</v>
      </c>
      <c r="D735" s="153">
        <v>3.6964320000000002</v>
      </c>
      <c r="E735" s="192">
        <f t="shared" si="752"/>
        <v>0.36964320000000006</v>
      </c>
      <c r="F735" s="192">
        <f t="shared" si="753"/>
        <v>3.1050028800000002</v>
      </c>
      <c r="G735" s="192"/>
      <c r="H735" s="192">
        <f t="shared" si="754"/>
        <v>0.22178592</v>
      </c>
      <c r="I735" s="153">
        <v>0.16450989600000002</v>
      </c>
      <c r="J735" s="192">
        <v>0</v>
      </c>
      <c r="K735" s="192">
        <v>0</v>
      </c>
      <c r="L735" s="192">
        <v>0</v>
      </c>
      <c r="M735" s="192">
        <v>0.16450989600000002</v>
      </c>
      <c r="N735" s="192">
        <f t="shared" si="755"/>
        <v>3.531922104</v>
      </c>
      <c r="O735" s="192">
        <f t="shared" si="756"/>
        <v>0.36964320000000006</v>
      </c>
      <c r="P735" s="192">
        <f t="shared" si="757"/>
        <v>3.1050028800000002</v>
      </c>
      <c r="Q735" s="192">
        <f t="shared" si="758"/>
        <v>0</v>
      </c>
      <c r="R735" s="192">
        <f t="shared" si="759"/>
        <v>5.7276023999999981E-2</v>
      </c>
      <c r="S735" s="153">
        <f t="shared" si="760"/>
        <v>0.13709158000000002</v>
      </c>
      <c r="T735" s="153"/>
      <c r="U735" s="153"/>
      <c r="V735" s="153"/>
      <c r="W735" s="153">
        <v>0.13709158000000002</v>
      </c>
      <c r="X735" s="192"/>
      <c r="Y735" s="192"/>
      <c r="Z735" s="192"/>
      <c r="AA735" s="192"/>
      <c r="AB735" s="198"/>
      <c r="AC735" s="192"/>
      <c r="AD735" s="192"/>
      <c r="AE735" s="192"/>
      <c r="AF735" s="192"/>
      <c r="AG735" s="192"/>
      <c r="AH735" s="192"/>
      <c r="AI735" s="192"/>
      <c r="AJ735" s="153"/>
      <c r="AK735" s="192"/>
      <c r="AL735" s="27"/>
    </row>
    <row r="736" spans="1:38" ht="77.7" x14ac:dyDescent="0.35">
      <c r="A736" s="210">
        <v>641</v>
      </c>
      <c r="B736" s="152" t="s">
        <v>1185</v>
      </c>
      <c r="C736" s="174" t="s">
        <v>1858</v>
      </c>
      <c r="D736" s="153">
        <v>6.6109919999999995</v>
      </c>
      <c r="E736" s="192">
        <f t="shared" si="752"/>
        <v>0.6610992</v>
      </c>
      <c r="F736" s="192">
        <f t="shared" si="753"/>
        <v>5.5532332799999997</v>
      </c>
      <c r="G736" s="192"/>
      <c r="H736" s="192">
        <f t="shared" si="754"/>
        <v>0.39665951999999993</v>
      </c>
      <c r="I736" s="153">
        <v>7.8392058799999997</v>
      </c>
      <c r="J736" s="192">
        <v>6.2354586300000001</v>
      </c>
      <c r="K736" s="192">
        <v>1.2885533300000001</v>
      </c>
      <c r="L736" s="192">
        <v>0</v>
      </c>
      <c r="M736" s="192">
        <v>0.31519391999999996</v>
      </c>
      <c r="N736" s="192">
        <f t="shared" si="755"/>
        <v>-1.2282138800000002</v>
      </c>
      <c r="O736" s="192">
        <f t="shared" si="756"/>
        <v>-5.5743594300000003</v>
      </c>
      <c r="P736" s="192">
        <f t="shared" si="757"/>
        <v>4.2646799499999997</v>
      </c>
      <c r="Q736" s="192">
        <f t="shared" si="758"/>
        <v>0</v>
      </c>
      <c r="R736" s="192">
        <f t="shared" si="759"/>
        <v>8.1465599999999971E-2</v>
      </c>
      <c r="S736" s="153">
        <f t="shared" si="760"/>
        <v>6.5326715700000006</v>
      </c>
      <c r="T736" s="153">
        <v>0.90103773000000054</v>
      </c>
      <c r="U736" s="153">
        <v>5.3689722399999997</v>
      </c>
      <c r="V736" s="153"/>
      <c r="W736" s="153">
        <v>0.2626616</v>
      </c>
      <c r="X736" s="192"/>
      <c r="Y736" s="192"/>
      <c r="Z736" s="192"/>
      <c r="AA736" s="192"/>
      <c r="AB736" s="198"/>
      <c r="AC736" s="192"/>
      <c r="AD736" s="192"/>
      <c r="AE736" s="192">
        <v>0.4</v>
      </c>
      <c r="AF736" s="198">
        <v>2020</v>
      </c>
      <c r="AG736" s="192" t="s">
        <v>1527</v>
      </c>
      <c r="AH736" s="192" t="s">
        <v>1528</v>
      </c>
      <c r="AI736" s="192" t="s">
        <v>1529</v>
      </c>
      <c r="AJ736" s="153">
        <v>2.23</v>
      </c>
      <c r="AK736" s="192"/>
      <c r="AL736" s="27"/>
    </row>
    <row r="737" spans="1:38" ht="46.65" x14ac:dyDescent="0.35">
      <c r="A737" s="210">
        <v>642</v>
      </c>
      <c r="B737" s="152" t="s">
        <v>1859</v>
      </c>
      <c r="C737" s="174" t="s">
        <v>1860</v>
      </c>
      <c r="D737" s="153">
        <v>0</v>
      </c>
      <c r="E737" s="192">
        <f t="shared" si="752"/>
        <v>0</v>
      </c>
      <c r="F737" s="192">
        <f t="shared" si="753"/>
        <v>0</v>
      </c>
      <c r="G737" s="192"/>
      <c r="H737" s="192">
        <f t="shared" si="754"/>
        <v>0</v>
      </c>
      <c r="I737" s="153">
        <v>0.1744926</v>
      </c>
      <c r="J737" s="192">
        <v>0.1744926</v>
      </c>
      <c r="K737" s="192">
        <v>0</v>
      </c>
      <c r="L737" s="192">
        <v>0</v>
      </c>
      <c r="M737" s="192">
        <v>0</v>
      </c>
      <c r="N737" s="192">
        <f t="shared" si="755"/>
        <v>-0.1744926</v>
      </c>
      <c r="O737" s="192">
        <f t="shared" si="756"/>
        <v>-0.1744926</v>
      </c>
      <c r="P737" s="192">
        <f t="shared" si="757"/>
        <v>0</v>
      </c>
      <c r="Q737" s="192">
        <f t="shared" si="758"/>
        <v>0</v>
      </c>
      <c r="R737" s="192">
        <f t="shared" si="759"/>
        <v>0</v>
      </c>
      <c r="S737" s="153">
        <f t="shared" si="760"/>
        <v>0.44235931000000001</v>
      </c>
      <c r="T737" s="153">
        <v>0.44235931000000001</v>
      </c>
      <c r="U737" s="153"/>
      <c r="V737" s="153"/>
      <c r="W737" s="153">
        <v>0</v>
      </c>
      <c r="X737" s="192"/>
      <c r="Y737" s="192"/>
      <c r="Z737" s="192"/>
      <c r="AA737" s="192"/>
      <c r="AB737" s="198"/>
      <c r="AC737" s="192"/>
      <c r="AD737" s="192"/>
      <c r="AE737" s="192"/>
      <c r="AF737" s="192"/>
      <c r="AG737" s="192"/>
      <c r="AH737" s="192"/>
      <c r="AI737" s="192"/>
      <c r="AJ737" s="153"/>
      <c r="AK737" s="192"/>
      <c r="AL737" s="27"/>
    </row>
    <row r="738" spans="1:38" ht="46.65" x14ac:dyDescent="0.35">
      <c r="A738" s="210">
        <v>643</v>
      </c>
      <c r="B738" s="152" t="s">
        <v>1861</v>
      </c>
      <c r="C738" s="174" t="s">
        <v>1862</v>
      </c>
      <c r="D738" s="153">
        <v>0</v>
      </c>
      <c r="E738" s="192">
        <f t="shared" si="752"/>
        <v>0</v>
      </c>
      <c r="F738" s="192">
        <f t="shared" si="753"/>
        <v>0</v>
      </c>
      <c r="G738" s="192"/>
      <c r="H738" s="192">
        <f t="shared" si="754"/>
        <v>0</v>
      </c>
      <c r="I738" s="153">
        <v>5.7500000000000002E-2</v>
      </c>
      <c r="J738" s="192">
        <v>5.7500000000000002E-2</v>
      </c>
      <c r="K738" s="192">
        <v>0</v>
      </c>
      <c r="L738" s="192">
        <v>0</v>
      </c>
      <c r="M738" s="192">
        <v>0</v>
      </c>
      <c r="N738" s="192">
        <f t="shared" si="755"/>
        <v>-5.7500000000000002E-2</v>
      </c>
      <c r="O738" s="192">
        <f t="shared" si="756"/>
        <v>-5.7500000000000002E-2</v>
      </c>
      <c r="P738" s="192">
        <f t="shared" si="757"/>
        <v>0</v>
      </c>
      <c r="Q738" s="192">
        <f t="shared" si="758"/>
        <v>0</v>
      </c>
      <c r="R738" s="192">
        <f t="shared" si="759"/>
        <v>0</v>
      </c>
      <c r="S738" s="153">
        <f t="shared" si="760"/>
        <v>0</v>
      </c>
      <c r="T738" s="153"/>
      <c r="U738" s="153"/>
      <c r="V738" s="153"/>
      <c r="W738" s="153">
        <v>0</v>
      </c>
      <c r="X738" s="192"/>
      <c r="Y738" s="192"/>
      <c r="Z738" s="192"/>
      <c r="AA738" s="192"/>
      <c r="AB738" s="198"/>
      <c r="AC738" s="192"/>
      <c r="AD738" s="192"/>
      <c r="AE738" s="192"/>
      <c r="AF738" s="192"/>
      <c r="AG738" s="192"/>
      <c r="AH738" s="192"/>
      <c r="AI738" s="192"/>
      <c r="AJ738" s="153"/>
      <c r="AK738" s="192"/>
      <c r="AL738" s="27"/>
    </row>
    <row r="739" spans="1:38" ht="46.65" x14ac:dyDescent="0.35">
      <c r="A739" s="210">
        <v>644</v>
      </c>
      <c r="B739" s="152" t="s">
        <v>1863</v>
      </c>
      <c r="C739" s="174" t="s">
        <v>1864</v>
      </c>
      <c r="D739" s="153">
        <v>0</v>
      </c>
      <c r="E739" s="192">
        <f t="shared" si="752"/>
        <v>0</v>
      </c>
      <c r="F739" s="192">
        <f t="shared" si="753"/>
        <v>0</v>
      </c>
      <c r="G739" s="192"/>
      <c r="H739" s="192">
        <f t="shared" si="754"/>
        <v>0</v>
      </c>
      <c r="I739" s="153">
        <v>0</v>
      </c>
      <c r="J739" s="192">
        <v>0</v>
      </c>
      <c r="K739" s="192">
        <v>0</v>
      </c>
      <c r="L739" s="192">
        <v>0</v>
      </c>
      <c r="M739" s="192">
        <v>0</v>
      </c>
      <c r="N739" s="192">
        <f t="shared" si="755"/>
        <v>0</v>
      </c>
      <c r="O739" s="192">
        <f t="shared" si="756"/>
        <v>0</v>
      </c>
      <c r="P739" s="192">
        <f t="shared" si="757"/>
        <v>0</v>
      </c>
      <c r="Q739" s="192">
        <f t="shared" si="758"/>
        <v>0</v>
      </c>
      <c r="R739" s="192">
        <f t="shared" si="759"/>
        <v>0</v>
      </c>
      <c r="S739" s="153">
        <f t="shared" si="760"/>
        <v>0.22612932999999999</v>
      </c>
      <c r="T739" s="153">
        <v>0.22612932999999999</v>
      </c>
      <c r="U739" s="153"/>
      <c r="V739" s="153"/>
      <c r="W739" s="153">
        <v>0</v>
      </c>
      <c r="X739" s="192"/>
      <c r="Y739" s="192"/>
      <c r="Z739" s="192"/>
      <c r="AA739" s="192"/>
      <c r="AB739" s="198"/>
      <c r="AC739" s="192"/>
      <c r="AD739" s="192"/>
      <c r="AE739" s="192"/>
      <c r="AF739" s="192"/>
      <c r="AG739" s="192"/>
      <c r="AH739" s="192"/>
      <c r="AI739" s="192"/>
      <c r="AJ739" s="153"/>
      <c r="AK739" s="192"/>
      <c r="AL739" s="27"/>
    </row>
    <row r="740" spans="1:38" ht="46.65" x14ac:dyDescent="0.35">
      <c r="A740" s="210">
        <v>645</v>
      </c>
      <c r="B740" s="152" t="s">
        <v>1865</v>
      </c>
      <c r="C740" s="174" t="s">
        <v>1866</v>
      </c>
      <c r="D740" s="153">
        <v>0</v>
      </c>
      <c r="E740" s="192">
        <f t="shared" si="752"/>
        <v>0</v>
      </c>
      <c r="F740" s="192">
        <f t="shared" si="753"/>
        <v>0</v>
      </c>
      <c r="G740" s="192"/>
      <c r="H740" s="192">
        <f t="shared" si="754"/>
        <v>0</v>
      </c>
      <c r="I740" s="153">
        <v>0</v>
      </c>
      <c r="J740" s="192">
        <v>0</v>
      </c>
      <c r="K740" s="192">
        <v>0</v>
      </c>
      <c r="L740" s="192">
        <v>0</v>
      </c>
      <c r="M740" s="192">
        <v>0</v>
      </c>
      <c r="N740" s="192">
        <f t="shared" si="755"/>
        <v>0</v>
      </c>
      <c r="O740" s="192">
        <f t="shared" si="756"/>
        <v>0</v>
      </c>
      <c r="P740" s="192">
        <f t="shared" si="757"/>
        <v>0</v>
      </c>
      <c r="Q740" s="192">
        <f t="shared" si="758"/>
        <v>0</v>
      </c>
      <c r="R740" s="192">
        <f t="shared" si="759"/>
        <v>0</v>
      </c>
      <c r="S740" s="153">
        <f t="shared" si="760"/>
        <v>1.4154195300000001</v>
      </c>
      <c r="T740" s="153">
        <v>0.15176380000000012</v>
      </c>
      <c r="U740" s="153">
        <v>1.26365573</v>
      </c>
      <c r="V740" s="153"/>
      <c r="W740" s="153">
        <v>0</v>
      </c>
      <c r="X740" s="192"/>
      <c r="Y740" s="192"/>
      <c r="Z740" s="192"/>
      <c r="AA740" s="192"/>
      <c r="AB740" s="198"/>
      <c r="AC740" s="192"/>
      <c r="AD740" s="192"/>
      <c r="AE740" s="192"/>
      <c r="AF740" s="192"/>
      <c r="AG740" s="192"/>
      <c r="AH740" s="192"/>
      <c r="AI740" s="192"/>
      <c r="AJ740" s="153"/>
      <c r="AK740" s="192"/>
      <c r="AL740" s="27"/>
    </row>
    <row r="741" spans="1:38" ht="15.55" x14ac:dyDescent="0.35">
      <c r="A741" s="172"/>
      <c r="B741" s="156" t="s">
        <v>484</v>
      </c>
      <c r="C741" s="173"/>
      <c r="D741" s="237">
        <f t="shared" ref="D741:AK741" si="761">SUM(D742:D748)</f>
        <v>19.883433351999997</v>
      </c>
      <c r="E741" s="237">
        <f t="shared" si="761"/>
        <v>1.9883433351999995</v>
      </c>
      <c r="F741" s="237">
        <f t="shared" si="761"/>
        <v>16.702084015679997</v>
      </c>
      <c r="G741" s="237">
        <f t="shared" si="761"/>
        <v>0</v>
      </c>
      <c r="H741" s="237">
        <f t="shared" si="761"/>
        <v>1.1930060011199997</v>
      </c>
      <c r="I741" s="237">
        <f t="shared" si="761"/>
        <v>2.2517067420000001</v>
      </c>
      <c r="J741" s="237">
        <f t="shared" si="761"/>
        <v>1.3667935500000001</v>
      </c>
      <c r="K741" s="237">
        <f t="shared" si="761"/>
        <v>0</v>
      </c>
      <c r="L741" s="237">
        <f t="shared" si="761"/>
        <v>0</v>
      </c>
      <c r="M741" s="237">
        <f t="shared" si="761"/>
        <v>0.88491319199999996</v>
      </c>
      <c r="N741" s="237">
        <f t="shared" si="761"/>
        <v>17.631726609999994</v>
      </c>
      <c r="O741" s="237">
        <f t="shared" si="761"/>
        <v>0.62154978519999937</v>
      </c>
      <c r="P741" s="237">
        <f t="shared" si="761"/>
        <v>16.702084015679997</v>
      </c>
      <c r="Q741" s="237">
        <f t="shared" si="761"/>
        <v>0</v>
      </c>
      <c r="R741" s="237">
        <f t="shared" si="761"/>
        <v>0.30809280911999981</v>
      </c>
      <c r="S741" s="237">
        <f t="shared" si="761"/>
        <v>1.8764222999999998</v>
      </c>
      <c r="T741" s="237">
        <f t="shared" si="761"/>
        <v>1.1389946399999999</v>
      </c>
      <c r="U741" s="237">
        <f t="shared" si="761"/>
        <v>0</v>
      </c>
      <c r="V741" s="237">
        <f t="shared" si="761"/>
        <v>0</v>
      </c>
      <c r="W741" s="237">
        <f t="shared" si="761"/>
        <v>0.73742765999999993</v>
      </c>
      <c r="X741" s="237">
        <f t="shared" si="761"/>
        <v>0</v>
      </c>
      <c r="Y741" s="237">
        <f t="shared" si="761"/>
        <v>0</v>
      </c>
      <c r="Z741" s="237">
        <f t="shared" si="761"/>
        <v>0</v>
      </c>
      <c r="AA741" s="237">
        <f t="shared" si="761"/>
        <v>0</v>
      </c>
      <c r="AB741" s="237">
        <f t="shared" si="761"/>
        <v>0</v>
      </c>
      <c r="AC741" s="237">
        <f t="shared" si="761"/>
        <v>0</v>
      </c>
      <c r="AD741" s="237">
        <f t="shared" si="761"/>
        <v>0</v>
      </c>
      <c r="AE741" s="237">
        <f t="shared" si="761"/>
        <v>0</v>
      </c>
      <c r="AF741" s="237">
        <f t="shared" si="761"/>
        <v>0</v>
      </c>
      <c r="AG741" s="237">
        <f t="shared" si="761"/>
        <v>0</v>
      </c>
      <c r="AH741" s="237">
        <f t="shared" si="761"/>
        <v>0</v>
      </c>
      <c r="AI741" s="237">
        <f t="shared" si="761"/>
        <v>0</v>
      </c>
      <c r="AJ741" s="237">
        <f t="shared" si="761"/>
        <v>0</v>
      </c>
      <c r="AK741" s="237">
        <f t="shared" si="761"/>
        <v>0</v>
      </c>
      <c r="AL741" s="27"/>
    </row>
    <row r="742" spans="1:38" ht="33.049999999999997" customHeight="1" x14ac:dyDescent="0.35">
      <c r="A742" s="210">
        <v>646</v>
      </c>
      <c r="B742" s="152" t="s">
        <v>1186</v>
      </c>
      <c r="C742" s="174" t="s">
        <v>1187</v>
      </c>
      <c r="D742" s="153">
        <v>1.2E-2</v>
      </c>
      <c r="E742" s="192">
        <f t="shared" ref="E742:E748" si="762">D742*10%</f>
        <v>1.2000000000000001E-3</v>
      </c>
      <c r="F742" s="192">
        <f t="shared" ref="F742:F748" si="763">D742-E742-H742</f>
        <v>1.008E-2</v>
      </c>
      <c r="G742" s="192"/>
      <c r="H742" s="192">
        <f t="shared" ref="H742:H748" si="764">D742*6%</f>
        <v>7.1999999999999994E-4</v>
      </c>
      <c r="I742" s="153">
        <v>5.3404799999999997E-4</v>
      </c>
      <c r="J742" s="192">
        <v>0</v>
      </c>
      <c r="K742" s="192">
        <v>0</v>
      </c>
      <c r="L742" s="192">
        <v>0</v>
      </c>
      <c r="M742" s="192">
        <v>5.3404799999999997E-4</v>
      </c>
      <c r="N742" s="192">
        <f t="shared" ref="N742:N748" si="765">D742-I742</f>
        <v>1.1465952E-2</v>
      </c>
      <c r="O742" s="192">
        <f t="shared" ref="O742:O748" si="766">E742-J742</f>
        <v>1.2000000000000001E-3</v>
      </c>
      <c r="P742" s="192">
        <f t="shared" ref="P742:P748" si="767">F742-K742</f>
        <v>1.008E-2</v>
      </c>
      <c r="Q742" s="192">
        <f t="shared" ref="Q742:Q748" si="768">G742-L742</f>
        <v>0</v>
      </c>
      <c r="R742" s="192">
        <f t="shared" ref="R742:R748" si="769">H742-M742</f>
        <v>1.8595199999999997E-4</v>
      </c>
      <c r="S742" s="153">
        <f t="shared" ref="S742:S748" si="770">T742+U742+V742+W742</f>
        <v>4.4504000000000001E-4</v>
      </c>
      <c r="T742" s="153"/>
      <c r="U742" s="153"/>
      <c r="V742" s="153"/>
      <c r="W742" s="153">
        <v>4.4504000000000001E-4</v>
      </c>
      <c r="X742" s="192"/>
      <c r="Y742" s="192"/>
      <c r="Z742" s="192"/>
      <c r="AA742" s="192"/>
      <c r="AB742" s="198"/>
      <c r="AC742" s="192"/>
      <c r="AD742" s="192"/>
      <c r="AE742" s="192"/>
      <c r="AF742" s="192"/>
      <c r="AG742" s="192"/>
      <c r="AH742" s="192"/>
      <c r="AI742" s="192"/>
      <c r="AJ742" s="153"/>
      <c r="AK742" s="192"/>
      <c r="AL742" s="27"/>
    </row>
    <row r="743" spans="1:38" ht="62.2" x14ac:dyDescent="0.35">
      <c r="A743" s="210">
        <v>647</v>
      </c>
      <c r="B743" s="152" t="s">
        <v>1188</v>
      </c>
      <c r="C743" s="174" t="s">
        <v>1189</v>
      </c>
      <c r="D743" s="153">
        <v>3.2316047999999995</v>
      </c>
      <c r="E743" s="192">
        <f t="shared" si="762"/>
        <v>0.32316047999999997</v>
      </c>
      <c r="F743" s="192">
        <f t="shared" si="763"/>
        <v>2.7145480319999997</v>
      </c>
      <c r="G743" s="192"/>
      <c r="H743" s="192">
        <f t="shared" si="764"/>
        <v>0.19389628799999997</v>
      </c>
      <c r="I743" s="153">
        <v>0.14382275999999999</v>
      </c>
      <c r="J743" s="192">
        <v>0</v>
      </c>
      <c r="K743" s="192">
        <v>0</v>
      </c>
      <c r="L743" s="192">
        <v>0</v>
      </c>
      <c r="M743" s="192">
        <v>0.14382275999999999</v>
      </c>
      <c r="N743" s="192">
        <f t="shared" si="765"/>
        <v>3.0877820399999996</v>
      </c>
      <c r="O743" s="192">
        <f t="shared" si="766"/>
        <v>0.32316047999999997</v>
      </c>
      <c r="P743" s="192">
        <f t="shared" si="767"/>
        <v>2.7145480319999997</v>
      </c>
      <c r="Q743" s="192">
        <f t="shared" si="768"/>
        <v>0</v>
      </c>
      <c r="R743" s="192">
        <f t="shared" si="769"/>
        <v>5.0073527999999978E-2</v>
      </c>
      <c r="S743" s="153">
        <f t="shared" si="770"/>
        <v>0.11985230000000001</v>
      </c>
      <c r="T743" s="153"/>
      <c r="U743" s="153"/>
      <c r="V743" s="153"/>
      <c r="W743" s="153">
        <v>0.11985230000000001</v>
      </c>
      <c r="X743" s="192"/>
      <c r="Y743" s="192"/>
      <c r="Z743" s="192"/>
      <c r="AA743" s="192"/>
      <c r="AB743" s="198"/>
      <c r="AC743" s="192"/>
      <c r="AD743" s="192"/>
      <c r="AE743" s="192"/>
      <c r="AF743" s="192"/>
      <c r="AG743" s="192"/>
      <c r="AH743" s="192"/>
      <c r="AI743" s="192"/>
      <c r="AJ743" s="153"/>
      <c r="AK743" s="192"/>
      <c r="AL743" s="27"/>
    </row>
    <row r="744" spans="1:38" ht="62.2" x14ac:dyDescent="0.35">
      <c r="A744" s="210">
        <v>648</v>
      </c>
      <c r="B744" s="152" t="s">
        <v>1190</v>
      </c>
      <c r="C744" s="174" t="s">
        <v>1191</v>
      </c>
      <c r="D744" s="153">
        <v>1.2E-2</v>
      </c>
      <c r="E744" s="192">
        <f t="shared" si="762"/>
        <v>1.2000000000000001E-3</v>
      </c>
      <c r="F744" s="192">
        <f t="shared" si="763"/>
        <v>1.008E-2</v>
      </c>
      <c r="G744" s="192"/>
      <c r="H744" s="192">
        <f t="shared" si="764"/>
        <v>7.1999999999999994E-4</v>
      </c>
      <c r="I744" s="153">
        <v>0.54394204800000001</v>
      </c>
      <c r="J744" s="192">
        <v>0.543408</v>
      </c>
      <c r="K744" s="192">
        <v>0</v>
      </c>
      <c r="L744" s="192">
        <v>0</v>
      </c>
      <c r="M744" s="192">
        <v>5.3404799999999997E-4</v>
      </c>
      <c r="N744" s="192">
        <f t="shared" si="765"/>
        <v>-0.531942048</v>
      </c>
      <c r="O744" s="192">
        <f t="shared" si="766"/>
        <v>-0.54220800000000002</v>
      </c>
      <c r="P744" s="192">
        <f t="shared" si="767"/>
        <v>1.008E-2</v>
      </c>
      <c r="Q744" s="192">
        <f t="shared" si="768"/>
        <v>0</v>
      </c>
      <c r="R744" s="192">
        <f t="shared" si="769"/>
        <v>1.8595199999999997E-4</v>
      </c>
      <c r="S744" s="153">
        <f t="shared" si="770"/>
        <v>0.45328505000000002</v>
      </c>
      <c r="T744" s="153">
        <v>0.45284001000000002</v>
      </c>
      <c r="U744" s="153"/>
      <c r="V744" s="153"/>
      <c r="W744" s="153">
        <v>4.4504000000000001E-4</v>
      </c>
      <c r="X744" s="192"/>
      <c r="Y744" s="192"/>
      <c r="Z744" s="192"/>
      <c r="AA744" s="192"/>
      <c r="AB744" s="198"/>
      <c r="AC744" s="192"/>
      <c r="AD744" s="192"/>
      <c r="AE744" s="192"/>
      <c r="AF744" s="192"/>
      <c r="AG744" s="192"/>
      <c r="AH744" s="192"/>
      <c r="AI744" s="192"/>
      <c r="AJ744" s="153"/>
      <c r="AK744" s="192"/>
      <c r="AL744" s="27"/>
    </row>
    <row r="745" spans="1:38" ht="46.65" x14ac:dyDescent="0.35">
      <c r="A745" s="210">
        <v>649</v>
      </c>
      <c r="B745" s="152" t="s">
        <v>1192</v>
      </c>
      <c r="C745" s="174" t="s">
        <v>1193</v>
      </c>
      <c r="D745" s="153">
        <v>2.2716384000000001</v>
      </c>
      <c r="E745" s="192">
        <f t="shared" si="762"/>
        <v>0.22716384000000001</v>
      </c>
      <c r="F745" s="192">
        <f t="shared" si="763"/>
        <v>1.9081762560000002</v>
      </c>
      <c r="G745" s="192"/>
      <c r="H745" s="192">
        <f t="shared" si="764"/>
        <v>0.13629830400000001</v>
      </c>
      <c r="I745" s="153">
        <v>0.10109937599999998</v>
      </c>
      <c r="J745" s="192">
        <v>0</v>
      </c>
      <c r="K745" s="192">
        <v>0</v>
      </c>
      <c r="L745" s="192">
        <v>0</v>
      </c>
      <c r="M745" s="192">
        <v>0.10109937599999998</v>
      </c>
      <c r="N745" s="192">
        <f t="shared" si="765"/>
        <v>2.170539024</v>
      </c>
      <c r="O745" s="192">
        <f t="shared" si="766"/>
        <v>0.22716384000000001</v>
      </c>
      <c r="P745" s="192">
        <f t="shared" si="767"/>
        <v>1.9081762560000002</v>
      </c>
      <c r="Q745" s="192">
        <f t="shared" si="768"/>
        <v>0</v>
      </c>
      <c r="R745" s="192">
        <f t="shared" si="769"/>
        <v>3.5198928000000032E-2</v>
      </c>
      <c r="S745" s="153">
        <f t="shared" si="770"/>
        <v>8.4249479999999988E-2</v>
      </c>
      <c r="T745" s="153"/>
      <c r="U745" s="153"/>
      <c r="V745" s="153"/>
      <c r="W745" s="153">
        <v>8.4249479999999988E-2</v>
      </c>
      <c r="X745" s="192"/>
      <c r="Y745" s="192"/>
      <c r="Z745" s="192"/>
      <c r="AA745" s="192"/>
      <c r="AB745" s="198"/>
      <c r="AC745" s="192"/>
      <c r="AD745" s="192"/>
      <c r="AE745" s="192"/>
      <c r="AF745" s="192"/>
      <c r="AG745" s="192"/>
      <c r="AH745" s="192"/>
      <c r="AI745" s="192"/>
      <c r="AJ745" s="153"/>
      <c r="AK745" s="192"/>
      <c r="AL745" s="27"/>
    </row>
    <row r="746" spans="1:38" ht="31.1" x14ac:dyDescent="0.35">
      <c r="A746" s="210">
        <v>650</v>
      </c>
      <c r="B746" s="152" t="s">
        <v>1194</v>
      </c>
      <c r="C746" s="174" t="s">
        <v>1195</v>
      </c>
      <c r="D746" s="153">
        <v>6.2187021519999961</v>
      </c>
      <c r="E746" s="192">
        <f t="shared" si="762"/>
        <v>0.62187021519999963</v>
      </c>
      <c r="F746" s="192">
        <f t="shared" si="763"/>
        <v>5.223709807679997</v>
      </c>
      <c r="G746" s="192"/>
      <c r="H746" s="192">
        <f t="shared" si="764"/>
        <v>0.37312212911999976</v>
      </c>
      <c r="I746" s="153">
        <v>0.27676363199999998</v>
      </c>
      <c r="J746" s="192">
        <v>0</v>
      </c>
      <c r="K746" s="192">
        <v>0</v>
      </c>
      <c r="L746" s="192">
        <v>0</v>
      </c>
      <c r="M746" s="192">
        <v>0.27676363199999998</v>
      </c>
      <c r="N746" s="192">
        <f t="shared" si="765"/>
        <v>5.9419385199999963</v>
      </c>
      <c r="O746" s="192">
        <f t="shared" si="766"/>
        <v>0.62187021519999963</v>
      </c>
      <c r="P746" s="192">
        <f t="shared" si="767"/>
        <v>5.223709807679997</v>
      </c>
      <c r="Q746" s="192">
        <f t="shared" si="768"/>
        <v>0</v>
      </c>
      <c r="R746" s="192">
        <f t="shared" si="769"/>
        <v>9.6358497119999775E-2</v>
      </c>
      <c r="S746" s="153">
        <f t="shared" si="770"/>
        <v>0.23063635999999998</v>
      </c>
      <c r="T746" s="153"/>
      <c r="U746" s="153"/>
      <c r="V746" s="153"/>
      <c r="W746" s="153">
        <v>0.23063635999999998</v>
      </c>
      <c r="X746" s="192"/>
      <c r="Y746" s="192"/>
      <c r="Z746" s="192"/>
      <c r="AA746" s="192"/>
      <c r="AB746" s="198"/>
      <c r="AC746" s="192"/>
      <c r="AD746" s="192"/>
      <c r="AE746" s="192"/>
      <c r="AF746" s="192"/>
      <c r="AG746" s="192"/>
      <c r="AH746" s="192"/>
      <c r="AI746" s="192"/>
      <c r="AJ746" s="153"/>
      <c r="AK746" s="192"/>
      <c r="AL746" s="27"/>
    </row>
    <row r="747" spans="1:38" ht="46.65" x14ac:dyDescent="0.35">
      <c r="A747" s="210">
        <v>651</v>
      </c>
      <c r="B747" s="152" t="s">
        <v>1196</v>
      </c>
      <c r="C747" s="174" t="s">
        <v>1197</v>
      </c>
      <c r="D747" s="153">
        <v>8.1374879999999994</v>
      </c>
      <c r="E747" s="192">
        <f t="shared" si="762"/>
        <v>0.81374879999999994</v>
      </c>
      <c r="F747" s="192">
        <f t="shared" si="763"/>
        <v>6.8354899199999997</v>
      </c>
      <c r="G747" s="192"/>
      <c r="H747" s="192">
        <f t="shared" si="764"/>
        <v>0.48824927999999995</v>
      </c>
      <c r="I747" s="153">
        <v>0.36215932799999995</v>
      </c>
      <c r="J747" s="192">
        <v>0</v>
      </c>
      <c r="K747" s="192">
        <v>0</v>
      </c>
      <c r="L747" s="192">
        <v>0</v>
      </c>
      <c r="M747" s="192">
        <v>0.36215932799999995</v>
      </c>
      <c r="N747" s="192">
        <f t="shared" si="765"/>
        <v>7.7753286719999997</v>
      </c>
      <c r="O747" s="192">
        <f t="shared" si="766"/>
        <v>0.81374879999999994</v>
      </c>
      <c r="P747" s="192">
        <f t="shared" si="767"/>
        <v>6.8354899199999997</v>
      </c>
      <c r="Q747" s="192">
        <f t="shared" si="768"/>
        <v>0</v>
      </c>
      <c r="R747" s="192">
        <f t="shared" si="769"/>
        <v>0.12608995200000001</v>
      </c>
      <c r="S747" s="153">
        <f t="shared" si="770"/>
        <v>0.30179943999999997</v>
      </c>
      <c r="T747" s="153"/>
      <c r="U747" s="153"/>
      <c r="V747" s="153"/>
      <c r="W747" s="153">
        <v>0.30179943999999997</v>
      </c>
      <c r="X747" s="192"/>
      <c r="Y747" s="192"/>
      <c r="Z747" s="192"/>
      <c r="AA747" s="192"/>
      <c r="AB747" s="198"/>
      <c r="AC747" s="192"/>
      <c r="AD747" s="192"/>
      <c r="AE747" s="192"/>
      <c r="AF747" s="192"/>
      <c r="AG747" s="192"/>
      <c r="AH747" s="192"/>
      <c r="AI747" s="192"/>
      <c r="AJ747" s="153"/>
      <c r="AK747" s="192"/>
      <c r="AL747" s="27"/>
    </row>
    <row r="748" spans="1:38" ht="77.7" x14ac:dyDescent="0.35">
      <c r="A748" s="210">
        <v>652</v>
      </c>
      <c r="B748" s="152" t="s">
        <v>1867</v>
      </c>
      <c r="C748" s="174" t="s">
        <v>1868</v>
      </c>
      <c r="D748" s="153">
        <v>0</v>
      </c>
      <c r="E748" s="192">
        <f t="shared" si="762"/>
        <v>0</v>
      </c>
      <c r="F748" s="192">
        <f t="shared" si="763"/>
        <v>0</v>
      </c>
      <c r="G748" s="192"/>
      <c r="H748" s="192">
        <f t="shared" si="764"/>
        <v>0</v>
      </c>
      <c r="I748" s="153">
        <v>0.82338555000000002</v>
      </c>
      <c r="J748" s="192">
        <v>0.82338555000000002</v>
      </c>
      <c r="K748" s="192">
        <v>0</v>
      </c>
      <c r="L748" s="192">
        <v>0</v>
      </c>
      <c r="M748" s="192">
        <v>0</v>
      </c>
      <c r="N748" s="192">
        <f t="shared" si="765"/>
        <v>-0.82338555000000002</v>
      </c>
      <c r="O748" s="192">
        <f t="shared" si="766"/>
        <v>-0.82338555000000002</v>
      </c>
      <c r="P748" s="192">
        <f t="shared" si="767"/>
        <v>0</v>
      </c>
      <c r="Q748" s="192">
        <f t="shared" si="768"/>
        <v>0</v>
      </c>
      <c r="R748" s="192">
        <f t="shared" si="769"/>
        <v>0</v>
      </c>
      <c r="S748" s="153">
        <f t="shared" si="770"/>
        <v>0.68615462999999999</v>
      </c>
      <c r="T748" s="153">
        <v>0.68615462999999999</v>
      </c>
      <c r="U748" s="153"/>
      <c r="V748" s="153"/>
      <c r="W748" s="153">
        <v>0</v>
      </c>
      <c r="X748" s="192"/>
      <c r="Y748" s="192"/>
      <c r="Z748" s="192"/>
      <c r="AA748" s="192"/>
      <c r="AB748" s="198"/>
      <c r="AC748" s="192"/>
      <c r="AD748" s="192"/>
      <c r="AE748" s="192"/>
      <c r="AF748" s="192"/>
      <c r="AG748" s="192"/>
      <c r="AH748" s="192"/>
      <c r="AI748" s="192"/>
      <c r="AJ748" s="153"/>
      <c r="AK748" s="192"/>
      <c r="AL748" s="27"/>
    </row>
    <row r="749" spans="1:38" ht="15.55" x14ac:dyDescent="0.35">
      <c r="A749" s="172"/>
      <c r="B749" s="156" t="s">
        <v>1198</v>
      </c>
      <c r="C749" s="173"/>
      <c r="D749" s="237">
        <f t="shared" ref="D749:AK749" si="771">SUM(D750:D751)</f>
        <v>8.8538999999999994</v>
      </c>
      <c r="E749" s="237">
        <f t="shared" si="771"/>
        <v>0.8853899999999999</v>
      </c>
      <c r="F749" s="237">
        <f t="shared" si="771"/>
        <v>7.4372759999999998</v>
      </c>
      <c r="G749" s="237">
        <f t="shared" si="771"/>
        <v>0</v>
      </c>
      <c r="H749" s="237">
        <f t="shared" si="771"/>
        <v>0.53123399999999998</v>
      </c>
      <c r="I749" s="237">
        <f t="shared" si="771"/>
        <v>1.56961087</v>
      </c>
      <c r="J749" s="237">
        <f t="shared" si="771"/>
        <v>1.1755676499999999</v>
      </c>
      <c r="K749" s="237">
        <f t="shared" si="771"/>
        <v>0</v>
      </c>
      <c r="L749" s="237">
        <f t="shared" si="771"/>
        <v>0</v>
      </c>
      <c r="M749" s="237">
        <f t="shared" si="771"/>
        <v>0.39404321999999992</v>
      </c>
      <c r="N749" s="237">
        <f t="shared" si="771"/>
        <v>7.2842891299999994</v>
      </c>
      <c r="O749" s="237">
        <f t="shared" si="771"/>
        <v>-0.29017764999999984</v>
      </c>
      <c r="P749" s="237">
        <f t="shared" si="771"/>
        <v>7.4372759999999998</v>
      </c>
      <c r="Q749" s="237">
        <f t="shared" si="771"/>
        <v>0</v>
      </c>
      <c r="R749" s="237">
        <f t="shared" si="771"/>
        <v>0.13719077999999998</v>
      </c>
      <c r="S749" s="237">
        <f t="shared" si="771"/>
        <v>1.3080090600000001</v>
      </c>
      <c r="T749" s="237">
        <f t="shared" si="771"/>
        <v>0.97963971000000005</v>
      </c>
      <c r="U749" s="237">
        <f t="shared" si="771"/>
        <v>0</v>
      </c>
      <c r="V749" s="237">
        <f t="shared" si="771"/>
        <v>0</v>
      </c>
      <c r="W749" s="237">
        <f t="shared" si="771"/>
        <v>0.32836935</v>
      </c>
      <c r="X749" s="237">
        <f t="shared" si="771"/>
        <v>0</v>
      </c>
      <c r="Y749" s="237">
        <f t="shared" si="771"/>
        <v>0</v>
      </c>
      <c r="Z749" s="237">
        <f t="shared" si="771"/>
        <v>0</v>
      </c>
      <c r="AA749" s="237">
        <f t="shared" si="771"/>
        <v>0</v>
      </c>
      <c r="AB749" s="237">
        <f t="shared" si="771"/>
        <v>0</v>
      </c>
      <c r="AC749" s="237">
        <f t="shared" si="771"/>
        <v>0</v>
      </c>
      <c r="AD749" s="237">
        <f t="shared" si="771"/>
        <v>0</v>
      </c>
      <c r="AE749" s="237">
        <f t="shared" si="771"/>
        <v>0</v>
      </c>
      <c r="AF749" s="237">
        <f t="shared" si="771"/>
        <v>0</v>
      </c>
      <c r="AG749" s="237">
        <f t="shared" si="771"/>
        <v>0</v>
      </c>
      <c r="AH749" s="237">
        <f t="shared" si="771"/>
        <v>0</v>
      </c>
      <c r="AI749" s="237">
        <f t="shared" si="771"/>
        <v>0</v>
      </c>
      <c r="AJ749" s="237">
        <f t="shared" si="771"/>
        <v>0</v>
      </c>
      <c r="AK749" s="237">
        <f t="shared" si="771"/>
        <v>0</v>
      </c>
      <c r="AL749" s="27"/>
    </row>
    <row r="750" spans="1:38" ht="31.1" x14ac:dyDescent="0.35">
      <c r="A750" s="210">
        <v>653</v>
      </c>
      <c r="B750" s="152" t="s">
        <v>1199</v>
      </c>
      <c r="C750" s="174" t="s">
        <v>1200</v>
      </c>
      <c r="D750" s="153">
        <v>4.9779959999999992</v>
      </c>
      <c r="E750" s="192">
        <f t="shared" ref="E750:E751" si="772">D750*10%</f>
        <v>0.49779959999999995</v>
      </c>
      <c r="F750" s="192">
        <f t="shared" ref="F750:F751" si="773">D750-E750-H750</f>
        <v>4.1815166399999999</v>
      </c>
      <c r="G750" s="192"/>
      <c r="H750" s="192">
        <f t="shared" ref="H750:H751" si="774">D750*6%</f>
        <v>0.29867975999999996</v>
      </c>
      <c r="I750" s="153">
        <v>1.3971135939999999</v>
      </c>
      <c r="J750" s="192">
        <v>1.1755676499999999</v>
      </c>
      <c r="K750" s="192">
        <v>0</v>
      </c>
      <c r="L750" s="192">
        <v>0</v>
      </c>
      <c r="M750" s="192">
        <v>0.22154594399999997</v>
      </c>
      <c r="N750" s="192">
        <f t="shared" ref="N750:N751" si="775">D750-I750</f>
        <v>3.5808824059999993</v>
      </c>
      <c r="O750" s="192">
        <f t="shared" ref="O750:O751" si="776">E750-J750</f>
        <v>-0.67776804999999984</v>
      </c>
      <c r="P750" s="192">
        <f t="shared" ref="P750:P751" si="777">F750-K750</f>
        <v>4.1815166399999999</v>
      </c>
      <c r="Q750" s="192">
        <f t="shared" ref="Q750:Q751" si="778">G750-L750</f>
        <v>0</v>
      </c>
      <c r="R750" s="192">
        <f t="shared" ref="R750:R751" si="779">H750-M750</f>
        <v>7.7133815999999994E-2</v>
      </c>
      <c r="S750" s="153">
        <f t="shared" ref="S750:S751" si="780">T750+U750+V750+W750</f>
        <v>1.16426133</v>
      </c>
      <c r="T750" s="153">
        <v>0.97963971000000005</v>
      </c>
      <c r="U750" s="153"/>
      <c r="V750" s="153"/>
      <c r="W750" s="153">
        <v>0.18462161999999999</v>
      </c>
      <c r="X750" s="192"/>
      <c r="Y750" s="192"/>
      <c r="Z750" s="192"/>
      <c r="AA750" s="192"/>
      <c r="AB750" s="198"/>
      <c r="AC750" s="192"/>
      <c r="AD750" s="192"/>
      <c r="AE750" s="192"/>
      <c r="AF750" s="192"/>
      <c r="AG750" s="192"/>
      <c r="AH750" s="192"/>
      <c r="AI750" s="192"/>
      <c r="AJ750" s="153"/>
      <c r="AK750" s="192"/>
      <c r="AL750" s="27"/>
    </row>
    <row r="751" spans="1:38" ht="46.65" x14ac:dyDescent="0.35">
      <c r="A751" s="210">
        <v>654</v>
      </c>
      <c r="B751" s="152" t="s">
        <v>1201</v>
      </c>
      <c r="C751" s="174" t="s">
        <v>1202</v>
      </c>
      <c r="D751" s="153">
        <v>3.8759039999999998</v>
      </c>
      <c r="E751" s="192">
        <f t="shared" si="772"/>
        <v>0.3875904</v>
      </c>
      <c r="F751" s="192">
        <f t="shared" si="773"/>
        <v>3.2557593599999999</v>
      </c>
      <c r="G751" s="192"/>
      <c r="H751" s="192">
        <f t="shared" si="774"/>
        <v>0.23255423999999997</v>
      </c>
      <c r="I751" s="153">
        <v>0.17249727599999998</v>
      </c>
      <c r="J751" s="192">
        <v>0</v>
      </c>
      <c r="K751" s="192">
        <v>0</v>
      </c>
      <c r="L751" s="192">
        <v>0</v>
      </c>
      <c r="M751" s="192">
        <v>0.17249727599999998</v>
      </c>
      <c r="N751" s="192">
        <f t="shared" si="775"/>
        <v>3.7034067239999997</v>
      </c>
      <c r="O751" s="192">
        <f t="shared" si="776"/>
        <v>0.3875904</v>
      </c>
      <c r="P751" s="192">
        <f t="shared" si="777"/>
        <v>3.2557593599999999</v>
      </c>
      <c r="Q751" s="192">
        <f t="shared" si="778"/>
        <v>0</v>
      </c>
      <c r="R751" s="192">
        <f t="shared" si="779"/>
        <v>6.005696399999999E-2</v>
      </c>
      <c r="S751" s="153">
        <f t="shared" si="780"/>
        <v>0.14374772999999999</v>
      </c>
      <c r="T751" s="153"/>
      <c r="U751" s="153"/>
      <c r="V751" s="153"/>
      <c r="W751" s="153">
        <v>0.14374772999999999</v>
      </c>
      <c r="X751" s="192"/>
      <c r="Y751" s="192"/>
      <c r="Z751" s="192"/>
      <c r="AA751" s="192"/>
      <c r="AB751" s="198"/>
      <c r="AC751" s="192"/>
      <c r="AD751" s="192"/>
      <c r="AE751" s="192"/>
      <c r="AF751" s="192"/>
      <c r="AG751" s="192"/>
      <c r="AH751" s="192"/>
      <c r="AI751" s="192"/>
      <c r="AJ751" s="153"/>
      <c r="AK751" s="192"/>
      <c r="AL751" s="27"/>
    </row>
    <row r="752" spans="1:38" ht="15.55" x14ac:dyDescent="0.35">
      <c r="A752" s="172"/>
      <c r="B752" s="156" t="s">
        <v>521</v>
      </c>
      <c r="C752" s="173"/>
      <c r="D752" s="237">
        <f t="shared" ref="D752:AK752" si="781">SUM(D753:D754)</f>
        <v>0.26911200000000024</v>
      </c>
      <c r="E752" s="237">
        <f t="shared" si="781"/>
        <v>2.6911200000000024E-2</v>
      </c>
      <c r="F752" s="237">
        <f t="shared" si="781"/>
        <v>0.22605408000000021</v>
      </c>
      <c r="G752" s="237">
        <f t="shared" si="781"/>
        <v>0</v>
      </c>
      <c r="H752" s="237">
        <f t="shared" si="781"/>
        <v>1.6146720000000014E-2</v>
      </c>
      <c r="I752" s="237">
        <f t="shared" si="781"/>
        <v>0.14173236</v>
      </c>
      <c r="J752" s="237">
        <f t="shared" si="781"/>
        <v>0.12975552000000001</v>
      </c>
      <c r="K752" s="237">
        <f t="shared" si="781"/>
        <v>0</v>
      </c>
      <c r="L752" s="237">
        <f t="shared" si="781"/>
        <v>0</v>
      </c>
      <c r="M752" s="237">
        <f t="shared" si="781"/>
        <v>1.1976840000000001E-2</v>
      </c>
      <c r="N752" s="237">
        <f t="shared" si="781"/>
        <v>0.12737964000000024</v>
      </c>
      <c r="O752" s="237">
        <f t="shared" si="781"/>
        <v>-0.10284431999999999</v>
      </c>
      <c r="P752" s="237">
        <f t="shared" si="781"/>
        <v>0.22605408000000021</v>
      </c>
      <c r="Q752" s="237">
        <f t="shared" si="781"/>
        <v>0</v>
      </c>
      <c r="R752" s="237">
        <f t="shared" si="781"/>
        <v>4.169880000000013E-3</v>
      </c>
      <c r="S752" s="237">
        <f t="shared" si="781"/>
        <v>0.1181103</v>
      </c>
      <c r="T752" s="237">
        <f t="shared" si="781"/>
        <v>0.10812960000000001</v>
      </c>
      <c r="U752" s="237">
        <f t="shared" si="781"/>
        <v>0</v>
      </c>
      <c r="V752" s="237">
        <f t="shared" si="781"/>
        <v>0</v>
      </c>
      <c r="W752" s="237">
        <f t="shared" si="781"/>
        <v>9.9807000000000003E-3</v>
      </c>
      <c r="X752" s="237">
        <f t="shared" si="781"/>
        <v>0</v>
      </c>
      <c r="Y752" s="237">
        <f t="shared" si="781"/>
        <v>0</v>
      </c>
      <c r="Z752" s="237">
        <f t="shared" si="781"/>
        <v>0</v>
      </c>
      <c r="AA752" s="237">
        <f t="shared" si="781"/>
        <v>0</v>
      </c>
      <c r="AB752" s="237">
        <f t="shared" si="781"/>
        <v>0</v>
      </c>
      <c r="AC752" s="237">
        <f t="shared" si="781"/>
        <v>0</v>
      </c>
      <c r="AD752" s="237">
        <f t="shared" si="781"/>
        <v>0</v>
      </c>
      <c r="AE752" s="237">
        <f t="shared" si="781"/>
        <v>0</v>
      </c>
      <c r="AF752" s="237">
        <f t="shared" si="781"/>
        <v>0</v>
      </c>
      <c r="AG752" s="237">
        <f t="shared" si="781"/>
        <v>0</v>
      </c>
      <c r="AH752" s="237">
        <f t="shared" si="781"/>
        <v>0</v>
      </c>
      <c r="AI752" s="237">
        <f t="shared" si="781"/>
        <v>0</v>
      </c>
      <c r="AJ752" s="237">
        <f t="shared" si="781"/>
        <v>0</v>
      </c>
      <c r="AK752" s="237">
        <f t="shared" si="781"/>
        <v>0</v>
      </c>
      <c r="AL752" s="27"/>
    </row>
    <row r="753" spans="1:38" ht="46.65" x14ac:dyDescent="0.35">
      <c r="A753" s="210">
        <v>655</v>
      </c>
      <c r="B753" s="152" t="s">
        <v>1203</v>
      </c>
      <c r="C753" s="176" t="s">
        <v>1204</v>
      </c>
      <c r="D753" s="153">
        <v>0.26911200000000024</v>
      </c>
      <c r="E753" s="192">
        <f t="shared" ref="E753:E754" si="782">D753*10%</f>
        <v>2.6911200000000024E-2</v>
      </c>
      <c r="F753" s="192">
        <f t="shared" ref="F753:F754" si="783">D753-E753-H753</f>
        <v>0.22605408000000021</v>
      </c>
      <c r="G753" s="192"/>
      <c r="H753" s="192">
        <f t="shared" ref="H753:H754" si="784">D753*6%</f>
        <v>1.6146720000000014E-2</v>
      </c>
      <c r="I753" s="153">
        <v>1.1976840000000001E-2</v>
      </c>
      <c r="J753" s="192">
        <v>0</v>
      </c>
      <c r="K753" s="192">
        <v>0</v>
      </c>
      <c r="L753" s="192">
        <v>0</v>
      </c>
      <c r="M753" s="192">
        <v>1.1976840000000001E-2</v>
      </c>
      <c r="N753" s="192">
        <f t="shared" ref="N753:N754" si="785">D753-I753</f>
        <v>0.25713516000000025</v>
      </c>
      <c r="O753" s="192">
        <f t="shared" ref="O753:O754" si="786">E753-J753</f>
        <v>2.6911200000000024E-2</v>
      </c>
      <c r="P753" s="192">
        <f t="shared" ref="P753:P754" si="787">F753-K753</f>
        <v>0.22605408000000021</v>
      </c>
      <c r="Q753" s="192">
        <f t="shared" ref="Q753:Q754" si="788">G753-L753</f>
        <v>0</v>
      </c>
      <c r="R753" s="192">
        <f t="shared" ref="R753:R754" si="789">H753-M753</f>
        <v>4.169880000000013E-3</v>
      </c>
      <c r="S753" s="153">
        <f t="shared" ref="S753:S754" si="790">T753+U753+V753+W753</f>
        <v>9.9807000000000003E-3</v>
      </c>
      <c r="T753" s="153"/>
      <c r="U753" s="153"/>
      <c r="V753" s="153"/>
      <c r="W753" s="153">
        <v>9.9807000000000003E-3</v>
      </c>
      <c r="X753" s="192"/>
      <c r="Y753" s="192"/>
      <c r="Z753" s="192"/>
      <c r="AA753" s="192"/>
      <c r="AB753" s="198"/>
      <c r="AC753" s="192"/>
      <c r="AD753" s="192"/>
      <c r="AE753" s="192"/>
      <c r="AF753" s="192"/>
      <c r="AG753" s="192"/>
      <c r="AH753" s="192"/>
      <c r="AI753" s="192"/>
      <c r="AJ753" s="153"/>
      <c r="AK753" s="192"/>
      <c r="AL753" s="27"/>
    </row>
    <row r="754" spans="1:38" ht="93.25" x14ac:dyDescent="0.35">
      <c r="A754" s="210">
        <v>656</v>
      </c>
      <c r="B754" s="152" t="s">
        <v>1869</v>
      </c>
      <c r="C754" s="176" t="s">
        <v>1870</v>
      </c>
      <c r="D754" s="153">
        <v>0</v>
      </c>
      <c r="E754" s="192">
        <f t="shared" si="782"/>
        <v>0</v>
      </c>
      <c r="F754" s="192">
        <f t="shared" si="783"/>
        <v>0</v>
      </c>
      <c r="G754" s="192"/>
      <c r="H754" s="192">
        <f t="shared" si="784"/>
        <v>0</v>
      </c>
      <c r="I754" s="153">
        <v>0.12975552000000001</v>
      </c>
      <c r="J754" s="192">
        <v>0.12975552000000001</v>
      </c>
      <c r="K754" s="192">
        <v>0</v>
      </c>
      <c r="L754" s="192">
        <v>0</v>
      </c>
      <c r="M754" s="192">
        <v>0</v>
      </c>
      <c r="N754" s="192">
        <f t="shared" si="785"/>
        <v>-0.12975552000000001</v>
      </c>
      <c r="O754" s="192">
        <f t="shared" si="786"/>
        <v>-0.12975552000000001</v>
      </c>
      <c r="P754" s="192">
        <f t="shared" si="787"/>
        <v>0</v>
      </c>
      <c r="Q754" s="192">
        <f t="shared" si="788"/>
        <v>0</v>
      </c>
      <c r="R754" s="192">
        <f t="shared" si="789"/>
        <v>0</v>
      </c>
      <c r="S754" s="153">
        <f t="shared" si="790"/>
        <v>0.10812960000000001</v>
      </c>
      <c r="T754" s="153">
        <v>0.10812960000000001</v>
      </c>
      <c r="U754" s="153"/>
      <c r="V754" s="153"/>
      <c r="W754" s="153">
        <v>0</v>
      </c>
      <c r="X754" s="192"/>
      <c r="Y754" s="192"/>
      <c r="Z754" s="192"/>
      <c r="AA754" s="192"/>
      <c r="AB754" s="198"/>
      <c r="AC754" s="192"/>
      <c r="AD754" s="192"/>
      <c r="AE754" s="192"/>
      <c r="AF754" s="192"/>
      <c r="AG754" s="192"/>
      <c r="AH754" s="192"/>
      <c r="AI754" s="192"/>
      <c r="AJ754" s="153"/>
      <c r="AK754" s="192"/>
      <c r="AL754" s="27"/>
    </row>
    <row r="755" spans="1:38" ht="15.55" x14ac:dyDescent="0.35">
      <c r="A755" s="172"/>
      <c r="B755" s="156" t="s">
        <v>692</v>
      </c>
      <c r="C755" s="173"/>
      <c r="D755" s="237">
        <f t="shared" ref="D755:AK755" si="791">SUM(D756:D765)</f>
        <v>37.523088000000008</v>
      </c>
      <c r="E755" s="237">
        <f t="shared" si="791"/>
        <v>3.7523088000000007</v>
      </c>
      <c r="F755" s="237">
        <f t="shared" si="791"/>
        <v>31.519393920000002</v>
      </c>
      <c r="G755" s="237">
        <f t="shared" si="791"/>
        <v>0</v>
      </c>
      <c r="H755" s="237">
        <f t="shared" si="791"/>
        <v>2.25138528</v>
      </c>
      <c r="I755" s="237">
        <f t="shared" si="791"/>
        <v>4.6644752440000001</v>
      </c>
      <c r="J755" s="237">
        <f t="shared" si="791"/>
        <v>1.18041233</v>
      </c>
      <c r="K755" s="237">
        <f t="shared" si="791"/>
        <v>1.6076206900000001</v>
      </c>
      <c r="L755" s="237">
        <f t="shared" si="791"/>
        <v>0.25600000000000001</v>
      </c>
      <c r="M755" s="237">
        <f t="shared" si="791"/>
        <v>1.620442224</v>
      </c>
      <c r="N755" s="237">
        <f t="shared" si="791"/>
        <v>32.858612756000007</v>
      </c>
      <c r="O755" s="237">
        <f t="shared" si="791"/>
        <v>2.5718964700000009</v>
      </c>
      <c r="P755" s="237">
        <f t="shared" si="791"/>
        <v>29.911773230000001</v>
      </c>
      <c r="Q755" s="237">
        <f t="shared" si="791"/>
        <v>-0.25600000000000001</v>
      </c>
      <c r="R755" s="237">
        <f t="shared" si="791"/>
        <v>0.63094305600000011</v>
      </c>
      <c r="S755" s="237">
        <f t="shared" si="791"/>
        <v>5.6701488699999993</v>
      </c>
      <c r="T755" s="237">
        <f t="shared" si="791"/>
        <v>1.5702845599999997</v>
      </c>
      <c r="U755" s="237">
        <f t="shared" si="791"/>
        <v>2.7494957900000001</v>
      </c>
      <c r="V755" s="237">
        <f t="shared" si="791"/>
        <v>0</v>
      </c>
      <c r="W755" s="237">
        <f t="shared" si="791"/>
        <v>1.35036852</v>
      </c>
      <c r="X755" s="237">
        <f t="shared" si="791"/>
        <v>0</v>
      </c>
      <c r="Y755" s="237">
        <f t="shared" si="791"/>
        <v>0</v>
      </c>
      <c r="Z755" s="237">
        <f t="shared" si="791"/>
        <v>0</v>
      </c>
      <c r="AA755" s="237">
        <f t="shared" si="791"/>
        <v>0</v>
      </c>
      <c r="AB755" s="237">
        <f t="shared" si="791"/>
        <v>0</v>
      </c>
      <c r="AC755" s="237">
        <f t="shared" si="791"/>
        <v>0</v>
      </c>
      <c r="AD755" s="237">
        <f t="shared" si="791"/>
        <v>0</v>
      </c>
      <c r="AE755" s="237">
        <f t="shared" si="791"/>
        <v>1.6600000000000001</v>
      </c>
      <c r="AF755" s="237">
        <f t="shared" si="791"/>
        <v>6060</v>
      </c>
      <c r="AG755" s="237">
        <f t="shared" si="791"/>
        <v>0</v>
      </c>
      <c r="AH755" s="237">
        <f t="shared" si="791"/>
        <v>0</v>
      </c>
      <c r="AI755" s="237">
        <f t="shared" si="791"/>
        <v>0</v>
      </c>
      <c r="AJ755" s="237">
        <f t="shared" si="791"/>
        <v>0.42300000000000004</v>
      </c>
      <c r="AK755" s="237">
        <f t="shared" si="791"/>
        <v>0</v>
      </c>
      <c r="AL755" s="27"/>
    </row>
    <row r="756" spans="1:38" ht="62.2" x14ac:dyDescent="0.35">
      <c r="A756" s="210">
        <v>657</v>
      </c>
      <c r="B756" s="152" t="s">
        <v>1871</v>
      </c>
      <c r="C756" s="174" t="s">
        <v>1205</v>
      </c>
      <c r="D756" s="153">
        <v>1.2E-2</v>
      </c>
      <c r="E756" s="192">
        <f t="shared" ref="E756:E765" si="792">D756*10%</f>
        <v>1.2000000000000001E-3</v>
      </c>
      <c r="F756" s="192">
        <f t="shared" ref="F756:F765" si="793">D756-E756-H756</f>
        <v>1.008E-2</v>
      </c>
      <c r="G756" s="192"/>
      <c r="H756" s="192">
        <f t="shared" ref="H756:H765" si="794">D756*6%</f>
        <v>7.1999999999999994E-4</v>
      </c>
      <c r="I756" s="153">
        <v>5.3404799999999997E-4</v>
      </c>
      <c r="J756" s="192">
        <v>0</v>
      </c>
      <c r="K756" s="192">
        <v>0</v>
      </c>
      <c r="L756" s="192">
        <v>0</v>
      </c>
      <c r="M756" s="192">
        <v>5.3404799999999997E-4</v>
      </c>
      <c r="N756" s="192">
        <f t="shared" ref="N756:N765" si="795">D756-I756</f>
        <v>1.1465952E-2</v>
      </c>
      <c r="O756" s="192">
        <f t="shared" ref="O756:O765" si="796">E756-J756</f>
        <v>1.2000000000000001E-3</v>
      </c>
      <c r="P756" s="192">
        <f t="shared" ref="P756:P765" si="797">F756-K756</f>
        <v>1.008E-2</v>
      </c>
      <c r="Q756" s="192">
        <f t="shared" ref="Q756:Q765" si="798">G756-L756</f>
        <v>0</v>
      </c>
      <c r="R756" s="192">
        <f t="shared" ref="R756:R765" si="799">H756-M756</f>
        <v>1.8595199999999997E-4</v>
      </c>
      <c r="S756" s="153">
        <f t="shared" ref="S756:S765" si="800">T756+U756+V756+W756</f>
        <v>4.4504000000000001E-4</v>
      </c>
      <c r="T756" s="153"/>
      <c r="U756" s="153"/>
      <c r="V756" s="153"/>
      <c r="W756" s="153">
        <v>4.4504000000000001E-4</v>
      </c>
      <c r="X756" s="192"/>
      <c r="Y756" s="192"/>
      <c r="Z756" s="192"/>
      <c r="AA756" s="192"/>
      <c r="AB756" s="198"/>
      <c r="AC756" s="192"/>
      <c r="AD756" s="192"/>
      <c r="AE756" s="192"/>
      <c r="AF756" s="192"/>
      <c r="AG756" s="192"/>
      <c r="AH756" s="192"/>
      <c r="AI756" s="192"/>
      <c r="AJ756" s="153"/>
      <c r="AK756" s="192"/>
      <c r="AL756" s="27"/>
    </row>
    <row r="757" spans="1:38" ht="46.65" x14ac:dyDescent="0.35">
      <c r="A757" s="210">
        <v>658</v>
      </c>
      <c r="B757" s="152" t="s">
        <v>1872</v>
      </c>
      <c r="C757" s="174" t="s">
        <v>1206</v>
      </c>
      <c r="D757" s="153">
        <v>0.5300999999999999</v>
      </c>
      <c r="E757" s="192">
        <f t="shared" si="792"/>
        <v>5.3009999999999995E-2</v>
      </c>
      <c r="F757" s="192">
        <f t="shared" si="793"/>
        <v>0.4452839999999999</v>
      </c>
      <c r="G757" s="192"/>
      <c r="H757" s="192">
        <f t="shared" si="794"/>
        <v>3.1805999999999994E-2</v>
      </c>
      <c r="I757" s="153">
        <v>0.69163220199999997</v>
      </c>
      <c r="J757" s="192">
        <v>0</v>
      </c>
      <c r="K757" s="192">
        <v>0.62875945</v>
      </c>
      <c r="L757" s="192">
        <v>0</v>
      </c>
      <c r="M757" s="192">
        <v>6.2872752000000004E-2</v>
      </c>
      <c r="N757" s="192">
        <f t="shared" si="795"/>
        <v>-0.16153220200000007</v>
      </c>
      <c r="O757" s="192">
        <f t="shared" si="796"/>
        <v>5.3009999999999995E-2</v>
      </c>
      <c r="P757" s="192">
        <f t="shared" si="797"/>
        <v>-0.1834754500000001</v>
      </c>
      <c r="Q757" s="192">
        <f t="shared" si="798"/>
        <v>0</v>
      </c>
      <c r="R757" s="192">
        <f t="shared" si="799"/>
        <v>-3.106675200000001E-2</v>
      </c>
      <c r="S757" s="153">
        <f t="shared" si="800"/>
        <v>5.2393960000000003E-2</v>
      </c>
      <c r="T757" s="153"/>
      <c r="U757" s="153"/>
      <c r="V757" s="153"/>
      <c r="W757" s="153">
        <v>5.2393960000000003E-2</v>
      </c>
      <c r="X757" s="192"/>
      <c r="Y757" s="192"/>
      <c r="Z757" s="192"/>
      <c r="AA757" s="192"/>
      <c r="AB757" s="198"/>
      <c r="AC757" s="192"/>
      <c r="AD757" s="192"/>
      <c r="AE757" s="192">
        <v>0.63</v>
      </c>
      <c r="AF757" s="198">
        <v>2020</v>
      </c>
      <c r="AG757" s="192" t="s">
        <v>1527</v>
      </c>
      <c r="AH757" s="192" t="s">
        <v>1528</v>
      </c>
      <c r="AI757" s="192" t="s">
        <v>1529</v>
      </c>
      <c r="AJ757" s="153">
        <v>0.26200000000000001</v>
      </c>
      <c r="AK757" s="192"/>
      <c r="AL757" s="27"/>
    </row>
    <row r="758" spans="1:38" ht="62.2" x14ac:dyDescent="0.35">
      <c r="A758" s="210">
        <v>659</v>
      </c>
      <c r="B758" s="152" t="s">
        <v>1207</v>
      </c>
      <c r="C758" s="174" t="s">
        <v>1208</v>
      </c>
      <c r="D758" s="153">
        <v>8.466564</v>
      </c>
      <c r="E758" s="192">
        <f t="shared" si="792"/>
        <v>0.84665640000000009</v>
      </c>
      <c r="F758" s="192">
        <f t="shared" si="793"/>
        <v>7.1119137599999993</v>
      </c>
      <c r="G758" s="192"/>
      <c r="H758" s="192">
        <f t="shared" si="794"/>
        <v>0.50799384000000003</v>
      </c>
      <c r="I758" s="153">
        <v>0.37680487199999996</v>
      </c>
      <c r="J758" s="192">
        <v>0</v>
      </c>
      <c r="K758" s="192">
        <v>0</v>
      </c>
      <c r="L758" s="192">
        <v>0</v>
      </c>
      <c r="M758" s="192">
        <v>0.37680487199999996</v>
      </c>
      <c r="N758" s="192">
        <f t="shared" si="795"/>
        <v>8.0897591280000007</v>
      </c>
      <c r="O758" s="192">
        <f t="shared" si="796"/>
        <v>0.84665640000000009</v>
      </c>
      <c r="P758" s="192">
        <f t="shared" si="797"/>
        <v>7.1119137599999993</v>
      </c>
      <c r="Q758" s="192">
        <f t="shared" si="798"/>
        <v>0</v>
      </c>
      <c r="R758" s="192">
        <f t="shared" si="799"/>
        <v>0.13118896800000007</v>
      </c>
      <c r="S758" s="153">
        <f t="shared" si="800"/>
        <v>0.31400405999999997</v>
      </c>
      <c r="T758" s="153"/>
      <c r="U758" s="153"/>
      <c r="V758" s="153"/>
      <c r="W758" s="153">
        <v>0.31400405999999997</v>
      </c>
      <c r="X758" s="192"/>
      <c r="Y758" s="192"/>
      <c r="Z758" s="192"/>
      <c r="AA758" s="192"/>
      <c r="AB758" s="198"/>
      <c r="AC758" s="192"/>
      <c r="AD758" s="192"/>
      <c r="AE758" s="192"/>
      <c r="AF758" s="192"/>
      <c r="AG758" s="192"/>
      <c r="AH758" s="192"/>
      <c r="AI758" s="192"/>
      <c r="AJ758" s="153"/>
      <c r="AK758" s="192"/>
      <c r="AL758" s="27"/>
    </row>
    <row r="759" spans="1:38" ht="27.75" customHeight="1" x14ac:dyDescent="0.35">
      <c r="A759" s="210">
        <v>660</v>
      </c>
      <c r="B759" s="152" t="s">
        <v>1873</v>
      </c>
      <c r="C759" s="174" t="s">
        <v>1209</v>
      </c>
      <c r="D759" s="153">
        <v>10.02312</v>
      </c>
      <c r="E759" s="192">
        <f t="shared" si="792"/>
        <v>1.0023120000000001</v>
      </c>
      <c r="F759" s="192">
        <f t="shared" si="793"/>
        <v>8.419420800000001</v>
      </c>
      <c r="G759" s="192"/>
      <c r="H759" s="192">
        <f t="shared" si="794"/>
        <v>0.60138720000000001</v>
      </c>
      <c r="I759" s="153">
        <v>0.44607951600000001</v>
      </c>
      <c r="J759" s="153">
        <v>0</v>
      </c>
      <c r="K759" s="153">
        <v>0</v>
      </c>
      <c r="L759" s="153">
        <v>0</v>
      </c>
      <c r="M759" s="153">
        <v>0.44607951600000001</v>
      </c>
      <c r="N759" s="192">
        <f t="shared" si="795"/>
        <v>9.5770404840000012</v>
      </c>
      <c r="O759" s="192">
        <f t="shared" si="796"/>
        <v>1.0023120000000001</v>
      </c>
      <c r="P759" s="192">
        <f t="shared" si="797"/>
        <v>8.419420800000001</v>
      </c>
      <c r="Q759" s="192">
        <f t="shared" si="798"/>
        <v>0</v>
      </c>
      <c r="R759" s="192">
        <f t="shared" si="799"/>
        <v>0.155307684</v>
      </c>
      <c r="S759" s="153">
        <f t="shared" si="800"/>
        <v>0.37173293000000002</v>
      </c>
      <c r="T759" s="153"/>
      <c r="U759" s="153"/>
      <c r="V759" s="153"/>
      <c r="W759" s="153">
        <v>0.37173293000000002</v>
      </c>
      <c r="X759" s="153"/>
      <c r="Y759" s="153"/>
      <c r="Z759" s="153"/>
      <c r="AA759" s="153"/>
      <c r="AB759" s="155"/>
      <c r="AC759" s="153"/>
      <c r="AD759" s="153"/>
      <c r="AE759" s="153"/>
      <c r="AF759" s="153"/>
      <c r="AG759" s="153"/>
      <c r="AH759" s="153"/>
      <c r="AI759" s="153"/>
      <c r="AJ759" s="153"/>
      <c r="AK759" s="153"/>
      <c r="AL759" s="27"/>
    </row>
    <row r="760" spans="1:38" ht="46.65" x14ac:dyDescent="0.35">
      <c r="A760" s="210">
        <v>661</v>
      </c>
      <c r="B760" s="152" t="s">
        <v>1874</v>
      </c>
      <c r="C760" s="174" t="s">
        <v>1210</v>
      </c>
      <c r="D760" s="153">
        <v>2.280888</v>
      </c>
      <c r="E760" s="192">
        <f t="shared" si="792"/>
        <v>0.22808880000000001</v>
      </c>
      <c r="F760" s="192">
        <f t="shared" si="793"/>
        <v>1.91594592</v>
      </c>
      <c r="G760" s="192"/>
      <c r="H760" s="192">
        <f t="shared" si="794"/>
        <v>0.13685327999999999</v>
      </c>
      <c r="I760" s="153">
        <v>0.71974434200000004</v>
      </c>
      <c r="J760" s="153">
        <v>0</v>
      </c>
      <c r="K760" s="153">
        <v>0.69995375000000004</v>
      </c>
      <c r="L760" s="153">
        <v>0</v>
      </c>
      <c r="M760" s="153">
        <v>1.9790591999999999E-2</v>
      </c>
      <c r="N760" s="192">
        <f t="shared" si="795"/>
        <v>1.561143658</v>
      </c>
      <c r="O760" s="192">
        <f t="shared" si="796"/>
        <v>0.22808880000000001</v>
      </c>
      <c r="P760" s="192">
        <f t="shared" si="797"/>
        <v>1.2159921699999998</v>
      </c>
      <c r="Q760" s="192">
        <f t="shared" si="798"/>
        <v>0</v>
      </c>
      <c r="R760" s="192">
        <f t="shared" si="799"/>
        <v>0.117062688</v>
      </c>
      <c r="S760" s="153">
        <f t="shared" si="800"/>
        <v>1.6492159999999999E-2</v>
      </c>
      <c r="T760" s="153"/>
      <c r="U760" s="153"/>
      <c r="V760" s="153"/>
      <c r="W760" s="153">
        <v>1.6492159999999999E-2</v>
      </c>
      <c r="X760" s="153"/>
      <c r="Y760" s="153"/>
      <c r="Z760" s="153"/>
      <c r="AA760" s="153"/>
      <c r="AB760" s="155"/>
      <c r="AC760" s="153"/>
      <c r="AD760" s="153"/>
      <c r="AE760" s="153">
        <v>0.4</v>
      </c>
      <c r="AF760" s="198">
        <v>2020</v>
      </c>
      <c r="AG760" s="192" t="s">
        <v>1527</v>
      </c>
      <c r="AH760" s="192" t="s">
        <v>1528</v>
      </c>
      <c r="AI760" s="192" t="s">
        <v>1529</v>
      </c>
      <c r="AJ760" s="153">
        <v>7.0999999999999994E-2</v>
      </c>
      <c r="AK760" s="153"/>
      <c r="AL760" s="27"/>
    </row>
    <row r="761" spans="1:38" ht="77.7" x14ac:dyDescent="0.35">
      <c r="A761" s="210">
        <v>662</v>
      </c>
      <c r="B761" s="152" t="s">
        <v>1211</v>
      </c>
      <c r="C761" s="176" t="s">
        <v>1212</v>
      </c>
      <c r="D761" s="153">
        <v>7.9308096000000008</v>
      </c>
      <c r="E761" s="192">
        <f t="shared" si="792"/>
        <v>0.79308096000000017</v>
      </c>
      <c r="F761" s="192">
        <f t="shared" si="793"/>
        <v>6.6618800640000009</v>
      </c>
      <c r="G761" s="192"/>
      <c r="H761" s="192">
        <f t="shared" si="794"/>
        <v>0.47584857600000002</v>
      </c>
      <c r="I761" s="153">
        <v>0.74721463200000005</v>
      </c>
      <c r="J761" s="192">
        <v>0.39425352000000002</v>
      </c>
      <c r="K761" s="192">
        <v>0</v>
      </c>
      <c r="L761" s="192">
        <v>0</v>
      </c>
      <c r="M761" s="192">
        <v>0.35296111200000002</v>
      </c>
      <c r="N761" s="192">
        <f t="shared" si="795"/>
        <v>7.1835949680000004</v>
      </c>
      <c r="O761" s="192">
        <f t="shared" si="796"/>
        <v>0.39882744000000014</v>
      </c>
      <c r="P761" s="192">
        <f t="shared" si="797"/>
        <v>6.6618800640000009</v>
      </c>
      <c r="Q761" s="192">
        <f t="shared" si="798"/>
        <v>0</v>
      </c>
      <c r="R761" s="192">
        <f t="shared" si="799"/>
        <v>0.122887464</v>
      </c>
      <c r="S761" s="153">
        <f t="shared" si="800"/>
        <v>0.97686355999999996</v>
      </c>
      <c r="T761" s="153">
        <v>0.68272929999999987</v>
      </c>
      <c r="U761" s="153"/>
      <c r="V761" s="153"/>
      <c r="W761" s="153">
        <v>0.29413426000000004</v>
      </c>
      <c r="X761" s="192"/>
      <c r="Y761" s="192"/>
      <c r="Z761" s="192"/>
      <c r="AA761" s="192"/>
      <c r="AB761" s="198"/>
      <c r="AC761" s="192"/>
      <c r="AD761" s="192"/>
      <c r="AE761" s="192"/>
      <c r="AF761" s="192"/>
      <c r="AG761" s="192"/>
      <c r="AH761" s="192"/>
      <c r="AI761" s="192"/>
      <c r="AJ761" s="153"/>
      <c r="AK761" s="192"/>
      <c r="AL761" s="27"/>
    </row>
    <row r="762" spans="1:38" ht="77.7" x14ac:dyDescent="0.35">
      <c r="A762" s="210">
        <v>663</v>
      </c>
      <c r="B762" s="152" t="s">
        <v>1213</v>
      </c>
      <c r="C762" s="176" t="s">
        <v>1214</v>
      </c>
      <c r="D762" s="153">
        <v>3.2093472000000003</v>
      </c>
      <c r="E762" s="192">
        <f t="shared" si="792"/>
        <v>0.32093472000000006</v>
      </c>
      <c r="F762" s="192">
        <f t="shared" si="793"/>
        <v>2.6958516480000005</v>
      </c>
      <c r="G762" s="192"/>
      <c r="H762" s="192">
        <f t="shared" si="794"/>
        <v>0.19256083200000002</v>
      </c>
      <c r="I762" s="153">
        <v>0.49083794799999997</v>
      </c>
      <c r="J762" s="192">
        <v>7.6183229999999991E-2</v>
      </c>
      <c r="K762" s="192">
        <v>0.27890748999999998</v>
      </c>
      <c r="L762" s="192">
        <v>0</v>
      </c>
      <c r="M762" s="192">
        <v>0.135747228</v>
      </c>
      <c r="N762" s="192">
        <f t="shared" si="795"/>
        <v>2.7185092520000005</v>
      </c>
      <c r="O762" s="192">
        <f t="shared" si="796"/>
        <v>0.24475149000000007</v>
      </c>
      <c r="P762" s="192">
        <f t="shared" si="797"/>
        <v>2.4169441580000006</v>
      </c>
      <c r="Q762" s="192">
        <f t="shared" si="798"/>
        <v>0</v>
      </c>
      <c r="R762" s="192">
        <f t="shared" si="799"/>
        <v>5.6813604000000018E-2</v>
      </c>
      <c r="S762" s="153">
        <f t="shared" si="800"/>
        <v>3.15852741</v>
      </c>
      <c r="T762" s="153">
        <v>0.29590892999999996</v>
      </c>
      <c r="U762" s="153">
        <v>2.7494957900000001</v>
      </c>
      <c r="V762" s="153"/>
      <c r="W762" s="153">
        <v>0.11312269</v>
      </c>
      <c r="X762" s="192"/>
      <c r="Y762" s="192"/>
      <c r="Z762" s="192"/>
      <c r="AA762" s="192"/>
      <c r="AB762" s="198"/>
      <c r="AC762" s="192"/>
      <c r="AD762" s="192"/>
      <c r="AE762" s="192">
        <v>0.63</v>
      </c>
      <c r="AF762" s="198">
        <v>2020</v>
      </c>
      <c r="AG762" s="192" t="s">
        <v>1527</v>
      </c>
      <c r="AH762" s="192" t="s">
        <v>1528</v>
      </c>
      <c r="AI762" s="192" t="s">
        <v>1529</v>
      </c>
      <c r="AJ762" s="153">
        <v>0.09</v>
      </c>
      <c r="AK762" s="192"/>
      <c r="AL762" s="27"/>
    </row>
    <row r="763" spans="1:38" ht="46.65" x14ac:dyDescent="0.35">
      <c r="A763" s="210">
        <v>664</v>
      </c>
      <c r="B763" s="152" t="s">
        <v>1875</v>
      </c>
      <c r="C763" s="174" t="s">
        <v>1215</v>
      </c>
      <c r="D763" s="153">
        <v>5.0702592000000006</v>
      </c>
      <c r="E763" s="192">
        <f t="shared" si="792"/>
        <v>0.50702592000000013</v>
      </c>
      <c r="F763" s="192">
        <f t="shared" si="793"/>
        <v>4.2590177280000008</v>
      </c>
      <c r="G763" s="192"/>
      <c r="H763" s="192">
        <f t="shared" si="794"/>
        <v>0.304215552</v>
      </c>
      <c r="I763" s="153">
        <v>0.22565210399999996</v>
      </c>
      <c r="J763" s="192">
        <v>0</v>
      </c>
      <c r="K763" s="192">
        <v>0</v>
      </c>
      <c r="L763" s="192">
        <v>0</v>
      </c>
      <c r="M763" s="192">
        <v>0.22565210399999996</v>
      </c>
      <c r="N763" s="192">
        <f t="shared" si="795"/>
        <v>4.8446070960000007</v>
      </c>
      <c r="O763" s="192">
        <f t="shared" si="796"/>
        <v>0.50702592000000013</v>
      </c>
      <c r="P763" s="192">
        <f t="shared" si="797"/>
        <v>4.2590177280000008</v>
      </c>
      <c r="Q763" s="192">
        <f t="shared" si="798"/>
        <v>0</v>
      </c>
      <c r="R763" s="192">
        <f t="shared" si="799"/>
        <v>7.8563448000000036E-2</v>
      </c>
      <c r="S763" s="153">
        <f t="shared" si="800"/>
        <v>0.18804341999999999</v>
      </c>
      <c r="T763" s="153"/>
      <c r="U763" s="153"/>
      <c r="V763" s="153"/>
      <c r="W763" s="153">
        <v>0.18804341999999999</v>
      </c>
      <c r="X763" s="192"/>
      <c r="Y763" s="192"/>
      <c r="Z763" s="192"/>
      <c r="AA763" s="192"/>
      <c r="AB763" s="198"/>
      <c r="AC763" s="192"/>
      <c r="AD763" s="192"/>
      <c r="AE763" s="192"/>
      <c r="AF763" s="192"/>
      <c r="AG763" s="192"/>
      <c r="AH763" s="192"/>
      <c r="AI763" s="192"/>
      <c r="AJ763" s="153"/>
      <c r="AK763" s="192"/>
      <c r="AL763" s="27"/>
    </row>
    <row r="764" spans="1:38" ht="77.7" x14ac:dyDescent="0.35">
      <c r="A764" s="210">
        <v>665</v>
      </c>
      <c r="B764" s="152" t="s">
        <v>1216</v>
      </c>
      <c r="C764" s="174" t="s">
        <v>1217</v>
      </c>
      <c r="D764" s="153">
        <v>0</v>
      </c>
      <c r="E764" s="192">
        <f t="shared" si="792"/>
        <v>0</v>
      </c>
      <c r="F764" s="192">
        <f t="shared" si="793"/>
        <v>0</v>
      </c>
      <c r="G764" s="192"/>
      <c r="H764" s="192">
        <f t="shared" si="794"/>
        <v>0</v>
      </c>
      <c r="I764" s="153">
        <v>0.25600000000000001</v>
      </c>
      <c r="J764" s="192">
        <v>0</v>
      </c>
      <c r="K764" s="192">
        <v>0</v>
      </c>
      <c r="L764" s="192">
        <v>0.25600000000000001</v>
      </c>
      <c r="M764" s="192">
        <v>0</v>
      </c>
      <c r="N764" s="192">
        <f t="shared" si="795"/>
        <v>-0.25600000000000001</v>
      </c>
      <c r="O764" s="192">
        <f t="shared" si="796"/>
        <v>0</v>
      </c>
      <c r="P764" s="192">
        <f t="shared" si="797"/>
        <v>0</v>
      </c>
      <c r="Q764" s="192">
        <f t="shared" si="798"/>
        <v>-0.25600000000000001</v>
      </c>
      <c r="R764" s="192">
        <f t="shared" si="799"/>
        <v>0</v>
      </c>
      <c r="S764" s="153">
        <f t="shared" si="800"/>
        <v>0</v>
      </c>
      <c r="T764" s="153"/>
      <c r="U764" s="153"/>
      <c r="V764" s="153"/>
      <c r="W764" s="153">
        <v>0</v>
      </c>
      <c r="X764" s="192"/>
      <c r="Y764" s="192"/>
      <c r="Z764" s="192"/>
      <c r="AA764" s="192"/>
      <c r="AB764" s="198"/>
      <c r="AC764" s="192"/>
      <c r="AD764" s="192"/>
      <c r="AE764" s="192"/>
      <c r="AF764" s="192"/>
      <c r="AG764" s="192"/>
      <c r="AH764" s="192"/>
      <c r="AI764" s="192"/>
      <c r="AJ764" s="153"/>
      <c r="AK764" s="192"/>
      <c r="AL764" s="27"/>
    </row>
    <row r="765" spans="1:38" ht="62.2" x14ac:dyDescent="0.35">
      <c r="A765" s="210">
        <v>666</v>
      </c>
      <c r="B765" s="152" t="s">
        <v>1876</v>
      </c>
      <c r="C765" s="174" t="s">
        <v>1218</v>
      </c>
      <c r="D765" s="153">
        <v>0</v>
      </c>
      <c r="E765" s="192">
        <f t="shared" si="792"/>
        <v>0</v>
      </c>
      <c r="F765" s="192">
        <f t="shared" si="793"/>
        <v>0</v>
      </c>
      <c r="G765" s="192"/>
      <c r="H765" s="192">
        <f t="shared" si="794"/>
        <v>0</v>
      </c>
      <c r="I765" s="153">
        <v>0.70997558000000005</v>
      </c>
      <c r="J765" s="192">
        <v>0.70997558000000005</v>
      </c>
      <c r="K765" s="192">
        <v>0</v>
      </c>
      <c r="L765" s="192">
        <v>0</v>
      </c>
      <c r="M765" s="192">
        <v>0</v>
      </c>
      <c r="N765" s="192">
        <f t="shared" si="795"/>
        <v>-0.70997558000000005</v>
      </c>
      <c r="O765" s="192">
        <f t="shared" si="796"/>
        <v>-0.70997558000000005</v>
      </c>
      <c r="P765" s="192">
        <f t="shared" si="797"/>
        <v>0</v>
      </c>
      <c r="Q765" s="192">
        <f t="shared" si="798"/>
        <v>0</v>
      </c>
      <c r="R765" s="192">
        <f t="shared" si="799"/>
        <v>0</v>
      </c>
      <c r="S765" s="153">
        <f t="shared" si="800"/>
        <v>0.59164632999999989</v>
      </c>
      <c r="T765" s="153">
        <v>0.59164632999999989</v>
      </c>
      <c r="U765" s="153"/>
      <c r="V765" s="153"/>
      <c r="W765" s="153">
        <v>0</v>
      </c>
      <c r="X765" s="192"/>
      <c r="Y765" s="192"/>
      <c r="Z765" s="192"/>
      <c r="AA765" s="192"/>
      <c r="AB765" s="198"/>
      <c r="AC765" s="192"/>
      <c r="AD765" s="192"/>
      <c r="AE765" s="192"/>
      <c r="AF765" s="192"/>
      <c r="AG765" s="192"/>
      <c r="AH765" s="192"/>
      <c r="AI765" s="192"/>
      <c r="AJ765" s="153"/>
      <c r="AK765" s="192"/>
      <c r="AL765" s="27"/>
    </row>
    <row r="766" spans="1:38" ht="15.55" x14ac:dyDescent="0.35">
      <c r="A766" s="172"/>
      <c r="B766" s="156" t="s">
        <v>608</v>
      </c>
      <c r="C766" s="173"/>
      <c r="D766" s="237">
        <f t="shared" ref="D766:AK766" si="801">SUM(D767)</f>
        <v>1.241052</v>
      </c>
      <c r="E766" s="237">
        <f t="shared" si="801"/>
        <v>0.12410520000000001</v>
      </c>
      <c r="F766" s="237">
        <f t="shared" si="801"/>
        <v>1.0424836800000001</v>
      </c>
      <c r="G766" s="237">
        <f t="shared" si="801"/>
        <v>0</v>
      </c>
      <c r="H766" s="237">
        <f t="shared" si="801"/>
        <v>7.4463119999999994E-2</v>
      </c>
      <c r="I766" s="237">
        <f t="shared" si="801"/>
        <v>5.5519716000000004E-2</v>
      </c>
      <c r="J766" s="237">
        <f t="shared" si="801"/>
        <v>0</v>
      </c>
      <c r="K766" s="237">
        <f t="shared" si="801"/>
        <v>0</v>
      </c>
      <c r="L766" s="237">
        <f t="shared" si="801"/>
        <v>0</v>
      </c>
      <c r="M766" s="237">
        <f t="shared" si="801"/>
        <v>5.5519716000000004E-2</v>
      </c>
      <c r="N766" s="237">
        <f t="shared" si="801"/>
        <v>1.185532284</v>
      </c>
      <c r="O766" s="237">
        <f t="shared" si="801"/>
        <v>0.12410520000000001</v>
      </c>
      <c r="P766" s="237">
        <f t="shared" si="801"/>
        <v>1.0424836800000001</v>
      </c>
      <c r="Q766" s="237">
        <f t="shared" si="801"/>
        <v>0</v>
      </c>
      <c r="R766" s="237">
        <f t="shared" si="801"/>
        <v>1.894340399999999E-2</v>
      </c>
      <c r="S766" s="237">
        <f t="shared" si="801"/>
        <v>4.6266429999999997E-2</v>
      </c>
      <c r="T766" s="237">
        <f t="shared" si="801"/>
        <v>0</v>
      </c>
      <c r="U766" s="237">
        <f t="shared" si="801"/>
        <v>0</v>
      </c>
      <c r="V766" s="237">
        <f t="shared" si="801"/>
        <v>0</v>
      </c>
      <c r="W766" s="237">
        <f t="shared" si="801"/>
        <v>4.6266429999999997E-2</v>
      </c>
      <c r="X766" s="237">
        <f t="shared" si="801"/>
        <v>0</v>
      </c>
      <c r="Y766" s="237">
        <f t="shared" si="801"/>
        <v>0</v>
      </c>
      <c r="Z766" s="237">
        <f t="shared" si="801"/>
        <v>0</v>
      </c>
      <c r="AA766" s="237">
        <f t="shared" si="801"/>
        <v>0</v>
      </c>
      <c r="AB766" s="237">
        <f t="shared" si="801"/>
        <v>0</v>
      </c>
      <c r="AC766" s="237">
        <f t="shared" si="801"/>
        <v>0</v>
      </c>
      <c r="AD766" s="237">
        <f t="shared" si="801"/>
        <v>0</v>
      </c>
      <c r="AE766" s="237">
        <f t="shared" si="801"/>
        <v>0</v>
      </c>
      <c r="AF766" s="237">
        <f t="shared" si="801"/>
        <v>0</v>
      </c>
      <c r="AG766" s="237">
        <f t="shared" si="801"/>
        <v>0</v>
      </c>
      <c r="AH766" s="237">
        <f t="shared" si="801"/>
        <v>0</v>
      </c>
      <c r="AI766" s="237">
        <f t="shared" si="801"/>
        <v>0</v>
      </c>
      <c r="AJ766" s="237">
        <f t="shared" si="801"/>
        <v>0</v>
      </c>
      <c r="AK766" s="237">
        <f t="shared" si="801"/>
        <v>0</v>
      </c>
      <c r="AL766" s="27"/>
    </row>
    <row r="767" spans="1:38" ht="46.65" x14ac:dyDescent="0.35">
      <c r="A767" s="210">
        <v>667</v>
      </c>
      <c r="B767" s="152" t="s">
        <v>1219</v>
      </c>
      <c r="C767" s="174" t="s">
        <v>1220</v>
      </c>
      <c r="D767" s="153">
        <v>1.241052</v>
      </c>
      <c r="E767" s="192">
        <f>D767*10%</f>
        <v>0.12410520000000001</v>
      </c>
      <c r="F767" s="192">
        <f>D767-E767-H767</f>
        <v>1.0424836800000001</v>
      </c>
      <c r="G767" s="192"/>
      <c r="H767" s="192">
        <f>D767*6%</f>
        <v>7.4463119999999994E-2</v>
      </c>
      <c r="I767" s="153">
        <v>5.5519716000000004E-2</v>
      </c>
      <c r="J767" s="192">
        <v>0</v>
      </c>
      <c r="K767" s="192">
        <v>0</v>
      </c>
      <c r="L767" s="192">
        <v>0</v>
      </c>
      <c r="M767" s="192">
        <v>5.5519716000000004E-2</v>
      </c>
      <c r="N767" s="192">
        <f>D767-I767</f>
        <v>1.185532284</v>
      </c>
      <c r="O767" s="192">
        <f t="shared" ref="O767" si="802">E767-J767</f>
        <v>0.12410520000000001</v>
      </c>
      <c r="P767" s="192">
        <f t="shared" ref="P767" si="803">F767-K767</f>
        <v>1.0424836800000001</v>
      </c>
      <c r="Q767" s="192">
        <f t="shared" ref="Q767" si="804">G767-L767</f>
        <v>0</v>
      </c>
      <c r="R767" s="192">
        <f t="shared" ref="R767" si="805">H767-M767</f>
        <v>1.894340399999999E-2</v>
      </c>
      <c r="S767" s="153">
        <f>T767+U767+V767+W767</f>
        <v>4.6266429999999997E-2</v>
      </c>
      <c r="T767" s="153"/>
      <c r="U767" s="153"/>
      <c r="V767" s="153"/>
      <c r="W767" s="153">
        <v>4.6266429999999997E-2</v>
      </c>
      <c r="X767" s="192"/>
      <c r="Y767" s="192"/>
      <c r="Z767" s="192"/>
      <c r="AA767" s="192"/>
      <c r="AB767" s="198"/>
      <c r="AC767" s="192"/>
      <c r="AD767" s="192"/>
      <c r="AE767" s="192"/>
      <c r="AF767" s="192"/>
      <c r="AG767" s="192"/>
      <c r="AH767" s="192"/>
      <c r="AI767" s="192"/>
      <c r="AJ767" s="153"/>
      <c r="AK767" s="192"/>
    </row>
    <row r="768" spans="1:38" ht="15.55" x14ac:dyDescent="0.35">
      <c r="A768" s="172"/>
      <c r="B768" s="156" t="s">
        <v>618</v>
      </c>
      <c r="C768" s="173"/>
      <c r="D768" s="237">
        <f t="shared" ref="D768:AK768" si="806">SUM(D769)</f>
        <v>19.535267999999999</v>
      </c>
      <c r="E768" s="237">
        <f t="shared" si="806"/>
        <v>1.9535267999999999</v>
      </c>
      <c r="F768" s="237">
        <f t="shared" si="806"/>
        <v>16.409625120000001</v>
      </c>
      <c r="G768" s="237">
        <f t="shared" si="806"/>
        <v>0</v>
      </c>
      <c r="H768" s="237">
        <f t="shared" si="806"/>
        <v>1.1721160799999999</v>
      </c>
      <c r="I768" s="237">
        <f t="shared" si="806"/>
        <v>0.87182549999999992</v>
      </c>
      <c r="J768" s="237">
        <f t="shared" si="806"/>
        <v>0</v>
      </c>
      <c r="K768" s="237">
        <f t="shared" si="806"/>
        <v>0</v>
      </c>
      <c r="L768" s="237">
        <f t="shared" si="806"/>
        <v>0</v>
      </c>
      <c r="M768" s="237">
        <f t="shared" si="806"/>
        <v>0.87182549999999992</v>
      </c>
      <c r="N768" s="237">
        <f t="shared" si="806"/>
        <v>18.663442499999999</v>
      </c>
      <c r="O768" s="237">
        <f t="shared" si="806"/>
        <v>1.9535267999999999</v>
      </c>
      <c r="P768" s="237">
        <f t="shared" si="806"/>
        <v>16.409625120000001</v>
      </c>
      <c r="Q768" s="237">
        <f t="shared" si="806"/>
        <v>0</v>
      </c>
      <c r="R768" s="237">
        <f t="shared" si="806"/>
        <v>0.30029057999999997</v>
      </c>
      <c r="S768" s="237">
        <f t="shared" si="806"/>
        <v>0.72652125000000001</v>
      </c>
      <c r="T768" s="237">
        <f t="shared" si="806"/>
        <v>0</v>
      </c>
      <c r="U768" s="237">
        <f t="shared" si="806"/>
        <v>0</v>
      </c>
      <c r="V768" s="237">
        <f t="shared" si="806"/>
        <v>0</v>
      </c>
      <c r="W768" s="237">
        <f t="shared" si="806"/>
        <v>0.72652125000000001</v>
      </c>
      <c r="X768" s="237">
        <f t="shared" si="806"/>
        <v>0</v>
      </c>
      <c r="Y768" s="237">
        <f t="shared" si="806"/>
        <v>0</v>
      </c>
      <c r="Z768" s="237">
        <f t="shared" si="806"/>
        <v>0</v>
      </c>
      <c r="AA768" s="237">
        <f t="shared" si="806"/>
        <v>0</v>
      </c>
      <c r="AB768" s="237">
        <f t="shared" si="806"/>
        <v>0</v>
      </c>
      <c r="AC768" s="237">
        <f t="shared" si="806"/>
        <v>0</v>
      </c>
      <c r="AD768" s="237">
        <f t="shared" si="806"/>
        <v>0</v>
      </c>
      <c r="AE768" s="237">
        <f t="shared" si="806"/>
        <v>0</v>
      </c>
      <c r="AF768" s="237">
        <f t="shared" si="806"/>
        <v>0</v>
      </c>
      <c r="AG768" s="237">
        <f t="shared" si="806"/>
        <v>0</v>
      </c>
      <c r="AH768" s="237">
        <f t="shared" si="806"/>
        <v>0</v>
      </c>
      <c r="AI768" s="237">
        <f t="shared" si="806"/>
        <v>0</v>
      </c>
      <c r="AJ768" s="237">
        <f t="shared" si="806"/>
        <v>0</v>
      </c>
      <c r="AK768" s="237">
        <f t="shared" si="806"/>
        <v>0</v>
      </c>
    </row>
    <row r="769" spans="1:37" ht="46.65" x14ac:dyDescent="0.35">
      <c r="A769" s="210">
        <v>668</v>
      </c>
      <c r="B769" s="152" t="s">
        <v>1221</v>
      </c>
      <c r="C769" s="174" t="s">
        <v>1222</v>
      </c>
      <c r="D769" s="153">
        <v>19.535267999999999</v>
      </c>
      <c r="E769" s="192">
        <f>D769*10%</f>
        <v>1.9535267999999999</v>
      </c>
      <c r="F769" s="192">
        <f>D769-E769-H769</f>
        <v>16.409625120000001</v>
      </c>
      <c r="G769" s="192"/>
      <c r="H769" s="192">
        <f>D769*6%</f>
        <v>1.1721160799999999</v>
      </c>
      <c r="I769" s="153">
        <v>0.87182549999999992</v>
      </c>
      <c r="J769" s="192">
        <v>0</v>
      </c>
      <c r="K769" s="192">
        <v>0</v>
      </c>
      <c r="L769" s="192">
        <v>0</v>
      </c>
      <c r="M769" s="192">
        <v>0.87182549999999992</v>
      </c>
      <c r="N769" s="192">
        <f>D769-I769</f>
        <v>18.663442499999999</v>
      </c>
      <c r="O769" s="192">
        <f t="shared" ref="O769" si="807">E769-J769</f>
        <v>1.9535267999999999</v>
      </c>
      <c r="P769" s="192">
        <f t="shared" ref="P769" si="808">F769-K769</f>
        <v>16.409625120000001</v>
      </c>
      <c r="Q769" s="192">
        <f t="shared" ref="Q769" si="809">G769-L769</f>
        <v>0</v>
      </c>
      <c r="R769" s="192">
        <f t="shared" ref="R769" si="810">H769-M769</f>
        <v>0.30029057999999997</v>
      </c>
      <c r="S769" s="153">
        <f>T769+U769+V769+W769</f>
        <v>0.72652125000000001</v>
      </c>
      <c r="T769" s="153"/>
      <c r="U769" s="153"/>
      <c r="V769" s="153"/>
      <c r="W769" s="153">
        <v>0.72652125000000001</v>
      </c>
      <c r="X769" s="192"/>
      <c r="Y769" s="192"/>
      <c r="Z769" s="192"/>
      <c r="AA769" s="192"/>
      <c r="AB769" s="198"/>
      <c r="AC769" s="192"/>
      <c r="AD769" s="192"/>
      <c r="AE769" s="192"/>
      <c r="AF769" s="192"/>
      <c r="AG769" s="192"/>
      <c r="AH769" s="192"/>
      <c r="AI769" s="192"/>
      <c r="AJ769" s="153"/>
      <c r="AK769" s="192"/>
    </row>
    <row r="770" spans="1:37" ht="30.05" x14ac:dyDescent="0.35">
      <c r="A770" s="172"/>
      <c r="B770" s="156" t="s">
        <v>647</v>
      </c>
      <c r="C770" s="173"/>
      <c r="D770" s="237">
        <f t="shared" ref="D770:AK770" si="811">SUM(D771:D777)</f>
        <v>29.132270399999999</v>
      </c>
      <c r="E770" s="237">
        <f t="shared" si="811"/>
        <v>2.9132270399999998</v>
      </c>
      <c r="F770" s="237">
        <f t="shared" si="811"/>
        <v>24.471107136000001</v>
      </c>
      <c r="G770" s="237">
        <f t="shared" si="811"/>
        <v>0</v>
      </c>
      <c r="H770" s="237">
        <f t="shared" si="811"/>
        <v>1.747936224</v>
      </c>
      <c r="I770" s="237">
        <f t="shared" si="811"/>
        <v>1.2133975000000001</v>
      </c>
      <c r="J770" s="237">
        <f t="shared" si="811"/>
        <v>0.23234464000000002</v>
      </c>
      <c r="K770" s="237">
        <f t="shared" si="811"/>
        <v>0</v>
      </c>
      <c r="L770" s="237">
        <f t="shared" si="811"/>
        <v>0</v>
      </c>
      <c r="M770" s="237">
        <f t="shared" si="811"/>
        <v>0.98105286000000003</v>
      </c>
      <c r="N770" s="237">
        <f t="shared" si="811"/>
        <v>27.9188729</v>
      </c>
      <c r="O770" s="237">
        <f t="shared" si="811"/>
        <v>2.6808824000000002</v>
      </c>
      <c r="P770" s="237">
        <f t="shared" si="811"/>
        <v>24.471107136000001</v>
      </c>
      <c r="Q770" s="237">
        <f t="shared" si="811"/>
        <v>0</v>
      </c>
      <c r="R770" s="237">
        <f t="shared" si="811"/>
        <v>0.7668833639999999</v>
      </c>
      <c r="S770" s="237">
        <f t="shared" si="811"/>
        <v>2.9030997100000002</v>
      </c>
      <c r="T770" s="237">
        <f t="shared" si="811"/>
        <v>0.40919037000000025</v>
      </c>
      <c r="U770" s="237">
        <f t="shared" si="811"/>
        <v>1.6763652899999999</v>
      </c>
      <c r="V770" s="237">
        <f t="shared" si="811"/>
        <v>0</v>
      </c>
      <c r="W770" s="237">
        <f t="shared" si="811"/>
        <v>0.81754404999999997</v>
      </c>
      <c r="X770" s="237">
        <f t="shared" si="811"/>
        <v>0</v>
      </c>
      <c r="Y770" s="237">
        <f t="shared" si="811"/>
        <v>0</v>
      </c>
      <c r="Z770" s="237">
        <f t="shared" si="811"/>
        <v>0</v>
      </c>
      <c r="AA770" s="237">
        <f t="shared" si="811"/>
        <v>0</v>
      </c>
      <c r="AB770" s="237">
        <f t="shared" si="811"/>
        <v>0</v>
      </c>
      <c r="AC770" s="237">
        <f t="shared" si="811"/>
        <v>0</v>
      </c>
      <c r="AD770" s="237">
        <f t="shared" si="811"/>
        <v>0</v>
      </c>
      <c r="AE770" s="237">
        <f t="shared" si="811"/>
        <v>0</v>
      </c>
      <c r="AF770" s="237">
        <f t="shared" si="811"/>
        <v>0</v>
      </c>
      <c r="AG770" s="237">
        <f t="shared" si="811"/>
        <v>0</v>
      </c>
      <c r="AH770" s="237">
        <f t="shared" si="811"/>
        <v>0</v>
      </c>
      <c r="AI770" s="237">
        <f t="shared" si="811"/>
        <v>0</v>
      </c>
      <c r="AJ770" s="237">
        <f t="shared" si="811"/>
        <v>0</v>
      </c>
      <c r="AK770" s="237">
        <f t="shared" si="811"/>
        <v>0</v>
      </c>
    </row>
    <row r="771" spans="1:37" ht="62.2" x14ac:dyDescent="0.35">
      <c r="A771" s="210">
        <v>669</v>
      </c>
      <c r="B771" s="152" t="s">
        <v>1877</v>
      </c>
      <c r="C771" s="174" t="s">
        <v>1223</v>
      </c>
      <c r="D771" s="153">
        <v>7.0886400000000007</v>
      </c>
      <c r="E771" s="192">
        <f t="shared" ref="E771:E777" si="812">D771*10%</f>
        <v>0.70886400000000016</v>
      </c>
      <c r="F771" s="192">
        <f t="shared" ref="F771:F777" si="813">D771-E771-H771</f>
        <v>5.9544576000000005</v>
      </c>
      <c r="G771" s="192"/>
      <c r="H771" s="192">
        <f t="shared" ref="H771:H777" si="814">D771*6%</f>
        <v>0.42531840000000004</v>
      </c>
      <c r="I771" s="153">
        <v>0</v>
      </c>
      <c r="J771" s="192">
        <v>0</v>
      </c>
      <c r="K771" s="192">
        <v>0</v>
      </c>
      <c r="L771" s="192">
        <v>0</v>
      </c>
      <c r="M771" s="192">
        <v>0</v>
      </c>
      <c r="N771" s="192">
        <f t="shared" ref="N771:N777" si="815">D771-I771</f>
        <v>7.0886400000000007</v>
      </c>
      <c r="O771" s="192">
        <f t="shared" ref="O771:O777" si="816">E771-J771</f>
        <v>0.70886400000000016</v>
      </c>
      <c r="P771" s="192">
        <f t="shared" ref="P771:P777" si="817">F771-K771</f>
        <v>5.9544576000000005</v>
      </c>
      <c r="Q771" s="192">
        <f t="shared" ref="Q771:Q777" si="818">G771-L771</f>
        <v>0</v>
      </c>
      <c r="R771" s="192">
        <f t="shared" ref="R771:R777" si="819">H771-M771</f>
        <v>0.42531840000000004</v>
      </c>
      <c r="S771" s="153">
        <f t="shared" ref="S771:S777" si="820">T771+U771+V771+W771</f>
        <v>0</v>
      </c>
      <c r="T771" s="153"/>
      <c r="U771" s="153"/>
      <c r="V771" s="153"/>
      <c r="W771" s="153">
        <v>0</v>
      </c>
      <c r="X771" s="192"/>
      <c r="Y771" s="192"/>
      <c r="Z771" s="192"/>
      <c r="AA771" s="192"/>
      <c r="AB771" s="198"/>
      <c r="AC771" s="192"/>
      <c r="AD771" s="192"/>
      <c r="AE771" s="192"/>
      <c r="AF771" s="192"/>
      <c r="AG771" s="192"/>
      <c r="AH771" s="192"/>
      <c r="AI771" s="192"/>
      <c r="AJ771" s="153"/>
      <c r="AK771" s="192"/>
    </row>
    <row r="772" spans="1:37" ht="46.65" x14ac:dyDescent="0.35">
      <c r="A772" s="210">
        <v>670</v>
      </c>
      <c r="B772" s="152" t="s">
        <v>1878</v>
      </c>
      <c r="C772" s="174" t="s">
        <v>1224</v>
      </c>
      <c r="D772" s="153">
        <v>1.5854688000000001</v>
      </c>
      <c r="E772" s="192">
        <f t="shared" si="812"/>
        <v>0.15854688000000003</v>
      </c>
      <c r="F772" s="192">
        <f t="shared" si="813"/>
        <v>1.331793792</v>
      </c>
      <c r="G772" s="192"/>
      <c r="H772" s="192">
        <f t="shared" si="814"/>
        <v>9.5128128000000006E-2</v>
      </c>
      <c r="I772" s="153">
        <v>7.0561355999999992E-2</v>
      </c>
      <c r="J772" s="192">
        <v>0</v>
      </c>
      <c r="K772" s="192">
        <v>0</v>
      </c>
      <c r="L772" s="192">
        <v>0</v>
      </c>
      <c r="M772" s="192">
        <v>7.0561355999999992E-2</v>
      </c>
      <c r="N772" s="192">
        <f t="shared" si="815"/>
        <v>1.5149074440000001</v>
      </c>
      <c r="O772" s="192">
        <f t="shared" si="816"/>
        <v>0.15854688000000003</v>
      </c>
      <c r="P772" s="192">
        <f t="shared" si="817"/>
        <v>1.331793792</v>
      </c>
      <c r="Q772" s="192">
        <f t="shared" si="818"/>
        <v>0</v>
      </c>
      <c r="R772" s="192">
        <f t="shared" si="819"/>
        <v>2.4566772000000014E-2</v>
      </c>
      <c r="S772" s="153">
        <f t="shared" si="820"/>
        <v>5.8801129999999993E-2</v>
      </c>
      <c r="T772" s="153"/>
      <c r="U772" s="153"/>
      <c r="V772" s="153"/>
      <c r="W772" s="153">
        <v>5.8801129999999993E-2</v>
      </c>
      <c r="X772" s="192"/>
      <c r="Y772" s="192"/>
      <c r="Z772" s="192"/>
      <c r="AA772" s="192"/>
      <c r="AB772" s="198"/>
      <c r="AC772" s="192"/>
      <c r="AD772" s="192"/>
      <c r="AE772" s="192"/>
      <c r="AF772" s="192"/>
      <c r="AG772" s="192"/>
      <c r="AH772" s="192"/>
      <c r="AI772" s="192"/>
      <c r="AJ772" s="153"/>
      <c r="AK772" s="192"/>
    </row>
    <row r="773" spans="1:37" ht="46.65" x14ac:dyDescent="0.35">
      <c r="A773" s="210">
        <v>671</v>
      </c>
      <c r="B773" s="152" t="s">
        <v>1225</v>
      </c>
      <c r="C773" s="174" t="s">
        <v>1226</v>
      </c>
      <c r="D773" s="153">
        <v>1.777236</v>
      </c>
      <c r="E773" s="192">
        <f t="shared" si="812"/>
        <v>0.17772360000000001</v>
      </c>
      <c r="F773" s="192">
        <f t="shared" si="813"/>
        <v>1.49287824</v>
      </c>
      <c r="G773" s="192"/>
      <c r="H773" s="192">
        <f t="shared" si="814"/>
        <v>0.10663415999999999</v>
      </c>
      <c r="I773" s="153">
        <v>7.9095971999999987E-2</v>
      </c>
      <c r="J773" s="192">
        <v>0</v>
      </c>
      <c r="K773" s="192">
        <v>0</v>
      </c>
      <c r="L773" s="192">
        <v>0</v>
      </c>
      <c r="M773" s="192">
        <v>7.9095971999999987E-2</v>
      </c>
      <c r="N773" s="192">
        <f t="shared" si="815"/>
        <v>1.6981400280000001</v>
      </c>
      <c r="O773" s="192">
        <f t="shared" si="816"/>
        <v>0.17772360000000001</v>
      </c>
      <c r="P773" s="192">
        <f t="shared" si="817"/>
        <v>1.49287824</v>
      </c>
      <c r="Q773" s="192">
        <f t="shared" si="818"/>
        <v>0</v>
      </c>
      <c r="R773" s="192">
        <f t="shared" si="819"/>
        <v>2.7538188000000005E-2</v>
      </c>
      <c r="S773" s="153">
        <f t="shared" si="820"/>
        <v>6.5913309999999989E-2</v>
      </c>
      <c r="T773" s="153"/>
      <c r="U773" s="153"/>
      <c r="V773" s="153"/>
      <c r="W773" s="153">
        <v>6.5913309999999989E-2</v>
      </c>
      <c r="X773" s="192"/>
      <c r="Y773" s="192"/>
      <c r="Z773" s="192"/>
      <c r="AA773" s="192"/>
      <c r="AB773" s="198"/>
      <c r="AC773" s="192"/>
      <c r="AD773" s="192"/>
      <c r="AE773" s="192"/>
      <c r="AF773" s="192"/>
      <c r="AG773" s="192"/>
      <c r="AH773" s="192"/>
      <c r="AI773" s="192"/>
      <c r="AJ773" s="153"/>
      <c r="AK773" s="192"/>
    </row>
    <row r="774" spans="1:37" ht="46.65" x14ac:dyDescent="0.35">
      <c r="A774" s="210">
        <v>672</v>
      </c>
      <c r="B774" s="152" t="s">
        <v>1879</v>
      </c>
      <c r="C774" s="176" t="s">
        <v>1227</v>
      </c>
      <c r="D774" s="153">
        <v>11.524809599999999</v>
      </c>
      <c r="E774" s="192">
        <f t="shared" si="812"/>
        <v>1.1524809599999999</v>
      </c>
      <c r="F774" s="192">
        <f t="shared" si="813"/>
        <v>9.6808400639999999</v>
      </c>
      <c r="G774" s="192"/>
      <c r="H774" s="192">
        <f t="shared" si="814"/>
        <v>0.69148857599999991</v>
      </c>
      <c r="I774" s="153">
        <v>0.74525688400000001</v>
      </c>
      <c r="J774" s="192">
        <v>0.23234464000000002</v>
      </c>
      <c r="K774" s="192">
        <v>0</v>
      </c>
      <c r="L774" s="192">
        <v>0</v>
      </c>
      <c r="M774" s="192">
        <v>0.51291224400000002</v>
      </c>
      <c r="N774" s="192">
        <f t="shared" si="815"/>
        <v>10.779552716</v>
      </c>
      <c r="O774" s="192">
        <f t="shared" si="816"/>
        <v>0.9201363199999999</v>
      </c>
      <c r="P774" s="192">
        <f t="shared" si="817"/>
        <v>9.6808400639999999</v>
      </c>
      <c r="Q774" s="192">
        <f t="shared" si="818"/>
        <v>0</v>
      </c>
      <c r="R774" s="192">
        <f t="shared" si="819"/>
        <v>0.17857633199999989</v>
      </c>
      <c r="S774" s="153">
        <f t="shared" si="820"/>
        <v>0.62104740000000003</v>
      </c>
      <c r="T774" s="153">
        <v>0.19362053000000001</v>
      </c>
      <c r="U774" s="153"/>
      <c r="V774" s="153"/>
      <c r="W774" s="153">
        <v>0.42742687000000001</v>
      </c>
      <c r="X774" s="192"/>
      <c r="Y774" s="192"/>
      <c r="Z774" s="192"/>
      <c r="AA774" s="192"/>
      <c r="AB774" s="198"/>
      <c r="AC774" s="192"/>
      <c r="AD774" s="192"/>
      <c r="AE774" s="192"/>
      <c r="AF774" s="192"/>
      <c r="AG774" s="192"/>
      <c r="AH774" s="192"/>
      <c r="AI774" s="192"/>
      <c r="AJ774" s="153"/>
      <c r="AK774" s="192"/>
    </row>
    <row r="775" spans="1:37" ht="62.2" x14ac:dyDescent="0.35">
      <c r="A775" s="210">
        <v>673</v>
      </c>
      <c r="B775" s="152" t="s">
        <v>1880</v>
      </c>
      <c r="C775" s="174" t="s">
        <v>1881</v>
      </c>
      <c r="D775" s="153">
        <v>3.4548960000000002</v>
      </c>
      <c r="E775" s="192">
        <f t="shared" si="812"/>
        <v>0.34548960000000006</v>
      </c>
      <c r="F775" s="192">
        <f t="shared" si="813"/>
        <v>2.9021126400000004</v>
      </c>
      <c r="G775" s="192"/>
      <c r="H775" s="192">
        <f t="shared" si="814"/>
        <v>0.20729375999999999</v>
      </c>
      <c r="I775" s="153">
        <v>0.15376030799999998</v>
      </c>
      <c r="J775" s="192">
        <v>0</v>
      </c>
      <c r="K775" s="192">
        <v>0</v>
      </c>
      <c r="L775" s="192">
        <v>0</v>
      </c>
      <c r="M775" s="192">
        <v>0.15376030799999998</v>
      </c>
      <c r="N775" s="192">
        <f t="shared" si="815"/>
        <v>3.3011356920000003</v>
      </c>
      <c r="O775" s="192">
        <f t="shared" si="816"/>
        <v>0.34548960000000006</v>
      </c>
      <c r="P775" s="192">
        <f t="shared" si="817"/>
        <v>2.9021126400000004</v>
      </c>
      <c r="Q775" s="192">
        <f t="shared" si="818"/>
        <v>0</v>
      </c>
      <c r="R775" s="192">
        <f t="shared" si="819"/>
        <v>5.3533452000000009E-2</v>
      </c>
      <c r="S775" s="153">
        <f t="shared" si="820"/>
        <v>0.27974963000000003</v>
      </c>
      <c r="T775" s="153"/>
      <c r="U775" s="153">
        <v>0.15161604000000004</v>
      </c>
      <c r="V775" s="153"/>
      <c r="W775" s="153">
        <v>0.12813358999999999</v>
      </c>
      <c r="X775" s="192"/>
      <c r="Y775" s="192"/>
      <c r="Z775" s="192"/>
      <c r="AA775" s="192"/>
      <c r="AB775" s="198"/>
      <c r="AC775" s="192"/>
      <c r="AD775" s="192"/>
      <c r="AE775" s="192"/>
      <c r="AF775" s="192"/>
      <c r="AG775" s="192"/>
      <c r="AH775" s="192"/>
      <c r="AI775" s="192"/>
      <c r="AJ775" s="153"/>
      <c r="AK775" s="192"/>
    </row>
    <row r="776" spans="1:37" ht="46.65" x14ac:dyDescent="0.35">
      <c r="A776" s="210">
        <v>674</v>
      </c>
      <c r="B776" s="152" t="s">
        <v>1882</v>
      </c>
      <c r="C776" s="174" t="s">
        <v>1228</v>
      </c>
      <c r="D776" s="153">
        <v>1.574136</v>
      </c>
      <c r="E776" s="192">
        <f t="shared" si="812"/>
        <v>0.15741360000000001</v>
      </c>
      <c r="F776" s="192">
        <f t="shared" si="813"/>
        <v>1.32227424</v>
      </c>
      <c r="G776" s="192"/>
      <c r="H776" s="192">
        <f t="shared" si="814"/>
        <v>9.4448159999999989E-2</v>
      </c>
      <c r="I776" s="153">
        <v>7.0056984000000003E-2</v>
      </c>
      <c r="J776" s="192">
        <v>0</v>
      </c>
      <c r="K776" s="192">
        <v>0</v>
      </c>
      <c r="L776" s="192">
        <v>0</v>
      </c>
      <c r="M776" s="192">
        <v>7.0056984000000003E-2</v>
      </c>
      <c r="N776" s="192">
        <f t="shared" si="815"/>
        <v>1.5040790159999999</v>
      </c>
      <c r="O776" s="192">
        <f t="shared" si="816"/>
        <v>0.15741360000000001</v>
      </c>
      <c r="P776" s="192">
        <f t="shared" si="817"/>
        <v>1.32227424</v>
      </c>
      <c r="Q776" s="192">
        <f t="shared" si="818"/>
        <v>0</v>
      </c>
      <c r="R776" s="192">
        <f t="shared" si="819"/>
        <v>2.4391175999999987E-2</v>
      </c>
      <c r="S776" s="153">
        <f t="shared" si="820"/>
        <v>0.14635992</v>
      </c>
      <c r="T776" s="153">
        <v>8.7979100000000005E-2</v>
      </c>
      <c r="U776" s="153"/>
      <c r="V776" s="153"/>
      <c r="W776" s="153">
        <v>5.838082E-2</v>
      </c>
      <c r="X776" s="192"/>
      <c r="Y776" s="192"/>
      <c r="Z776" s="192"/>
      <c r="AA776" s="192"/>
      <c r="AB776" s="198"/>
      <c r="AC776" s="192"/>
      <c r="AD776" s="192"/>
      <c r="AE776" s="192"/>
      <c r="AF776" s="192"/>
      <c r="AG776" s="192"/>
      <c r="AH776" s="192"/>
      <c r="AI776" s="192"/>
      <c r="AJ776" s="153"/>
      <c r="AK776" s="192"/>
    </row>
    <row r="777" spans="1:37" ht="93.25" x14ac:dyDescent="0.35">
      <c r="A777" s="210">
        <v>675</v>
      </c>
      <c r="B777" s="152" t="s">
        <v>1229</v>
      </c>
      <c r="C777" s="174" t="s">
        <v>1230</v>
      </c>
      <c r="D777" s="153">
        <v>2.127084</v>
      </c>
      <c r="E777" s="192">
        <f t="shared" si="812"/>
        <v>0.21270840000000002</v>
      </c>
      <c r="F777" s="192">
        <f t="shared" si="813"/>
        <v>1.78675056</v>
      </c>
      <c r="G777" s="192"/>
      <c r="H777" s="192">
        <f t="shared" si="814"/>
        <v>0.12762504</v>
      </c>
      <c r="I777" s="153">
        <v>9.4665996000000002E-2</v>
      </c>
      <c r="J777" s="192">
        <v>0</v>
      </c>
      <c r="K777" s="192">
        <v>0</v>
      </c>
      <c r="L777" s="192">
        <v>0</v>
      </c>
      <c r="M777" s="192">
        <v>9.4665996000000002E-2</v>
      </c>
      <c r="N777" s="192">
        <f t="shared" si="815"/>
        <v>2.0324180040000002</v>
      </c>
      <c r="O777" s="192">
        <f t="shared" si="816"/>
        <v>0.21270840000000002</v>
      </c>
      <c r="P777" s="192">
        <f t="shared" si="817"/>
        <v>1.78675056</v>
      </c>
      <c r="Q777" s="192">
        <f t="shared" si="818"/>
        <v>0</v>
      </c>
      <c r="R777" s="192">
        <f t="shared" si="819"/>
        <v>3.2959043999999993E-2</v>
      </c>
      <c r="S777" s="153">
        <f t="shared" si="820"/>
        <v>1.7312283200000003</v>
      </c>
      <c r="T777" s="153">
        <v>0.12759074000000026</v>
      </c>
      <c r="U777" s="153">
        <v>1.5247492499999999</v>
      </c>
      <c r="V777" s="153"/>
      <c r="W777" s="153">
        <v>7.8888330000000007E-2</v>
      </c>
      <c r="X777" s="192"/>
      <c r="Y777" s="192"/>
      <c r="Z777" s="192"/>
      <c r="AA777" s="192"/>
      <c r="AB777" s="198"/>
      <c r="AC777" s="192"/>
      <c r="AD777" s="192"/>
      <c r="AE777" s="192"/>
      <c r="AF777" s="192"/>
      <c r="AG777" s="192"/>
      <c r="AH777" s="192"/>
      <c r="AI777" s="192"/>
      <c r="AJ777" s="153"/>
      <c r="AK777" s="192"/>
    </row>
    <row r="778" spans="1:37" ht="15.55" x14ac:dyDescent="0.35">
      <c r="A778" s="172"/>
      <c r="B778" s="156" t="s">
        <v>625</v>
      </c>
      <c r="C778" s="173"/>
      <c r="D778" s="237">
        <f t="shared" ref="D778:AK778" si="821">SUM(D779:D780)</f>
        <v>10.738992000000001</v>
      </c>
      <c r="E778" s="237">
        <f t="shared" si="821"/>
        <v>1.0738992000000003</v>
      </c>
      <c r="F778" s="237">
        <f t="shared" si="821"/>
        <v>9.020753280000001</v>
      </c>
      <c r="G778" s="237">
        <f t="shared" si="821"/>
        <v>0</v>
      </c>
      <c r="H778" s="237">
        <f t="shared" si="821"/>
        <v>0.64433952000000005</v>
      </c>
      <c r="I778" s="237">
        <f t="shared" si="821"/>
        <v>0.47793939599999996</v>
      </c>
      <c r="J778" s="237">
        <f t="shared" si="821"/>
        <v>0</v>
      </c>
      <c r="K778" s="237">
        <f t="shared" si="821"/>
        <v>0</v>
      </c>
      <c r="L778" s="237">
        <f t="shared" si="821"/>
        <v>0</v>
      </c>
      <c r="M778" s="237">
        <f t="shared" si="821"/>
        <v>0.47793939599999996</v>
      </c>
      <c r="N778" s="237">
        <f t="shared" si="821"/>
        <v>10.261052604000001</v>
      </c>
      <c r="O778" s="237">
        <f t="shared" si="821"/>
        <v>1.0738992000000003</v>
      </c>
      <c r="P778" s="237">
        <f t="shared" si="821"/>
        <v>9.020753280000001</v>
      </c>
      <c r="Q778" s="237">
        <f t="shared" si="821"/>
        <v>0</v>
      </c>
      <c r="R778" s="237">
        <f t="shared" si="821"/>
        <v>0.16640012400000009</v>
      </c>
      <c r="S778" s="237">
        <f t="shared" si="821"/>
        <v>0.47010691999999998</v>
      </c>
      <c r="T778" s="237">
        <f t="shared" si="821"/>
        <v>7.1824089999999993E-2</v>
      </c>
      <c r="U778" s="237">
        <f t="shared" si="821"/>
        <v>0</v>
      </c>
      <c r="V778" s="237">
        <f t="shared" si="821"/>
        <v>0</v>
      </c>
      <c r="W778" s="237">
        <f t="shared" si="821"/>
        <v>0.39828282999999998</v>
      </c>
      <c r="X778" s="237">
        <f t="shared" si="821"/>
        <v>0</v>
      </c>
      <c r="Y778" s="237">
        <f t="shared" si="821"/>
        <v>0</v>
      </c>
      <c r="Z778" s="237">
        <f t="shared" si="821"/>
        <v>0</v>
      </c>
      <c r="AA778" s="237">
        <f t="shared" si="821"/>
        <v>0</v>
      </c>
      <c r="AB778" s="237">
        <f t="shared" si="821"/>
        <v>0</v>
      </c>
      <c r="AC778" s="237">
        <f t="shared" si="821"/>
        <v>0</v>
      </c>
      <c r="AD778" s="237">
        <f t="shared" si="821"/>
        <v>0</v>
      </c>
      <c r="AE778" s="237">
        <f t="shared" si="821"/>
        <v>0</v>
      </c>
      <c r="AF778" s="237">
        <f t="shared" si="821"/>
        <v>0</v>
      </c>
      <c r="AG778" s="237">
        <f t="shared" si="821"/>
        <v>0</v>
      </c>
      <c r="AH778" s="237">
        <f t="shared" si="821"/>
        <v>0</v>
      </c>
      <c r="AI778" s="237">
        <f t="shared" si="821"/>
        <v>0</v>
      </c>
      <c r="AJ778" s="237">
        <f t="shared" si="821"/>
        <v>0</v>
      </c>
      <c r="AK778" s="237">
        <f t="shared" si="821"/>
        <v>0</v>
      </c>
    </row>
    <row r="779" spans="1:37" ht="77.7" x14ac:dyDescent="0.35">
      <c r="A779" s="210">
        <v>676</v>
      </c>
      <c r="B779" s="152" t="s">
        <v>1231</v>
      </c>
      <c r="C779" s="174" t="s">
        <v>1232</v>
      </c>
      <c r="D779" s="153">
        <v>10.738992000000001</v>
      </c>
      <c r="E779" s="192">
        <f t="shared" ref="E779:E780" si="822">D779*10%</f>
        <v>1.0738992000000003</v>
      </c>
      <c r="F779" s="192">
        <f t="shared" ref="F779:F780" si="823">D779-E779-H779</f>
        <v>9.020753280000001</v>
      </c>
      <c r="G779" s="192"/>
      <c r="H779" s="192">
        <f t="shared" ref="H779:H780" si="824">D779*6%</f>
        <v>0.64433952000000005</v>
      </c>
      <c r="I779" s="153">
        <v>0.47793939599999996</v>
      </c>
      <c r="J779" s="192">
        <v>0</v>
      </c>
      <c r="K779" s="192">
        <v>0</v>
      </c>
      <c r="L779" s="192">
        <v>0</v>
      </c>
      <c r="M779" s="192">
        <v>0.47793939599999996</v>
      </c>
      <c r="N779" s="192">
        <f t="shared" ref="N779:N780" si="825">D779-I779</f>
        <v>10.261052604000001</v>
      </c>
      <c r="O779" s="192">
        <f t="shared" ref="O779:O780" si="826">E779-J779</f>
        <v>1.0738992000000003</v>
      </c>
      <c r="P779" s="192">
        <f t="shared" ref="P779:P780" si="827">F779-K779</f>
        <v>9.020753280000001</v>
      </c>
      <c r="Q779" s="192">
        <f t="shared" ref="Q779:Q780" si="828">G779-L779</f>
        <v>0</v>
      </c>
      <c r="R779" s="192">
        <f t="shared" ref="R779:R780" si="829">H779-M779</f>
        <v>0.16640012400000009</v>
      </c>
      <c r="S779" s="153">
        <f t="shared" ref="S779:S780" si="830">T779+U779+V779+W779</f>
        <v>0.39828282999999998</v>
      </c>
      <c r="T779" s="153"/>
      <c r="U779" s="153"/>
      <c r="V779" s="153"/>
      <c r="W779" s="153">
        <v>0.39828282999999998</v>
      </c>
      <c r="X779" s="192"/>
      <c r="Y779" s="192"/>
      <c r="Z779" s="192"/>
      <c r="AA779" s="192"/>
      <c r="AB779" s="198"/>
      <c r="AC779" s="192"/>
      <c r="AD779" s="192"/>
      <c r="AE779" s="192"/>
      <c r="AF779" s="192"/>
      <c r="AG779" s="192"/>
      <c r="AH779" s="192"/>
      <c r="AI779" s="192"/>
      <c r="AJ779" s="153"/>
      <c r="AK779" s="192"/>
    </row>
    <row r="780" spans="1:37" ht="46.65" x14ac:dyDescent="0.35">
      <c r="A780" s="210">
        <v>677</v>
      </c>
      <c r="B780" s="152" t="s">
        <v>1883</v>
      </c>
      <c r="C780" s="174" t="s">
        <v>1884</v>
      </c>
      <c r="D780" s="153">
        <v>0</v>
      </c>
      <c r="E780" s="192">
        <f t="shared" si="822"/>
        <v>0</v>
      </c>
      <c r="F780" s="192">
        <f t="shared" si="823"/>
        <v>0</v>
      </c>
      <c r="G780" s="192"/>
      <c r="H780" s="192">
        <f t="shared" si="824"/>
        <v>0</v>
      </c>
      <c r="I780" s="153">
        <v>0</v>
      </c>
      <c r="J780" s="192">
        <v>0</v>
      </c>
      <c r="K780" s="192">
        <v>0</v>
      </c>
      <c r="L780" s="192">
        <v>0</v>
      </c>
      <c r="M780" s="192">
        <v>0</v>
      </c>
      <c r="N780" s="192">
        <f t="shared" si="825"/>
        <v>0</v>
      </c>
      <c r="O780" s="192">
        <f t="shared" si="826"/>
        <v>0</v>
      </c>
      <c r="P780" s="192">
        <f t="shared" si="827"/>
        <v>0</v>
      </c>
      <c r="Q780" s="192">
        <f t="shared" si="828"/>
        <v>0</v>
      </c>
      <c r="R780" s="192">
        <f t="shared" si="829"/>
        <v>0</v>
      </c>
      <c r="S780" s="153">
        <f t="shared" si="830"/>
        <v>7.1824089999999993E-2</v>
      </c>
      <c r="T780" s="153">
        <v>7.1824089999999993E-2</v>
      </c>
      <c r="U780" s="153"/>
      <c r="V780" s="153"/>
      <c r="W780" s="153">
        <v>0</v>
      </c>
      <c r="X780" s="192"/>
      <c r="Y780" s="192"/>
      <c r="Z780" s="192"/>
      <c r="AA780" s="192"/>
      <c r="AB780" s="198"/>
      <c r="AC780" s="192"/>
      <c r="AD780" s="192"/>
      <c r="AE780" s="192"/>
      <c r="AF780" s="192"/>
      <c r="AG780" s="192"/>
      <c r="AH780" s="192"/>
      <c r="AI780" s="192"/>
      <c r="AJ780" s="153"/>
      <c r="AK780" s="192"/>
    </row>
    <row r="781" spans="1:37" ht="15.55" x14ac:dyDescent="0.35">
      <c r="A781" s="172"/>
      <c r="B781" s="156" t="s">
        <v>612</v>
      </c>
      <c r="C781" s="173"/>
      <c r="D781" s="237">
        <f t="shared" ref="D781:AK781" si="831">SUM(D782)</f>
        <v>6.9226559999999999</v>
      </c>
      <c r="E781" s="237">
        <f t="shared" si="831"/>
        <v>0.69226560000000004</v>
      </c>
      <c r="F781" s="237">
        <f t="shared" si="831"/>
        <v>5.81503104</v>
      </c>
      <c r="G781" s="237">
        <f t="shared" si="831"/>
        <v>0</v>
      </c>
      <c r="H781" s="237">
        <f t="shared" si="831"/>
        <v>0.41535935999999996</v>
      </c>
      <c r="I781" s="237">
        <f t="shared" si="831"/>
        <v>7.7606157199999997</v>
      </c>
      <c r="J781" s="237">
        <f t="shared" si="831"/>
        <v>0.50222440000000002</v>
      </c>
      <c r="K781" s="237">
        <f t="shared" si="831"/>
        <v>6.8132575599999994</v>
      </c>
      <c r="L781" s="237">
        <f t="shared" si="831"/>
        <v>0</v>
      </c>
      <c r="M781" s="237">
        <f t="shared" si="831"/>
        <v>0.44513375999999993</v>
      </c>
      <c r="N781" s="237">
        <f t="shared" si="831"/>
        <v>-0.83795971999999974</v>
      </c>
      <c r="O781" s="237">
        <f t="shared" si="831"/>
        <v>0.19004120000000002</v>
      </c>
      <c r="P781" s="237">
        <f t="shared" si="831"/>
        <v>-0.99822651999999934</v>
      </c>
      <c r="Q781" s="237">
        <f t="shared" si="831"/>
        <v>0</v>
      </c>
      <c r="R781" s="237">
        <f t="shared" si="831"/>
        <v>-2.9774399999999979E-2</v>
      </c>
      <c r="S781" s="237">
        <f t="shared" si="831"/>
        <v>6.4671797599999996</v>
      </c>
      <c r="T781" s="237">
        <f t="shared" si="831"/>
        <v>0.41852032999999977</v>
      </c>
      <c r="U781" s="237">
        <f t="shared" si="831"/>
        <v>5.6777146299999997</v>
      </c>
      <c r="V781" s="237">
        <f t="shared" si="831"/>
        <v>0</v>
      </c>
      <c r="W781" s="237">
        <f t="shared" si="831"/>
        <v>0.37094479999999996</v>
      </c>
      <c r="X781" s="237">
        <f t="shared" si="831"/>
        <v>0</v>
      </c>
      <c r="Y781" s="237">
        <f t="shared" si="831"/>
        <v>0</v>
      </c>
      <c r="Z781" s="237">
        <f t="shared" si="831"/>
        <v>0</v>
      </c>
      <c r="AA781" s="237">
        <f t="shared" si="831"/>
        <v>0</v>
      </c>
      <c r="AB781" s="237">
        <f t="shared" si="831"/>
        <v>0</v>
      </c>
      <c r="AC781" s="237">
        <f t="shared" si="831"/>
        <v>0</v>
      </c>
      <c r="AD781" s="237">
        <f t="shared" si="831"/>
        <v>0</v>
      </c>
      <c r="AE781" s="237">
        <f t="shared" si="831"/>
        <v>0.16</v>
      </c>
      <c r="AF781" s="237">
        <f t="shared" si="831"/>
        <v>2020</v>
      </c>
      <c r="AG781" s="237">
        <f t="shared" si="831"/>
        <v>0</v>
      </c>
      <c r="AH781" s="237">
        <f t="shared" si="831"/>
        <v>0</v>
      </c>
      <c r="AI781" s="237">
        <f t="shared" si="831"/>
        <v>0</v>
      </c>
      <c r="AJ781" s="237">
        <f t="shared" si="831"/>
        <v>1.252</v>
      </c>
      <c r="AK781" s="237">
        <f t="shared" si="831"/>
        <v>0</v>
      </c>
    </row>
    <row r="782" spans="1:37" ht="62.2" x14ac:dyDescent="0.35">
      <c r="A782" s="210">
        <v>678</v>
      </c>
      <c r="B782" s="152" t="s">
        <v>1885</v>
      </c>
      <c r="C782" s="174" t="s">
        <v>1233</v>
      </c>
      <c r="D782" s="153">
        <v>6.9226559999999999</v>
      </c>
      <c r="E782" s="192">
        <f>D782*10%</f>
        <v>0.69226560000000004</v>
      </c>
      <c r="F782" s="192">
        <f>D782-E782-H782</f>
        <v>5.81503104</v>
      </c>
      <c r="G782" s="192"/>
      <c r="H782" s="192">
        <f>D782*6%</f>
        <v>0.41535935999999996</v>
      </c>
      <c r="I782" s="153">
        <v>7.7606157199999997</v>
      </c>
      <c r="J782" s="192">
        <v>0.50222440000000002</v>
      </c>
      <c r="K782" s="192">
        <v>6.8132575599999994</v>
      </c>
      <c r="L782" s="192">
        <v>0</v>
      </c>
      <c r="M782" s="192">
        <v>0.44513375999999993</v>
      </c>
      <c r="N782" s="192">
        <f>D782-I782</f>
        <v>-0.83795971999999974</v>
      </c>
      <c r="O782" s="192">
        <f t="shared" ref="O782" si="832">E782-J782</f>
        <v>0.19004120000000002</v>
      </c>
      <c r="P782" s="192">
        <f t="shared" ref="P782" si="833">F782-K782</f>
        <v>-0.99822651999999934</v>
      </c>
      <c r="Q782" s="192">
        <f t="shared" ref="Q782" si="834">G782-L782</f>
        <v>0</v>
      </c>
      <c r="R782" s="192">
        <f t="shared" ref="R782" si="835">H782-M782</f>
        <v>-2.9774399999999979E-2</v>
      </c>
      <c r="S782" s="153">
        <f>T782+U782+V782+W782</f>
        <v>6.4671797599999996</v>
      </c>
      <c r="T782" s="153">
        <v>0.41852032999999977</v>
      </c>
      <c r="U782" s="153">
        <v>5.6777146299999997</v>
      </c>
      <c r="V782" s="153"/>
      <c r="W782" s="153">
        <v>0.37094479999999996</v>
      </c>
      <c r="X782" s="192"/>
      <c r="Y782" s="192"/>
      <c r="Z782" s="192"/>
      <c r="AA782" s="192"/>
      <c r="AB782" s="198"/>
      <c r="AC782" s="192"/>
      <c r="AD782" s="192"/>
      <c r="AE782" s="192">
        <v>0.16</v>
      </c>
      <c r="AF782" s="198">
        <v>2020</v>
      </c>
      <c r="AG782" s="192" t="s">
        <v>1527</v>
      </c>
      <c r="AH782" s="192" t="s">
        <v>1528</v>
      </c>
      <c r="AI782" s="192" t="s">
        <v>1529</v>
      </c>
      <c r="AJ782" s="153">
        <v>1.252</v>
      </c>
      <c r="AK782" s="192"/>
    </row>
    <row r="783" spans="1:37" ht="15.05" x14ac:dyDescent="0.35">
      <c r="A783" s="180"/>
      <c r="B783" s="154" t="s">
        <v>1234</v>
      </c>
      <c r="C783" s="173"/>
      <c r="D783" s="237">
        <f t="shared" ref="D783:AK783" si="836">SUM(D784)</f>
        <v>3.9444840000000001</v>
      </c>
      <c r="E783" s="237">
        <f t="shared" si="836"/>
        <v>0.39444840000000003</v>
      </c>
      <c r="F783" s="237">
        <f t="shared" si="836"/>
        <v>3.3133665600000004</v>
      </c>
      <c r="G783" s="237">
        <f t="shared" si="836"/>
        <v>0</v>
      </c>
      <c r="H783" s="237">
        <f t="shared" si="836"/>
        <v>0.23666904</v>
      </c>
      <c r="I783" s="237">
        <f t="shared" si="836"/>
        <v>3.548139242</v>
      </c>
      <c r="J783" s="237">
        <f t="shared" si="836"/>
        <v>0.31357189000000002</v>
      </c>
      <c r="K783" s="237">
        <f t="shared" si="836"/>
        <v>3.0815592999999999</v>
      </c>
      <c r="L783" s="237">
        <f t="shared" si="836"/>
        <v>0</v>
      </c>
      <c r="M783" s="237">
        <f t="shared" si="836"/>
        <v>0.15300805199999998</v>
      </c>
      <c r="N783" s="237">
        <f t="shared" si="836"/>
        <v>0.39634475800000013</v>
      </c>
      <c r="O783" s="237">
        <f t="shared" si="836"/>
        <v>8.0876510000000013E-2</v>
      </c>
      <c r="P783" s="237">
        <f t="shared" si="836"/>
        <v>0.23180726000000051</v>
      </c>
      <c r="Q783" s="237">
        <f t="shared" si="836"/>
        <v>0</v>
      </c>
      <c r="R783" s="237">
        <f t="shared" si="836"/>
        <v>8.3660988000000019E-2</v>
      </c>
      <c r="S783" s="237">
        <f t="shared" si="836"/>
        <v>2.9567827000000002</v>
      </c>
      <c r="T783" s="237">
        <f t="shared" si="836"/>
        <v>0.26130991000000003</v>
      </c>
      <c r="U783" s="237">
        <f t="shared" si="836"/>
        <v>2.5679660800000002</v>
      </c>
      <c r="V783" s="237">
        <f t="shared" si="836"/>
        <v>0</v>
      </c>
      <c r="W783" s="237">
        <f t="shared" si="836"/>
        <v>0.12750671</v>
      </c>
      <c r="X783" s="237">
        <f t="shared" si="836"/>
        <v>0</v>
      </c>
      <c r="Y783" s="237">
        <f t="shared" si="836"/>
        <v>0</v>
      </c>
      <c r="Z783" s="237">
        <f t="shared" si="836"/>
        <v>0</v>
      </c>
      <c r="AA783" s="237">
        <f t="shared" si="836"/>
        <v>0</v>
      </c>
      <c r="AB783" s="237">
        <f t="shared" si="836"/>
        <v>0</v>
      </c>
      <c r="AC783" s="237">
        <f t="shared" si="836"/>
        <v>0</v>
      </c>
      <c r="AD783" s="237">
        <f t="shared" si="836"/>
        <v>0</v>
      </c>
      <c r="AE783" s="237">
        <f t="shared" si="836"/>
        <v>0.25</v>
      </c>
      <c r="AF783" s="237">
        <f t="shared" si="836"/>
        <v>2020</v>
      </c>
      <c r="AG783" s="237">
        <f t="shared" si="836"/>
        <v>0</v>
      </c>
      <c r="AH783" s="237">
        <f t="shared" si="836"/>
        <v>0</v>
      </c>
      <c r="AI783" s="237">
        <f t="shared" si="836"/>
        <v>0</v>
      </c>
      <c r="AJ783" s="237">
        <f t="shared" si="836"/>
        <v>3.9E-2</v>
      </c>
      <c r="AK783" s="237">
        <f t="shared" si="836"/>
        <v>0</v>
      </c>
    </row>
    <row r="784" spans="1:37" ht="46.65" x14ac:dyDescent="0.35">
      <c r="A784" s="210">
        <v>679</v>
      </c>
      <c r="B784" s="152" t="s">
        <v>1886</v>
      </c>
      <c r="C784" s="174" t="s">
        <v>1887</v>
      </c>
      <c r="D784" s="153">
        <v>3.9444840000000001</v>
      </c>
      <c r="E784" s="192">
        <f>D784*10%</f>
        <v>0.39444840000000003</v>
      </c>
      <c r="F784" s="192">
        <f>D784-E784-H784</f>
        <v>3.3133665600000004</v>
      </c>
      <c r="G784" s="192"/>
      <c r="H784" s="192">
        <f>D784*6%</f>
        <v>0.23666904</v>
      </c>
      <c r="I784" s="153">
        <v>3.548139242</v>
      </c>
      <c r="J784" s="192">
        <v>0.31357189000000002</v>
      </c>
      <c r="K784" s="192">
        <v>3.0815592999999999</v>
      </c>
      <c r="L784" s="192">
        <v>0</v>
      </c>
      <c r="M784" s="192">
        <v>0.15300805199999998</v>
      </c>
      <c r="N784" s="192">
        <f>D784-I784</f>
        <v>0.39634475800000013</v>
      </c>
      <c r="O784" s="192">
        <f t="shared" ref="O784" si="837">E784-J784</f>
        <v>8.0876510000000013E-2</v>
      </c>
      <c r="P784" s="192">
        <f t="shared" ref="P784" si="838">F784-K784</f>
        <v>0.23180726000000051</v>
      </c>
      <c r="Q784" s="192">
        <f t="shared" ref="Q784" si="839">G784-L784</f>
        <v>0</v>
      </c>
      <c r="R784" s="192">
        <f t="shared" ref="R784" si="840">H784-M784</f>
        <v>8.3660988000000019E-2</v>
      </c>
      <c r="S784" s="153">
        <f>T784+U784+V784+W784</f>
        <v>2.9567827000000002</v>
      </c>
      <c r="T784" s="153">
        <v>0.26130991000000003</v>
      </c>
      <c r="U784" s="153">
        <v>2.5679660800000002</v>
      </c>
      <c r="V784" s="153"/>
      <c r="W784" s="153">
        <v>0.12750671</v>
      </c>
      <c r="X784" s="192"/>
      <c r="Y784" s="192"/>
      <c r="Z784" s="192"/>
      <c r="AA784" s="192"/>
      <c r="AB784" s="198"/>
      <c r="AC784" s="192"/>
      <c r="AD784" s="192"/>
      <c r="AE784" s="192">
        <v>0.25</v>
      </c>
      <c r="AF784" s="198">
        <v>2020</v>
      </c>
      <c r="AG784" s="192" t="s">
        <v>1527</v>
      </c>
      <c r="AH784" s="192" t="s">
        <v>1528</v>
      </c>
      <c r="AI784" s="192" t="s">
        <v>1529</v>
      </c>
      <c r="AJ784" s="153">
        <v>3.9E-2</v>
      </c>
      <c r="AK784" s="192"/>
    </row>
    <row r="785" spans="1:37" ht="30.05" x14ac:dyDescent="0.35">
      <c r="A785" s="171"/>
      <c r="B785" s="182" t="s">
        <v>1235</v>
      </c>
      <c r="C785" s="183"/>
      <c r="D785" s="239">
        <f t="shared" ref="D785:AK785" si="841">D786+D791+D796+D799+D801+D803+D805+D810+D824+D829+D831+D833+D835+D837+D842+D852+D854+D860+D862+D865+D873+D876+D879+D899+D913+D928+D933+D935+D938+D943+D945+D955+D960+D962+D968+D974+D976+D978+D980+D983+D986</f>
        <v>902.28269999999986</v>
      </c>
      <c r="E785" s="239">
        <f t="shared" si="841"/>
        <v>90.228270000000037</v>
      </c>
      <c r="F785" s="239">
        <f t="shared" si="841"/>
        <v>757.91746799999999</v>
      </c>
      <c r="G785" s="239">
        <f t="shared" si="841"/>
        <v>0</v>
      </c>
      <c r="H785" s="239">
        <f t="shared" si="841"/>
        <v>54.13696199999999</v>
      </c>
      <c r="I785" s="239">
        <f t="shared" si="841"/>
        <v>358.16889470861014</v>
      </c>
      <c r="J785" s="239">
        <f t="shared" si="841"/>
        <v>18.400093611016949</v>
      </c>
      <c r="K785" s="239">
        <f t="shared" si="841"/>
        <v>302.30427314559319</v>
      </c>
      <c r="L785" s="239">
        <f t="shared" si="841"/>
        <v>0</v>
      </c>
      <c r="M785" s="239">
        <f t="shared" si="841"/>
        <v>37.46452795199999</v>
      </c>
      <c r="N785" s="239">
        <f t="shared" si="841"/>
        <v>544.11380529139001</v>
      </c>
      <c r="O785" s="239">
        <f t="shared" si="841"/>
        <v>71.828176388983039</v>
      </c>
      <c r="P785" s="239">
        <f t="shared" si="841"/>
        <v>455.61319485440669</v>
      </c>
      <c r="Q785" s="239">
        <f t="shared" si="841"/>
        <v>0</v>
      </c>
      <c r="R785" s="239">
        <f t="shared" si="841"/>
        <v>16.672434047999989</v>
      </c>
      <c r="S785" s="239">
        <f t="shared" si="841"/>
        <v>345.71862201999988</v>
      </c>
      <c r="T785" s="239">
        <f t="shared" si="841"/>
        <v>21.541673149999998</v>
      </c>
      <c r="U785" s="239">
        <f t="shared" si="841"/>
        <v>292.98734560000003</v>
      </c>
      <c r="V785" s="239">
        <f t="shared" si="841"/>
        <v>0</v>
      </c>
      <c r="W785" s="239">
        <f t="shared" si="841"/>
        <v>31.189603270000003</v>
      </c>
      <c r="X785" s="239">
        <f t="shared" si="841"/>
        <v>0</v>
      </c>
      <c r="Y785" s="239">
        <f t="shared" si="841"/>
        <v>0</v>
      </c>
      <c r="Z785" s="239">
        <f t="shared" si="841"/>
        <v>0</v>
      </c>
      <c r="AA785" s="239">
        <f t="shared" si="841"/>
        <v>0</v>
      </c>
      <c r="AB785" s="239">
        <f t="shared" si="841"/>
        <v>0</v>
      </c>
      <c r="AC785" s="239">
        <f t="shared" si="841"/>
        <v>0</v>
      </c>
      <c r="AD785" s="239">
        <f t="shared" si="841"/>
        <v>0</v>
      </c>
      <c r="AE785" s="239">
        <f t="shared" si="841"/>
        <v>10.5</v>
      </c>
      <c r="AF785" s="239">
        <f t="shared" si="841"/>
        <v>50500</v>
      </c>
      <c r="AG785" s="239">
        <f t="shared" si="841"/>
        <v>0</v>
      </c>
      <c r="AH785" s="239">
        <f t="shared" si="841"/>
        <v>0</v>
      </c>
      <c r="AI785" s="239">
        <f t="shared" si="841"/>
        <v>0</v>
      </c>
      <c r="AJ785" s="239">
        <f t="shared" si="841"/>
        <v>39.636899999999997</v>
      </c>
      <c r="AK785" s="239">
        <f t="shared" si="841"/>
        <v>0</v>
      </c>
    </row>
    <row r="786" spans="1:37" ht="15.55" x14ac:dyDescent="0.35">
      <c r="A786" s="184"/>
      <c r="B786" s="157" t="s">
        <v>179</v>
      </c>
      <c r="C786" s="185"/>
      <c r="D786" s="240">
        <f t="shared" ref="D786:AK786" si="842">SUM(D787:D790)</f>
        <v>10.103135999999999</v>
      </c>
      <c r="E786" s="240">
        <f t="shared" si="842"/>
        <v>1.0103136000000001</v>
      </c>
      <c r="F786" s="240">
        <f t="shared" si="842"/>
        <v>8.4866342400000008</v>
      </c>
      <c r="G786" s="240">
        <f t="shared" si="842"/>
        <v>0</v>
      </c>
      <c r="H786" s="240">
        <f t="shared" si="842"/>
        <v>0.60618815999999998</v>
      </c>
      <c r="I786" s="240">
        <f t="shared" si="842"/>
        <v>0.62981931600000007</v>
      </c>
      <c r="J786" s="240">
        <f t="shared" si="842"/>
        <v>0</v>
      </c>
      <c r="K786" s="240">
        <f t="shared" si="842"/>
        <v>0</v>
      </c>
      <c r="L786" s="240">
        <f t="shared" si="842"/>
        <v>0</v>
      </c>
      <c r="M786" s="240">
        <f t="shared" si="842"/>
        <v>0.62981931600000007</v>
      </c>
      <c r="N786" s="240">
        <f t="shared" si="842"/>
        <v>9.4733166839999985</v>
      </c>
      <c r="O786" s="240">
        <f t="shared" si="842"/>
        <v>1.0103136000000001</v>
      </c>
      <c r="P786" s="240">
        <f t="shared" si="842"/>
        <v>8.4866342400000008</v>
      </c>
      <c r="Q786" s="240">
        <f t="shared" si="842"/>
        <v>0</v>
      </c>
      <c r="R786" s="240">
        <f t="shared" si="842"/>
        <v>-2.3631156000000073E-2</v>
      </c>
      <c r="S786" s="240">
        <f t="shared" si="842"/>
        <v>13.705921280000002</v>
      </c>
      <c r="T786" s="240">
        <f t="shared" si="842"/>
        <v>1.7114205900000008</v>
      </c>
      <c r="U786" s="240">
        <f t="shared" si="842"/>
        <v>11.469651259999999</v>
      </c>
      <c r="V786" s="240">
        <f t="shared" si="842"/>
        <v>0</v>
      </c>
      <c r="W786" s="240">
        <f t="shared" si="842"/>
        <v>0.52484943000000006</v>
      </c>
      <c r="X786" s="240">
        <f t="shared" si="842"/>
        <v>0</v>
      </c>
      <c r="Y786" s="240">
        <f t="shared" si="842"/>
        <v>0</v>
      </c>
      <c r="Z786" s="240">
        <f t="shared" si="842"/>
        <v>0</v>
      </c>
      <c r="AA786" s="240">
        <f t="shared" si="842"/>
        <v>0</v>
      </c>
      <c r="AB786" s="240">
        <f t="shared" si="842"/>
        <v>0</v>
      </c>
      <c r="AC786" s="240">
        <f t="shared" si="842"/>
        <v>0</v>
      </c>
      <c r="AD786" s="240">
        <f t="shared" si="842"/>
        <v>0</v>
      </c>
      <c r="AE786" s="240">
        <f t="shared" si="842"/>
        <v>1.26</v>
      </c>
      <c r="AF786" s="240">
        <f t="shared" si="842"/>
        <v>4040</v>
      </c>
      <c r="AG786" s="240">
        <f t="shared" si="842"/>
        <v>0</v>
      </c>
      <c r="AH786" s="240">
        <f t="shared" si="842"/>
        <v>0</v>
      </c>
      <c r="AI786" s="240">
        <f t="shared" si="842"/>
        <v>0</v>
      </c>
      <c r="AJ786" s="240">
        <f t="shared" si="842"/>
        <v>1.4279999999999999</v>
      </c>
      <c r="AK786" s="240">
        <f t="shared" si="842"/>
        <v>0</v>
      </c>
    </row>
    <row r="787" spans="1:37" ht="62.2" x14ac:dyDescent="0.35">
      <c r="A787" s="181">
        <v>680</v>
      </c>
      <c r="B787" s="177" t="s">
        <v>1236</v>
      </c>
      <c r="C787" s="151" t="s">
        <v>1237</v>
      </c>
      <c r="D787" s="153">
        <v>1.2E-2</v>
      </c>
      <c r="E787" s="192">
        <f t="shared" ref="E787:E790" si="843">D787*10%</f>
        <v>1.2000000000000001E-3</v>
      </c>
      <c r="F787" s="192">
        <f t="shared" ref="F787:F790" si="844">D787-E787-H787</f>
        <v>1.008E-2</v>
      </c>
      <c r="G787" s="192"/>
      <c r="H787" s="192">
        <f t="shared" ref="H787:H790" si="845">D787*6%</f>
        <v>7.1999999999999994E-4</v>
      </c>
      <c r="I787" s="153">
        <v>5.3404799999999997E-4</v>
      </c>
      <c r="J787" s="193">
        <v>0</v>
      </c>
      <c r="K787" s="193">
        <v>0</v>
      </c>
      <c r="L787" s="193">
        <v>0</v>
      </c>
      <c r="M787" s="193">
        <v>5.3404799999999997E-4</v>
      </c>
      <c r="N787" s="192">
        <f t="shared" ref="N787:N790" si="846">D787-I787</f>
        <v>1.1465952E-2</v>
      </c>
      <c r="O787" s="192">
        <f t="shared" ref="O787:O790" si="847">E787-J787</f>
        <v>1.2000000000000001E-3</v>
      </c>
      <c r="P787" s="192">
        <f t="shared" ref="P787:P790" si="848">F787-K787</f>
        <v>1.008E-2</v>
      </c>
      <c r="Q787" s="192">
        <f t="shared" ref="Q787:Q790" si="849">G787-L787</f>
        <v>0</v>
      </c>
      <c r="R787" s="192">
        <f t="shared" ref="R787:R790" si="850">H787-M787</f>
        <v>1.8595199999999997E-4</v>
      </c>
      <c r="S787" s="153">
        <f t="shared" ref="S787:S790" si="851">T787+U787+V787+W787</f>
        <v>4.4504000000000001E-4</v>
      </c>
      <c r="T787" s="153"/>
      <c r="U787" s="153"/>
      <c r="V787" s="153"/>
      <c r="W787" s="153">
        <v>4.4504000000000001E-4</v>
      </c>
      <c r="X787" s="193"/>
      <c r="Y787" s="193"/>
      <c r="Z787" s="193"/>
      <c r="AA787" s="193"/>
      <c r="AB787" s="201"/>
      <c r="AC787" s="193"/>
      <c r="AD787" s="193"/>
      <c r="AE787" s="193"/>
      <c r="AF787" s="193"/>
      <c r="AG787" s="193"/>
      <c r="AH787" s="193"/>
      <c r="AI787" s="193"/>
      <c r="AJ787" s="153"/>
      <c r="AK787" s="193"/>
    </row>
    <row r="788" spans="1:37" ht="62.2" x14ac:dyDescent="0.35">
      <c r="A788" s="210">
        <v>681</v>
      </c>
      <c r="B788" s="177" t="s">
        <v>1238</v>
      </c>
      <c r="C788" s="151" t="s">
        <v>1239</v>
      </c>
      <c r="D788" s="153">
        <v>7.2227279999999991</v>
      </c>
      <c r="E788" s="192">
        <f t="shared" si="843"/>
        <v>0.72227279999999994</v>
      </c>
      <c r="F788" s="192">
        <f t="shared" si="844"/>
        <v>6.0670915199999991</v>
      </c>
      <c r="G788" s="192"/>
      <c r="H788" s="192">
        <f t="shared" si="845"/>
        <v>0.43336367999999992</v>
      </c>
      <c r="I788" s="153">
        <v>0.49550905200000001</v>
      </c>
      <c r="J788" s="193">
        <v>0</v>
      </c>
      <c r="K788" s="193">
        <v>0</v>
      </c>
      <c r="L788" s="193">
        <v>0</v>
      </c>
      <c r="M788" s="193">
        <v>0.49550905200000001</v>
      </c>
      <c r="N788" s="192">
        <f t="shared" si="846"/>
        <v>6.7272189479999991</v>
      </c>
      <c r="O788" s="192">
        <f t="shared" si="847"/>
        <v>0.72227279999999994</v>
      </c>
      <c r="P788" s="192">
        <f t="shared" si="848"/>
        <v>6.0670915199999991</v>
      </c>
      <c r="Q788" s="192">
        <f t="shared" si="849"/>
        <v>0</v>
      </c>
      <c r="R788" s="192">
        <f t="shared" si="850"/>
        <v>-6.2145372000000088E-2</v>
      </c>
      <c r="S788" s="153">
        <f t="shared" si="851"/>
        <v>11.24614328</v>
      </c>
      <c r="T788" s="153">
        <v>1.3868741500000006</v>
      </c>
      <c r="U788" s="153">
        <v>9.4463449199999996</v>
      </c>
      <c r="V788" s="153"/>
      <c r="W788" s="153">
        <v>0.41292421000000001</v>
      </c>
      <c r="X788" s="193"/>
      <c r="Y788" s="193"/>
      <c r="Z788" s="193"/>
      <c r="AA788" s="193"/>
      <c r="AB788" s="201"/>
      <c r="AC788" s="193"/>
      <c r="AD788" s="193"/>
      <c r="AE788" s="193">
        <v>1.26</v>
      </c>
      <c r="AF788" s="198">
        <v>2020</v>
      </c>
      <c r="AG788" s="192" t="s">
        <v>1527</v>
      </c>
      <c r="AH788" s="192" t="s">
        <v>1528</v>
      </c>
      <c r="AI788" s="192" t="s">
        <v>1529</v>
      </c>
      <c r="AJ788" s="153">
        <v>1.1879999999999999</v>
      </c>
      <c r="AK788" s="193"/>
    </row>
    <row r="789" spans="1:37" ht="46.65" x14ac:dyDescent="0.35">
      <c r="A789" s="181">
        <v>682</v>
      </c>
      <c r="B789" s="177" t="s">
        <v>1240</v>
      </c>
      <c r="C789" s="151" t="s">
        <v>1241</v>
      </c>
      <c r="D789" s="153">
        <v>2.8564080000000005</v>
      </c>
      <c r="E789" s="192">
        <f t="shared" si="843"/>
        <v>0.28564080000000008</v>
      </c>
      <c r="F789" s="192">
        <f t="shared" si="844"/>
        <v>2.3993827200000006</v>
      </c>
      <c r="G789" s="192"/>
      <c r="H789" s="192">
        <f t="shared" si="845"/>
        <v>0.17138448000000003</v>
      </c>
      <c r="I789" s="153">
        <v>0.13324216800000002</v>
      </c>
      <c r="J789" s="193">
        <v>0</v>
      </c>
      <c r="K789" s="193">
        <v>0</v>
      </c>
      <c r="L789" s="193">
        <v>0</v>
      </c>
      <c r="M789" s="193">
        <v>0.13324216800000002</v>
      </c>
      <c r="N789" s="192">
        <f t="shared" si="846"/>
        <v>2.7231658320000003</v>
      </c>
      <c r="O789" s="192">
        <f t="shared" si="847"/>
        <v>0.28564080000000008</v>
      </c>
      <c r="P789" s="192">
        <f t="shared" si="848"/>
        <v>2.3993827200000006</v>
      </c>
      <c r="Q789" s="192">
        <f t="shared" si="849"/>
        <v>0</v>
      </c>
      <c r="R789" s="192">
        <f t="shared" si="850"/>
        <v>3.8142312000000012E-2</v>
      </c>
      <c r="S789" s="153">
        <f t="shared" si="851"/>
        <v>2.45888792</v>
      </c>
      <c r="T789" s="153">
        <v>0.32454644000000021</v>
      </c>
      <c r="U789" s="153">
        <v>2.02330634</v>
      </c>
      <c r="V789" s="153"/>
      <c r="W789" s="153">
        <v>0.11103514000000002</v>
      </c>
      <c r="X789" s="193"/>
      <c r="Y789" s="193"/>
      <c r="Z789" s="193"/>
      <c r="AA789" s="193"/>
      <c r="AB789" s="201"/>
      <c r="AC789" s="193"/>
      <c r="AD789" s="193"/>
      <c r="AE789" s="193"/>
      <c r="AF789" s="198">
        <v>2020</v>
      </c>
      <c r="AG789" s="192" t="s">
        <v>1527</v>
      </c>
      <c r="AH789" s="192" t="s">
        <v>1528</v>
      </c>
      <c r="AI789" s="192" t="s">
        <v>1529</v>
      </c>
      <c r="AJ789" s="153">
        <v>0.24</v>
      </c>
      <c r="AK789" s="193"/>
    </row>
    <row r="790" spans="1:37" ht="77.7" x14ac:dyDescent="0.35">
      <c r="A790" s="210">
        <v>683</v>
      </c>
      <c r="B790" s="177" t="s">
        <v>1242</v>
      </c>
      <c r="C790" s="151" t="s">
        <v>1243</v>
      </c>
      <c r="D790" s="153">
        <v>1.2E-2</v>
      </c>
      <c r="E790" s="192">
        <f t="shared" si="843"/>
        <v>1.2000000000000001E-3</v>
      </c>
      <c r="F790" s="192">
        <f t="shared" si="844"/>
        <v>1.008E-2</v>
      </c>
      <c r="G790" s="192"/>
      <c r="H790" s="192">
        <f t="shared" si="845"/>
        <v>7.1999999999999994E-4</v>
      </c>
      <c r="I790" s="153">
        <v>5.3404799999999997E-4</v>
      </c>
      <c r="J790" s="193">
        <v>0</v>
      </c>
      <c r="K790" s="193">
        <v>0</v>
      </c>
      <c r="L790" s="193">
        <v>0</v>
      </c>
      <c r="M790" s="193">
        <v>5.3404799999999997E-4</v>
      </c>
      <c r="N790" s="192">
        <f t="shared" si="846"/>
        <v>1.1465952E-2</v>
      </c>
      <c r="O790" s="192">
        <f t="shared" si="847"/>
        <v>1.2000000000000001E-3</v>
      </c>
      <c r="P790" s="192">
        <f t="shared" si="848"/>
        <v>1.008E-2</v>
      </c>
      <c r="Q790" s="192">
        <f t="shared" si="849"/>
        <v>0</v>
      </c>
      <c r="R790" s="192">
        <f t="shared" si="850"/>
        <v>1.8595199999999997E-4</v>
      </c>
      <c r="S790" s="153">
        <f t="shared" si="851"/>
        <v>4.4504000000000001E-4</v>
      </c>
      <c r="T790" s="153"/>
      <c r="U790" s="153"/>
      <c r="V790" s="153"/>
      <c r="W790" s="153">
        <v>4.4504000000000001E-4</v>
      </c>
      <c r="X790" s="193"/>
      <c r="Y790" s="193"/>
      <c r="Z790" s="193"/>
      <c r="AA790" s="193"/>
      <c r="AB790" s="201"/>
      <c r="AC790" s="193"/>
      <c r="AD790" s="193"/>
      <c r="AE790" s="193"/>
      <c r="AF790" s="193"/>
      <c r="AG790" s="193"/>
      <c r="AH790" s="193"/>
      <c r="AI790" s="193"/>
      <c r="AJ790" s="153"/>
      <c r="AK790" s="193"/>
    </row>
    <row r="791" spans="1:37" ht="30.05" x14ac:dyDescent="0.35">
      <c r="A791" s="186"/>
      <c r="B791" s="157" t="s">
        <v>183</v>
      </c>
      <c r="C791" s="158"/>
      <c r="D791" s="241">
        <f t="shared" ref="D791:AK791" si="852">SUM(D792:D795)</f>
        <v>1.2E-2</v>
      </c>
      <c r="E791" s="241">
        <f t="shared" si="852"/>
        <v>1.2000000000000001E-3</v>
      </c>
      <c r="F791" s="241">
        <f t="shared" si="852"/>
        <v>1.008E-2</v>
      </c>
      <c r="G791" s="241">
        <f t="shared" si="852"/>
        <v>0</v>
      </c>
      <c r="H791" s="241">
        <f t="shared" si="852"/>
        <v>7.1999999999999994E-4</v>
      </c>
      <c r="I791" s="241">
        <f t="shared" si="852"/>
        <v>10.561616447999999</v>
      </c>
      <c r="J791" s="241">
        <f t="shared" si="852"/>
        <v>1.4748846100000002</v>
      </c>
      <c r="K791" s="241">
        <f t="shared" si="852"/>
        <v>9.0861977899999999</v>
      </c>
      <c r="L791" s="241">
        <f t="shared" si="852"/>
        <v>0</v>
      </c>
      <c r="M791" s="241">
        <f t="shared" si="852"/>
        <v>5.3404799999999997E-4</v>
      </c>
      <c r="N791" s="241">
        <f t="shared" si="852"/>
        <v>-10.549616448</v>
      </c>
      <c r="O791" s="241">
        <f t="shared" si="852"/>
        <v>-1.4736846100000003</v>
      </c>
      <c r="P791" s="241">
        <f t="shared" si="852"/>
        <v>-9.0761177899999996</v>
      </c>
      <c r="Q791" s="241">
        <f t="shared" si="852"/>
        <v>0</v>
      </c>
      <c r="R791" s="241">
        <f t="shared" si="852"/>
        <v>1.8595199999999997E-4</v>
      </c>
      <c r="S791" s="241">
        <f t="shared" si="852"/>
        <v>4.4504000000000001E-4</v>
      </c>
      <c r="T791" s="241">
        <f t="shared" si="852"/>
        <v>0</v>
      </c>
      <c r="U791" s="241">
        <f t="shared" si="852"/>
        <v>0</v>
      </c>
      <c r="V791" s="241">
        <f t="shared" si="852"/>
        <v>0</v>
      </c>
      <c r="W791" s="241">
        <f t="shared" si="852"/>
        <v>4.4504000000000001E-4</v>
      </c>
      <c r="X791" s="241">
        <f t="shared" si="852"/>
        <v>0</v>
      </c>
      <c r="Y791" s="241">
        <f t="shared" si="852"/>
        <v>0</v>
      </c>
      <c r="Z791" s="241">
        <f t="shared" si="852"/>
        <v>0</v>
      </c>
      <c r="AA791" s="241">
        <f t="shared" si="852"/>
        <v>0</v>
      </c>
      <c r="AB791" s="241">
        <f t="shared" si="852"/>
        <v>0</v>
      </c>
      <c r="AC791" s="241">
        <f t="shared" si="852"/>
        <v>0</v>
      </c>
      <c r="AD791" s="241">
        <f t="shared" si="852"/>
        <v>0</v>
      </c>
      <c r="AE791" s="241">
        <f t="shared" si="852"/>
        <v>0</v>
      </c>
      <c r="AF791" s="241">
        <f t="shared" si="852"/>
        <v>0</v>
      </c>
      <c r="AG791" s="241">
        <f t="shared" si="852"/>
        <v>0</v>
      </c>
      <c r="AH791" s="241">
        <f t="shared" si="852"/>
        <v>0</v>
      </c>
      <c r="AI791" s="241">
        <f t="shared" si="852"/>
        <v>0</v>
      </c>
      <c r="AJ791" s="241">
        <f t="shared" si="852"/>
        <v>0</v>
      </c>
      <c r="AK791" s="241">
        <f t="shared" si="852"/>
        <v>0</v>
      </c>
    </row>
    <row r="792" spans="1:37" ht="62.2" x14ac:dyDescent="0.35">
      <c r="A792" s="181">
        <v>684</v>
      </c>
      <c r="B792" s="177" t="s">
        <v>1244</v>
      </c>
      <c r="C792" s="151" t="s">
        <v>1245</v>
      </c>
      <c r="D792" s="153">
        <v>1.2E-2</v>
      </c>
      <c r="E792" s="192">
        <f t="shared" ref="E792:E795" si="853">D792*10%</f>
        <v>1.2000000000000001E-3</v>
      </c>
      <c r="F792" s="192">
        <f t="shared" ref="F792:F795" si="854">D792-E792-H792</f>
        <v>1.008E-2</v>
      </c>
      <c r="G792" s="192"/>
      <c r="H792" s="192">
        <f t="shared" ref="H792:H795" si="855">D792*6%</f>
        <v>7.1999999999999994E-4</v>
      </c>
      <c r="I792" s="153">
        <v>5.3404799999999997E-4</v>
      </c>
      <c r="J792" s="193">
        <v>0</v>
      </c>
      <c r="K792" s="193">
        <v>0</v>
      </c>
      <c r="L792" s="193">
        <v>0</v>
      </c>
      <c r="M792" s="193">
        <v>5.3404799999999997E-4</v>
      </c>
      <c r="N792" s="192">
        <f t="shared" ref="N792:N795" si="856">D792-I792</f>
        <v>1.1465952E-2</v>
      </c>
      <c r="O792" s="192">
        <f t="shared" ref="O792:O795" si="857">E792-J792</f>
        <v>1.2000000000000001E-3</v>
      </c>
      <c r="P792" s="192">
        <f t="shared" ref="P792:P795" si="858">F792-K792</f>
        <v>1.008E-2</v>
      </c>
      <c r="Q792" s="192">
        <f t="shared" ref="Q792:Q795" si="859">G792-L792</f>
        <v>0</v>
      </c>
      <c r="R792" s="192">
        <f t="shared" ref="R792:R795" si="860">H792-M792</f>
        <v>1.8595199999999997E-4</v>
      </c>
      <c r="S792" s="153">
        <f t="shared" ref="S792:S795" si="861">T792+U792+V792+W792</f>
        <v>4.4504000000000001E-4</v>
      </c>
      <c r="T792" s="153"/>
      <c r="U792" s="153"/>
      <c r="V792" s="153"/>
      <c r="W792" s="153">
        <v>4.4504000000000001E-4</v>
      </c>
      <c r="X792" s="193"/>
      <c r="Y792" s="193"/>
      <c r="Z792" s="193"/>
      <c r="AA792" s="193"/>
      <c r="AB792" s="201"/>
      <c r="AC792" s="193"/>
      <c r="AD792" s="193"/>
      <c r="AE792" s="193"/>
      <c r="AF792" s="193"/>
      <c r="AG792" s="193"/>
      <c r="AH792" s="193"/>
      <c r="AI792" s="193"/>
      <c r="AJ792" s="153"/>
      <c r="AK792" s="193"/>
    </row>
    <row r="793" spans="1:37" ht="62.2" x14ac:dyDescent="0.35">
      <c r="A793" s="181">
        <v>685</v>
      </c>
      <c r="B793" s="177" t="s">
        <v>1888</v>
      </c>
      <c r="C793" s="151" t="s">
        <v>1889</v>
      </c>
      <c r="D793" s="153">
        <v>0</v>
      </c>
      <c r="E793" s="192">
        <f t="shared" si="853"/>
        <v>0</v>
      </c>
      <c r="F793" s="192">
        <f t="shared" si="854"/>
        <v>0</v>
      </c>
      <c r="G793" s="192"/>
      <c r="H793" s="192">
        <f t="shared" si="855"/>
        <v>0</v>
      </c>
      <c r="I793" s="153">
        <v>0.14232955</v>
      </c>
      <c r="J793" s="193">
        <v>0</v>
      </c>
      <c r="K793" s="193">
        <v>0.14232955</v>
      </c>
      <c r="L793" s="193">
        <v>0</v>
      </c>
      <c r="M793" s="193">
        <v>0</v>
      </c>
      <c r="N793" s="192">
        <f t="shared" si="856"/>
        <v>-0.14232955</v>
      </c>
      <c r="O793" s="192">
        <f t="shared" si="857"/>
        <v>0</v>
      </c>
      <c r="P793" s="192">
        <f t="shared" si="858"/>
        <v>-0.14232955</v>
      </c>
      <c r="Q793" s="192">
        <f t="shared" si="859"/>
        <v>0</v>
      </c>
      <c r="R793" s="192">
        <f t="shared" si="860"/>
        <v>0</v>
      </c>
      <c r="S793" s="153">
        <f t="shared" si="861"/>
        <v>0</v>
      </c>
      <c r="T793" s="153"/>
      <c r="U793" s="153"/>
      <c r="V793" s="153"/>
      <c r="W793" s="153">
        <v>0</v>
      </c>
      <c r="X793" s="193"/>
      <c r="Y793" s="193"/>
      <c r="Z793" s="193"/>
      <c r="AA793" s="193"/>
      <c r="AB793" s="201"/>
      <c r="AC793" s="193"/>
      <c r="AD793" s="193"/>
      <c r="AE793" s="193"/>
      <c r="AF793" s="193"/>
      <c r="AG793" s="193"/>
      <c r="AH793" s="193"/>
      <c r="AI793" s="193"/>
      <c r="AJ793" s="153"/>
      <c r="AK793" s="193"/>
    </row>
    <row r="794" spans="1:37" ht="108.8" x14ac:dyDescent="0.35">
      <c r="A794" s="181">
        <v>686</v>
      </c>
      <c r="B794" s="177" t="s">
        <v>1890</v>
      </c>
      <c r="C794" s="151" t="s">
        <v>1891</v>
      </c>
      <c r="D794" s="153">
        <v>0</v>
      </c>
      <c r="E794" s="192">
        <f t="shared" si="853"/>
        <v>0</v>
      </c>
      <c r="F794" s="192">
        <f t="shared" si="854"/>
        <v>0</v>
      </c>
      <c r="G794" s="192"/>
      <c r="H794" s="192">
        <f t="shared" si="855"/>
        <v>0</v>
      </c>
      <c r="I794" s="153">
        <v>5.6999999900000002</v>
      </c>
      <c r="J794" s="193">
        <v>0.87751405000000005</v>
      </c>
      <c r="K794" s="193">
        <v>4.82248594</v>
      </c>
      <c r="L794" s="193">
        <v>0</v>
      </c>
      <c r="M794" s="193">
        <v>0</v>
      </c>
      <c r="N794" s="192">
        <f t="shared" si="856"/>
        <v>-5.6999999900000002</v>
      </c>
      <c r="O794" s="192">
        <f t="shared" si="857"/>
        <v>-0.87751405000000005</v>
      </c>
      <c r="P794" s="192">
        <f t="shared" si="858"/>
        <v>-4.82248594</v>
      </c>
      <c r="Q794" s="192">
        <f t="shared" si="859"/>
        <v>0</v>
      </c>
      <c r="R794" s="192">
        <f t="shared" si="860"/>
        <v>0</v>
      </c>
      <c r="S794" s="153">
        <f t="shared" si="861"/>
        <v>0</v>
      </c>
      <c r="T794" s="153"/>
      <c r="U794" s="153"/>
      <c r="V794" s="153"/>
      <c r="W794" s="153">
        <v>0</v>
      </c>
      <c r="X794" s="193"/>
      <c r="Y794" s="193"/>
      <c r="Z794" s="193"/>
      <c r="AA794" s="193"/>
      <c r="AB794" s="201"/>
      <c r="AC794" s="193"/>
      <c r="AD794" s="193"/>
      <c r="AE794" s="193"/>
      <c r="AF794" s="193"/>
      <c r="AG794" s="193"/>
      <c r="AH794" s="193"/>
      <c r="AI794" s="193"/>
      <c r="AJ794" s="153"/>
      <c r="AK794" s="193"/>
    </row>
    <row r="795" spans="1:37" ht="62.2" x14ac:dyDescent="0.35">
      <c r="A795" s="181">
        <v>687</v>
      </c>
      <c r="B795" s="177" t="s">
        <v>1892</v>
      </c>
      <c r="C795" s="151" t="s">
        <v>1893</v>
      </c>
      <c r="D795" s="153">
        <v>0</v>
      </c>
      <c r="E795" s="192">
        <f t="shared" si="853"/>
        <v>0</v>
      </c>
      <c r="F795" s="192">
        <f t="shared" si="854"/>
        <v>0</v>
      </c>
      <c r="G795" s="192"/>
      <c r="H795" s="192">
        <f t="shared" si="855"/>
        <v>0</v>
      </c>
      <c r="I795" s="153">
        <v>4.7187528599999995</v>
      </c>
      <c r="J795" s="193">
        <v>0.59737056000000011</v>
      </c>
      <c r="K795" s="193">
        <v>4.1213822999999996</v>
      </c>
      <c r="L795" s="193">
        <v>0</v>
      </c>
      <c r="M795" s="193">
        <v>0</v>
      </c>
      <c r="N795" s="192">
        <f t="shared" si="856"/>
        <v>-4.7187528599999995</v>
      </c>
      <c r="O795" s="192">
        <f t="shared" si="857"/>
        <v>-0.59737056000000011</v>
      </c>
      <c r="P795" s="192">
        <f t="shared" si="858"/>
        <v>-4.1213822999999996</v>
      </c>
      <c r="Q795" s="192">
        <f t="shared" si="859"/>
        <v>0</v>
      </c>
      <c r="R795" s="192">
        <f t="shared" si="860"/>
        <v>0</v>
      </c>
      <c r="S795" s="153">
        <f t="shared" si="861"/>
        <v>0</v>
      </c>
      <c r="T795" s="153"/>
      <c r="U795" s="153"/>
      <c r="V795" s="153"/>
      <c r="W795" s="153">
        <v>0</v>
      </c>
      <c r="X795" s="193"/>
      <c r="Y795" s="193"/>
      <c r="Z795" s="193"/>
      <c r="AA795" s="193"/>
      <c r="AB795" s="201"/>
      <c r="AC795" s="193"/>
      <c r="AD795" s="193"/>
      <c r="AE795" s="193"/>
      <c r="AF795" s="193"/>
      <c r="AG795" s="193"/>
      <c r="AH795" s="193"/>
      <c r="AI795" s="193"/>
      <c r="AJ795" s="153"/>
      <c r="AK795" s="193"/>
    </row>
    <row r="796" spans="1:37" ht="15.05" x14ac:dyDescent="0.35">
      <c r="A796" s="186"/>
      <c r="B796" s="157" t="s">
        <v>190</v>
      </c>
      <c r="C796" s="158"/>
      <c r="D796" s="241">
        <f t="shared" ref="D796:AK796" si="862">SUM(D797:D798)</f>
        <v>1.7232719999999999</v>
      </c>
      <c r="E796" s="241">
        <f t="shared" si="862"/>
        <v>0.17232720000000001</v>
      </c>
      <c r="F796" s="241">
        <f t="shared" si="862"/>
        <v>1.44754848</v>
      </c>
      <c r="G796" s="241">
        <f t="shared" si="862"/>
        <v>0</v>
      </c>
      <c r="H796" s="241">
        <f t="shared" si="862"/>
        <v>0.10339631999999999</v>
      </c>
      <c r="I796" s="241">
        <f t="shared" si="862"/>
        <v>2.1570729380000002</v>
      </c>
      <c r="J796" s="241">
        <f t="shared" si="862"/>
        <v>0</v>
      </c>
      <c r="K796" s="241">
        <f t="shared" si="862"/>
        <v>2.1565388900000002</v>
      </c>
      <c r="L796" s="241">
        <f t="shared" si="862"/>
        <v>0</v>
      </c>
      <c r="M796" s="241">
        <f t="shared" si="862"/>
        <v>5.3404799999999997E-4</v>
      </c>
      <c r="N796" s="241">
        <f t="shared" si="862"/>
        <v>-0.4338009380000003</v>
      </c>
      <c r="O796" s="241">
        <f t="shared" si="862"/>
        <v>0.17232720000000001</v>
      </c>
      <c r="P796" s="241">
        <f t="shared" si="862"/>
        <v>-0.70899041000000029</v>
      </c>
      <c r="Q796" s="241">
        <f t="shared" si="862"/>
        <v>0</v>
      </c>
      <c r="R796" s="241">
        <f t="shared" si="862"/>
        <v>0.10286227199999999</v>
      </c>
      <c r="S796" s="241">
        <f t="shared" si="862"/>
        <v>4.4504000000000001E-4</v>
      </c>
      <c r="T796" s="241">
        <f t="shared" si="862"/>
        <v>0</v>
      </c>
      <c r="U796" s="241">
        <f t="shared" si="862"/>
        <v>0</v>
      </c>
      <c r="V796" s="241">
        <f t="shared" si="862"/>
        <v>0</v>
      </c>
      <c r="W796" s="241">
        <f t="shared" si="862"/>
        <v>4.4504000000000001E-4</v>
      </c>
      <c r="X796" s="241">
        <f t="shared" si="862"/>
        <v>0</v>
      </c>
      <c r="Y796" s="241">
        <f t="shared" si="862"/>
        <v>0</v>
      </c>
      <c r="Z796" s="241">
        <f t="shared" si="862"/>
        <v>0</v>
      </c>
      <c r="AA796" s="241">
        <f t="shared" si="862"/>
        <v>0</v>
      </c>
      <c r="AB796" s="241">
        <f t="shared" si="862"/>
        <v>0</v>
      </c>
      <c r="AC796" s="241">
        <f t="shared" si="862"/>
        <v>0</v>
      </c>
      <c r="AD796" s="241">
        <f t="shared" si="862"/>
        <v>0</v>
      </c>
      <c r="AE796" s="241">
        <f t="shared" si="862"/>
        <v>0</v>
      </c>
      <c r="AF796" s="241">
        <f t="shared" si="862"/>
        <v>0</v>
      </c>
      <c r="AG796" s="241">
        <f t="shared" si="862"/>
        <v>0</v>
      </c>
      <c r="AH796" s="241">
        <f t="shared" si="862"/>
        <v>0</v>
      </c>
      <c r="AI796" s="241">
        <f t="shared" si="862"/>
        <v>0</v>
      </c>
      <c r="AJ796" s="241">
        <f t="shared" si="862"/>
        <v>0</v>
      </c>
      <c r="AK796" s="241">
        <f t="shared" si="862"/>
        <v>0</v>
      </c>
    </row>
    <row r="797" spans="1:37" ht="77.7" x14ac:dyDescent="0.35">
      <c r="A797" s="181">
        <v>688</v>
      </c>
      <c r="B797" s="177" t="s">
        <v>1246</v>
      </c>
      <c r="C797" s="151" t="s">
        <v>1247</v>
      </c>
      <c r="D797" s="153">
        <v>1.2E-2</v>
      </c>
      <c r="E797" s="192">
        <f t="shared" ref="E797:E798" si="863">D797*10%</f>
        <v>1.2000000000000001E-3</v>
      </c>
      <c r="F797" s="192">
        <f t="shared" ref="F797:F798" si="864">D797-E797-H797</f>
        <v>1.008E-2</v>
      </c>
      <c r="G797" s="192"/>
      <c r="H797" s="192">
        <f t="shared" ref="H797:H798" si="865">D797*6%</f>
        <v>7.1999999999999994E-4</v>
      </c>
      <c r="I797" s="153">
        <v>5.3404799999999997E-4</v>
      </c>
      <c r="J797" s="193">
        <v>0</v>
      </c>
      <c r="K797" s="193">
        <v>0</v>
      </c>
      <c r="L797" s="193">
        <v>0</v>
      </c>
      <c r="M797" s="193">
        <v>5.3404799999999997E-4</v>
      </c>
      <c r="N797" s="192">
        <f t="shared" ref="N797:N798" si="866">D797-I797</f>
        <v>1.1465952E-2</v>
      </c>
      <c r="O797" s="192">
        <f t="shared" ref="O797:O798" si="867">E797-J797</f>
        <v>1.2000000000000001E-3</v>
      </c>
      <c r="P797" s="192">
        <f t="shared" ref="P797:P798" si="868">F797-K797</f>
        <v>1.008E-2</v>
      </c>
      <c r="Q797" s="192">
        <f t="shared" ref="Q797:Q798" si="869">G797-L797</f>
        <v>0</v>
      </c>
      <c r="R797" s="192">
        <f t="shared" ref="R797:R798" si="870">H797-M797</f>
        <v>1.8595199999999997E-4</v>
      </c>
      <c r="S797" s="153">
        <f t="shared" ref="S797:S798" si="871">T797+U797+V797+W797</f>
        <v>4.4504000000000001E-4</v>
      </c>
      <c r="T797" s="153"/>
      <c r="U797" s="153"/>
      <c r="V797" s="153"/>
      <c r="W797" s="153">
        <v>4.4504000000000001E-4</v>
      </c>
      <c r="X797" s="193"/>
      <c r="Y797" s="193"/>
      <c r="Z797" s="193"/>
      <c r="AA797" s="193"/>
      <c r="AB797" s="201"/>
      <c r="AC797" s="193"/>
      <c r="AD797" s="193"/>
      <c r="AE797" s="193"/>
      <c r="AF797" s="193"/>
      <c r="AG797" s="193"/>
      <c r="AH797" s="193"/>
      <c r="AI797" s="193"/>
      <c r="AJ797" s="153"/>
      <c r="AK797" s="193"/>
    </row>
    <row r="798" spans="1:37" ht="62.2" x14ac:dyDescent="0.35">
      <c r="A798" s="210">
        <v>689</v>
      </c>
      <c r="B798" s="177" t="s">
        <v>1248</v>
      </c>
      <c r="C798" s="151" t="s">
        <v>1249</v>
      </c>
      <c r="D798" s="153">
        <v>1.7112719999999999</v>
      </c>
      <c r="E798" s="192">
        <f t="shared" si="863"/>
        <v>0.17112720000000001</v>
      </c>
      <c r="F798" s="192">
        <f t="shared" si="864"/>
        <v>1.4374684799999999</v>
      </c>
      <c r="G798" s="192"/>
      <c r="H798" s="192">
        <f t="shared" si="865"/>
        <v>0.10267631999999999</v>
      </c>
      <c r="I798" s="153">
        <v>2.1565388900000002</v>
      </c>
      <c r="J798" s="193">
        <v>0</v>
      </c>
      <c r="K798" s="193">
        <v>2.1565388900000002</v>
      </c>
      <c r="L798" s="193">
        <v>0</v>
      </c>
      <c r="M798" s="193">
        <v>0</v>
      </c>
      <c r="N798" s="192">
        <f t="shared" si="866"/>
        <v>-0.4452668900000003</v>
      </c>
      <c r="O798" s="192">
        <f t="shared" si="867"/>
        <v>0.17112720000000001</v>
      </c>
      <c r="P798" s="192">
        <f t="shared" si="868"/>
        <v>-0.71907041000000027</v>
      </c>
      <c r="Q798" s="192">
        <f t="shared" si="869"/>
        <v>0</v>
      </c>
      <c r="R798" s="192">
        <f t="shared" si="870"/>
        <v>0.10267631999999999</v>
      </c>
      <c r="S798" s="153">
        <f t="shared" si="871"/>
        <v>0</v>
      </c>
      <c r="T798" s="153"/>
      <c r="U798" s="153"/>
      <c r="V798" s="153"/>
      <c r="W798" s="153">
        <v>0</v>
      </c>
      <c r="X798" s="193"/>
      <c r="Y798" s="193"/>
      <c r="Z798" s="193"/>
      <c r="AA798" s="193"/>
      <c r="AB798" s="201"/>
      <c r="AC798" s="193"/>
      <c r="AD798" s="193"/>
      <c r="AE798" s="193"/>
      <c r="AF798" s="193"/>
      <c r="AG798" s="193"/>
      <c r="AH798" s="193"/>
      <c r="AI798" s="193"/>
      <c r="AJ798" s="153"/>
      <c r="AK798" s="193"/>
    </row>
    <row r="799" spans="1:37" ht="15.05" x14ac:dyDescent="0.35">
      <c r="A799" s="186"/>
      <c r="B799" s="157" t="s">
        <v>203</v>
      </c>
      <c r="C799" s="158"/>
      <c r="D799" s="241">
        <f t="shared" ref="D799:AK799" si="872">SUM(D800)</f>
        <v>0.405024</v>
      </c>
      <c r="E799" s="241">
        <f t="shared" si="872"/>
        <v>4.0502400000000001E-2</v>
      </c>
      <c r="F799" s="241">
        <f t="shared" si="872"/>
        <v>0.34022015999999999</v>
      </c>
      <c r="G799" s="241">
        <f t="shared" si="872"/>
        <v>0</v>
      </c>
      <c r="H799" s="241">
        <f t="shared" si="872"/>
        <v>2.4301440000000001E-2</v>
      </c>
      <c r="I799" s="241">
        <f t="shared" si="872"/>
        <v>1.8025631999999996E-2</v>
      </c>
      <c r="J799" s="241">
        <f t="shared" si="872"/>
        <v>0</v>
      </c>
      <c r="K799" s="241">
        <f t="shared" si="872"/>
        <v>0</v>
      </c>
      <c r="L799" s="241">
        <f t="shared" si="872"/>
        <v>0</v>
      </c>
      <c r="M799" s="241">
        <f t="shared" si="872"/>
        <v>1.8025631999999996E-2</v>
      </c>
      <c r="N799" s="241">
        <f t="shared" si="872"/>
        <v>0.38699836799999998</v>
      </c>
      <c r="O799" s="241">
        <f t="shared" si="872"/>
        <v>4.0502400000000001E-2</v>
      </c>
      <c r="P799" s="241">
        <f t="shared" si="872"/>
        <v>0.34022015999999999</v>
      </c>
      <c r="Q799" s="241">
        <f t="shared" si="872"/>
        <v>0</v>
      </c>
      <c r="R799" s="241">
        <f t="shared" si="872"/>
        <v>6.2758080000000042E-3</v>
      </c>
      <c r="S799" s="241">
        <f t="shared" si="872"/>
        <v>1.5021359999999997E-2</v>
      </c>
      <c r="T799" s="241">
        <f t="shared" si="872"/>
        <v>0</v>
      </c>
      <c r="U799" s="241">
        <f t="shared" si="872"/>
        <v>0</v>
      </c>
      <c r="V799" s="241">
        <f t="shared" si="872"/>
        <v>0</v>
      </c>
      <c r="W799" s="241">
        <f t="shared" si="872"/>
        <v>1.5021359999999997E-2</v>
      </c>
      <c r="X799" s="241">
        <f t="shared" si="872"/>
        <v>0</v>
      </c>
      <c r="Y799" s="241">
        <f t="shared" si="872"/>
        <v>0</v>
      </c>
      <c r="Z799" s="241">
        <f t="shared" si="872"/>
        <v>0</v>
      </c>
      <c r="AA799" s="241">
        <f t="shared" si="872"/>
        <v>0</v>
      </c>
      <c r="AB799" s="241">
        <f t="shared" si="872"/>
        <v>0</v>
      </c>
      <c r="AC799" s="241">
        <f t="shared" si="872"/>
        <v>0</v>
      </c>
      <c r="AD799" s="241">
        <f t="shared" si="872"/>
        <v>0</v>
      </c>
      <c r="AE799" s="241">
        <f t="shared" si="872"/>
        <v>0</v>
      </c>
      <c r="AF799" s="241">
        <f t="shared" si="872"/>
        <v>0</v>
      </c>
      <c r="AG799" s="241">
        <f t="shared" si="872"/>
        <v>0</v>
      </c>
      <c r="AH799" s="241">
        <f t="shared" si="872"/>
        <v>0</v>
      </c>
      <c r="AI799" s="241">
        <f t="shared" si="872"/>
        <v>0</v>
      </c>
      <c r="AJ799" s="241">
        <f t="shared" si="872"/>
        <v>0</v>
      </c>
      <c r="AK799" s="241">
        <f t="shared" si="872"/>
        <v>0</v>
      </c>
    </row>
    <row r="800" spans="1:37" ht="62.2" x14ac:dyDescent="0.35">
      <c r="A800" s="210">
        <v>690</v>
      </c>
      <c r="B800" s="177" t="s">
        <v>1250</v>
      </c>
      <c r="C800" s="151" t="s">
        <v>1251</v>
      </c>
      <c r="D800" s="153">
        <v>0.405024</v>
      </c>
      <c r="E800" s="192">
        <f>D800*10%</f>
        <v>4.0502400000000001E-2</v>
      </c>
      <c r="F800" s="192">
        <f>D800-E800-H800</f>
        <v>0.34022015999999999</v>
      </c>
      <c r="G800" s="192"/>
      <c r="H800" s="192">
        <f>D800*6%</f>
        <v>2.4301440000000001E-2</v>
      </c>
      <c r="I800" s="153">
        <v>1.8025631999999996E-2</v>
      </c>
      <c r="J800" s="193">
        <v>0</v>
      </c>
      <c r="K800" s="193">
        <v>0</v>
      </c>
      <c r="L800" s="193">
        <v>0</v>
      </c>
      <c r="M800" s="193">
        <v>1.8025631999999996E-2</v>
      </c>
      <c r="N800" s="192">
        <f>D800-I800</f>
        <v>0.38699836799999998</v>
      </c>
      <c r="O800" s="192">
        <f t="shared" ref="O800" si="873">E800-J800</f>
        <v>4.0502400000000001E-2</v>
      </c>
      <c r="P800" s="192">
        <f t="shared" ref="P800" si="874">F800-K800</f>
        <v>0.34022015999999999</v>
      </c>
      <c r="Q800" s="192">
        <f t="shared" ref="Q800" si="875">G800-L800</f>
        <v>0</v>
      </c>
      <c r="R800" s="192">
        <f t="shared" ref="R800" si="876">H800-M800</f>
        <v>6.2758080000000042E-3</v>
      </c>
      <c r="S800" s="153">
        <f>T800+U800+V800+W800</f>
        <v>1.5021359999999997E-2</v>
      </c>
      <c r="T800" s="153"/>
      <c r="U800" s="153"/>
      <c r="V800" s="153"/>
      <c r="W800" s="153">
        <v>1.5021359999999997E-2</v>
      </c>
      <c r="X800" s="193"/>
      <c r="Y800" s="193"/>
      <c r="Z800" s="193"/>
      <c r="AA800" s="193"/>
      <c r="AB800" s="201"/>
      <c r="AC800" s="193"/>
      <c r="AD800" s="193"/>
      <c r="AE800" s="193"/>
      <c r="AF800" s="193"/>
      <c r="AG800" s="193"/>
      <c r="AH800" s="193"/>
      <c r="AI800" s="193"/>
      <c r="AJ800" s="153"/>
      <c r="AK800" s="193"/>
    </row>
    <row r="801" spans="1:37" ht="15.05" x14ac:dyDescent="0.35">
      <c r="A801" s="186"/>
      <c r="B801" s="157" t="s">
        <v>801</v>
      </c>
      <c r="C801" s="158"/>
      <c r="D801" s="241">
        <f t="shared" ref="D801:AK801" si="877">SUM(D802)</f>
        <v>3.878736</v>
      </c>
      <c r="E801" s="241">
        <f t="shared" si="877"/>
        <v>0.38787360000000004</v>
      </c>
      <c r="F801" s="241">
        <f t="shared" si="877"/>
        <v>3.2581382400000001</v>
      </c>
      <c r="G801" s="241">
        <f t="shared" si="877"/>
        <v>0</v>
      </c>
      <c r="H801" s="241">
        <f t="shared" si="877"/>
        <v>0.23272415999999999</v>
      </c>
      <c r="I801" s="241">
        <f t="shared" si="877"/>
        <v>4.5385128439999995</v>
      </c>
      <c r="J801" s="241">
        <f t="shared" si="877"/>
        <v>0.34694175999999999</v>
      </c>
      <c r="K801" s="241">
        <f t="shared" si="877"/>
        <v>4.0036722999999999</v>
      </c>
      <c r="L801" s="241">
        <f t="shared" si="877"/>
        <v>0</v>
      </c>
      <c r="M801" s="241">
        <f t="shared" si="877"/>
        <v>0.18789878399999996</v>
      </c>
      <c r="N801" s="241">
        <f t="shared" si="877"/>
        <v>-0.65977684399999958</v>
      </c>
      <c r="O801" s="241">
        <f t="shared" si="877"/>
        <v>4.0931840000000053E-2</v>
      </c>
      <c r="P801" s="241">
        <f t="shared" si="877"/>
        <v>-0.74553405999999978</v>
      </c>
      <c r="Q801" s="241">
        <f t="shared" si="877"/>
        <v>0</v>
      </c>
      <c r="R801" s="241">
        <f t="shared" si="877"/>
        <v>4.4825376000000028E-2</v>
      </c>
      <c r="S801" s="241">
        <f t="shared" si="877"/>
        <v>3.7820940299999992</v>
      </c>
      <c r="T801" s="241">
        <f t="shared" si="877"/>
        <v>0.28911812999999997</v>
      </c>
      <c r="U801" s="241">
        <f t="shared" si="877"/>
        <v>3.3363935799999993</v>
      </c>
      <c r="V801" s="241">
        <f t="shared" si="877"/>
        <v>0</v>
      </c>
      <c r="W801" s="241">
        <f t="shared" si="877"/>
        <v>0.15658231999999997</v>
      </c>
      <c r="X801" s="241">
        <f t="shared" si="877"/>
        <v>0</v>
      </c>
      <c r="Y801" s="241">
        <f t="shared" si="877"/>
        <v>0</v>
      </c>
      <c r="Z801" s="241">
        <f t="shared" si="877"/>
        <v>0</v>
      </c>
      <c r="AA801" s="241">
        <f t="shared" si="877"/>
        <v>0</v>
      </c>
      <c r="AB801" s="241">
        <f t="shared" si="877"/>
        <v>0</v>
      </c>
      <c r="AC801" s="241">
        <f t="shared" si="877"/>
        <v>0</v>
      </c>
      <c r="AD801" s="241">
        <f t="shared" si="877"/>
        <v>0</v>
      </c>
      <c r="AE801" s="241">
        <f t="shared" si="877"/>
        <v>0</v>
      </c>
      <c r="AF801" s="241">
        <f t="shared" si="877"/>
        <v>2020</v>
      </c>
      <c r="AG801" s="241">
        <f t="shared" si="877"/>
        <v>0</v>
      </c>
      <c r="AH801" s="241">
        <f t="shared" si="877"/>
        <v>0</v>
      </c>
      <c r="AI801" s="241">
        <f t="shared" si="877"/>
        <v>0</v>
      </c>
      <c r="AJ801" s="241">
        <f t="shared" si="877"/>
        <v>1.0900000000000001</v>
      </c>
      <c r="AK801" s="241">
        <f t="shared" si="877"/>
        <v>0</v>
      </c>
    </row>
    <row r="802" spans="1:37" ht="62.2" x14ac:dyDescent="0.35">
      <c r="A802" s="210">
        <v>691</v>
      </c>
      <c r="B802" s="177" t="s">
        <v>1252</v>
      </c>
      <c r="C802" s="151" t="s">
        <v>1253</v>
      </c>
      <c r="D802" s="153">
        <v>3.878736</v>
      </c>
      <c r="E802" s="192">
        <f>D802*10%</f>
        <v>0.38787360000000004</v>
      </c>
      <c r="F802" s="192">
        <f>D802-E802-H802</f>
        <v>3.2581382400000001</v>
      </c>
      <c r="G802" s="192"/>
      <c r="H802" s="192">
        <f>D802*6%</f>
        <v>0.23272415999999999</v>
      </c>
      <c r="I802" s="153">
        <v>4.5385128439999995</v>
      </c>
      <c r="J802" s="193">
        <v>0.34694175999999999</v>
      </c>
      <c r="K802" s="193">
        <v>4.0036722999999999</v>
      </c>
      <c r="L802" s="193">
        <v>0</v>
      </c>
      <c r="M802" s="193">
        <v>0.18789878399999996</v>
      </c>
      <c r="N802" s="192">
        <f>D802-I802</f>
        <v>-0.65977684399999958</v>
      </c>
      <c r="O802" s="192">
        <f t="shared" ref="O802" si="878">E802-J802</f>
        <v>4.0931840000000053E-2</v>
      </c>
      <c r="P802" s="192">
        <f t="shared" ref="P802" si="879">F802-K802</f>
        <v>-0.74553405999999978</v>
      </c>
      <c r="Q802" s="192">
        <f t="shared" ref="Q802" si="880">G802-L802</f>
        <v>0</v>
      </c>
      <c r="R802" s="192">
        <f t="shared" ref="R802" si="881">H802-M802</f>
        <v>4.4825376000000028E-2</v>
      </c>
      <c r="S802" s="153">
        <f>T802+U802+V802+W802</f>
        <v>3.7820940299999992</v>
      </c>
      <c r="T802" s="153">
        <v>0.28911812999999997</v>
      </c>
      <c r="U802" s="153">
        <v>3.3363935799999993</v>
      </c>
      <c r="V802" s="153"/>
      <c r="W802" s="153">
        <v>0.15658231999999997</v>
      </c>
      <c r="X802" s="193"/>
      <c r="Y802" s="193"/>
      <c r="Z802" s="193"/>
      <c r="AA802" s="193"/>
      <c r="AB802" s="201"/>
      <c r="AC802" s="193"/>
      <c r="AD802" s="193"/>
      <c r="AE802" s="193"/>
      <c r="AF802" s="198">
        <v>2020</v>
      </c>
      <c r="AG802" s="192" t="s">
        <v>1527</v>
      </c>
      <c r="AH802" s="192" t="s">
        <v>1528</v>
      </c>
      <c r="AI802" s="192" t="s">
        <v>1529</v>
      </c>
      <c r="AJ802" s="153">
        <v>1.0900000000000001</v>
      </c>
      <c r="AK802" s="193"/>
    </row>
    <row r="803" spans="1:37" ht="15.05" x14ac:dyDescent="0.35">
      <c r="A803" s="186"/>
      <c r="B803" s="157" t="s">
        <v>222</v>
      </c>
      <c r="C803" s="158"/>
      <c r="D803" s="241">
        <f t="shared" ref="D803:AK803" si="882">SUM(D804)</f>
        <v>17.114076000000001</v>
      </c>
      <c r="E803" s="241">
        <f t="shared" si="882"/>
        <v>1.7114076000000003</v>
      </c>
      <c r="F803" s="241">
        <f t="shared" si="882"/>
        <v>14.375823839999999</v>
      </c>
      <c r="G803" s="241">
        <f t="shared" si="882"/>
        <v>0</v>
      </c>
      <c r="H803" s="241">
        <f t="shared" si="882"/>
        <v>1.02684456</v>
      </c>
      <c r="I803" s="241">
        <f t="shared" si="882"/>
        <v>0.96338788599999992</v>
      </c>
      <c r="J803" s="241">
        <f t="shared" si="882"/>
        <v>0.20172504999999999</v>
      </c>
      <c r="K803" s="241">
        <f t="shared" si="882"/>
        <v>0</v>
      </c>
      <c r="L803" s="241">
        <f t="shared" si="882"/>
        <v>0</v>
      </c>
      <c r="M803" s="241">
        <f t="shared" si="882"/>
        <v>0.76166283599999995</v>
      </c>
      <c r="N803" s="241">
        <f t="shared" si="882"/>
        <v>16.150688114000001</v>
      </c>
      <c r="O803" s="241">
        <f t="shared" si="882"/>
        <v>1.5096825500000002</v>
      </c>
      <c r="P803" s="241">
        <f t="shared" si="882"/>
        <v>14.375823839999999</v>
      </c>
      <c r="Q803" s="241">
        <f t="shared" si="882"/>
        <v>0</v>
      </c>
      <c r="R803" s="241">
        <f t="shared" si="882"/>
        <v>0.26518172400000006</v>
      </c>
      <c r="S803" s="241">
        <f t="shared" si="882"/>
        <v>0.80282323999999994</v>
      </c>
      <c r="T803" s="241">
        <f t="shared" si="882"/>
        <v>0.16810420999999998</v>
      </c>
      <c r="U803" s="241">
        <f t="shared" si="882"/>
        <v>0</v>
      </c>
      <c r="V803" s="241">
        <f t="shared" si="882"/>
        <v>0</v>
      </c>
      <c r="W803" s="241">
        <f t="shared" si="882"/>
        <v>0.63471902999999996</v>
      </c>
      <c r="X803" s="241">
        <f t="shared" si="882"/>
        <v>0</v>
      </c>
      <c r="Y803" s="241">
        <f t="shared" si="882"/>
        <v>0</v>
      </c>
      <c r="Z803" s="241">
        <f t="shared" si="882"/>
        <v>0</v>
      </c>
      <c r="AA803" s="241">
        <f t="shared" si="882"/>
        <v>0</v>
      </c>
      <c r="AB803" s="241">
        <f t="shared" si="882"/>
        <v>0</v>
      </c>
      <c r="AC803" s="241">
        <f t="shared" si="882"/>
        <v>0</v>
      </c>
      <c r="AD803" s="241">
        <f t="shared" si="882"/>
        <v>0</v>
      </c>
      <c r="AE803" s="241">
        <f t="shared" si="882"/>
        <v>0</v>
      </c>
      <c r="AF803" s="241">
        <f t="shared" si="882"/>
        <v>0</v>
      </c>
      <c r="AG803" s="241">
        <f t="shared" si="882"/>
        <v>0</v>
      </c>
      <c r="AH803" s="241">
        <f t="shared" si="882"/>
        <v>0</v>
      </c>
      <c r="AI803" s="241">
        <f t="shared" si="882"/>
        <v>0</v>
      </c>
      <c r="AJ803" s="241">
        <f t="shared" si="882"/>
        <v>0</v>
      </c>
      <c r="AK803" s="241">
        <f t="shared" si="882"/>
        <v>0</v>
      </c>
    </row>
    <row r="804" spans="1:37" ht="77.7" x14ac:dyDescent="0.35">
      <c r="A804" s="210">
        <v>692</v>
      </c>
      <c r="B804" s="177" t="s">
        <v>1254</v>
      </c>
      <c r="C804" s="151" t="s">
        <v>1255</v>
      </c>
      <c r="D804" s="153">
        <v>17.114076000000001</v>
      </c>
      <c r="E804" s="192">
        <f>D804*10%</f>
        <v>1.7114076000000003</v>
      </c>
      <c r="F804" s="192">
        <f>D804-E804-H804</f>
        <v>14.375823839999999</v>
      </c>
      <c r="G804" s="192"/>
      <c r="H804" s="192">
        <f>D804*6%</f>
        <v>1.02684456</v>
      </c>
      <c r="I804" s="153">
        <v>0.96338788599999992</v>
      </c>
      <c r="J804" s="193">
        <v>0.20172504999999999</v>
      </c>
      <c r="K804" s="193">
        <v>0</v>
      </c>
      <c r="L804" s="193">
        <v>0</v>
      </c>
      <c r="M804" s="193">
        <v>0.76166283599999995</v>
      </c>
      <c r="N804" s="192">
        <f>D804-I804</f>
        <v>16.150688114000001</v>
      </c>
      <c r="O804" s="192">
        <f t="shared" ref="O804" si="883">E804-J804</f>
        <v>1.5096825500000002</v>
      </c>
      <c r="P804" s="192">
        <f t="shared" ref="P804" si="884">F804-K804</f>
        <v>14.375823839999999</v>
      </c>
      <c r="Q804" s="192">
        <f t="shared" ref="Q804" si="885">G804-L804</f>
        <v>0</v>
      </c>
      <c r="R804" s="192">
        <f t="shared" ref="R804" si="886">H804-M804</f>
        <v>0.26518172400000006</v>
      </c>
      <c r="S804" s="153">
        <f>T804+U804+V804+W804</f>
        <v>0.80282323999999994</v>
      </c>
      <c r="T804" s="153">
        <v>0.16810420999999998</v>
      </c>
      <c r="U804" s="153"/>
      <c r="V804" s="153"/>
      <c r="W804" s="153">
        <v>0.63471902999999996</v>
      </c>
      <c r="X804" s="193"/>
      <c r="Y804" s="193"/>
      <c r="Z804" s="193"/>
      <c r="AA804" s="193"/>
      <c r="AB804" s="201"/>
      <c r="AC804" s="193"/>
      <c r="AD804" s="193"/>
      <c r="AE804" s="193"/>
      <c r="AF804" s="193"/>
      <c r="AG804" s="193"/>
      <c r="AH804" s="193"/>
      <c r="AI804" s="193"/>
      <c r="AJ804" s="153"/>
      <c r="AK804" s="193"/>
    </row>
    <row r="805" spans="1:37" ht="15.05" x14ac:dyDescent="0.35">
      <c r="A805" s="186"/>
      <c r="B805" s="157" t="s">
        <v>232</v>
      </c>
      <c r="C805" s="158"/>
      <c r="D805" s="241">
        <f t="shared" ref="D805:AK805" si="887">SUM(D806:D809)</f>
        <v>17.860799999999998</v>
      </c>
      <c r="E805" s="241">
        <f t="shared" si="887"/>
        <v>1.7860800000000001</v>
      </c>
      <c r="F805" s="241">
        <f t="shared" si="887"/>
        <v>15.003072</v>
      </c>
      <c r="G805" s="241">
        <f t="shared" si="887"/>
        <v>0</v>
      </c>
      <c r="H805" s="241">
        <f t="shared" si="887"/>
        <v>1.0716479999999997</v>
      </c>
      <c r="I805" s="241">
        <f t="shared" si="887"/>
        <v>2.9559225098305086</v>
      </c>
      <c r="J805" s="241">
        <f t="shared" si="887"/>
        <v>0.43977230101694914</v>
      </c>
      <c r="K805" s="241">
        <f t="shared" si="887"/>
        <v>1.8089711288135595</v>
      </c>
      <c r="L805" s="241">
        <f t="shared" si="887"/>
        <v>0</v>
      </c>
      <c r="M805" s="241">
        <f t="shared" si="887"/>
        <v>0.70717907999999996</v>
      </c>
      <c r="N805" s="241">
        <f t="shared" si="887"/>
        <v>14.90487749016949</v>
      </c>
      <c r="O805" s="241">
        <f t="shared" si="887"/>
        <v>1.3463076989830509</v>
      </c>
      <c r="P805" s="241">
        <f t="shared" si="887"/>
        <v>13.194100871186439</v>
      </c>
      <c r="Q805" s="241">
        <f t="shared" si="887"/>
        <v>0</v>
      </c>
      <c r="R805" s="241">
        <f t="shared" si="887"/>
        <v>0.36446891999999992</v>
      </c>
      <c r="S805" s="241">
        <f t="shared" si="887"/>
        <v>0.58931589999999989</v>
      </c>
      <c r="T805" s="241">
        <f t="shared" si="887"/>
        <v>0</v>
      </c>
      <c r="U805" s="241">
        <f t="shared" si="887"/>
        <v>0</v>
      </c>
      <c r="V805" s="241">
        <f t="shared" si="887"/>
        <v>0</v>
      </c>
      <c r="W805" s="241">
        <f t="shared" si="887"/>
        <v>0.58931589999999989</v>
      </c>
      <c r="X805" s="241">
        <f t="shared" si="887"/>
        <v>0</v>
      </c>
      <c r="Y805" s="241">
        <f t="shared" si="887"/>
        <v>0</v>
      </c>
      <c r="Z805" s="241">
        <f t="shared" si="887"/>
        <v>0</v>
      </c>
      <c r="AA805" s="241">
        <f t="shared" si="887"/>
        <v>0</v>
      </c>
      <c r="AB805" s="241">
        <f t="shared" si="887"/>
        <v>0</v>
      </c>
      <c r="AC805" s="241">
        <f t="shared" si="887"/>
        <v>0</v>
      </c>
      <c r="AD805" s="241">
        <f t="shared" si="887"/>
        <v>0</v>
      </c>
      <c r="AE805" s="241">
        <f t="shared" si="887"/>
        <v>0</v>
      </c>
      <c r="AF805" s="241">
        <f t="shared" si="887"/>
        <v>0</v>
      </c>
      <c r="AG805" s="241">
        <f t="shared" si="887"/>
        <v>0</v>
      </c>
      <c r="AH805" s="241">
        <f t="shared" si="887"/>
        <v>0</v>
      </c>
      <c r="AI805" s="241">
        <f t="shared" si="887"/>
        <v>0</v>
      </c>
      <c r="AJ805" s="241">
        <f t="shared" si="887"/>
        <v>0</v>
      </c>
      <c r="AK805" s="241">
        <f t="shared" si="887"/>
        <v>0</v>
      </c>
    </row>
    <row r="806" spans="1:37" ht="93.25" x14ac:dyDescent="0.35">
      <c r="A806" s="210">
        <v>693</v>
      </c>
      <c r="B806" s="177" t="s">
        <v>1256</v>
      </c>
      <c r="C806" s="151" t="s">
        <v>1257</v>
      </c>
      <c r="D806" s="153">
        <v>1.9709399999999999</v>
      </c>
      <c r="E806" s="192">
        <f t="shared" ref="E806:E809" si="888">D806*10%</f>
        <v>0.19709399999999999</v>
      </c>
      <c r="F806" s="192">
        <f t="shared" ref="F806:F809" si="889">D806-E806-H806</f>
        <v>1.6555895999999999</v>
      </c>
      <c r="G806" s="192"/>
      <c r="H806" s="192">
        <f t="shared" ref="H806:H809" si="890">D806*6%</f>
        <v>0.11825639999999998</v>
      </c>
      <c r="I806" s="153">
        <v>1.9970675898305086</v>
      </c>
      <c r="J806" s="193">
        <v>0.18809646101694916</v>
      </c>
      <c r="K806" s="193">
        <v>1.8089711288135595</v>
      </c>
      <c r="L806" s="193">
        <v>0</v>
      </c>
      <c r="M806" s="193">
        <v>0</v>
      </c>
      <c r="N806" s="192">
        <f t="shared" ref="N806:N809" si="891">D806-I806</f>
        <v>-2.6127589830508668E-2</v>
      </c>
      <c r="O806" s="192">
        <f t="shared" ref="O806:O809" si="892">E806-J806</f>
        <v>8.9975389830508345E-3</v>
      </c>
      <c r="P806" s="192">
        <f t="shared" ref="P806:P809" si="893">F806-K806</f>
        <v>-0.1533815288135596</v>
      </c>
      <c r="Q806" s="192">
        <f t="shared" ref="Q806:Q809" si="894">G806-L806</f>
        <v>0</v>
      </c>
      <c r="R806" s="192">
        <f t="shared" ref="R806:R809" si="895">H806-M806</f>
        <v>0.11825639999999998</v>
      </c>
      <c r="S806" s="153">
        <f t="shared" ref="S806:S809" si="896">T806+U806+V806+W806</f>
        <v>0</v>
      </c>
      <c r="T806" s="153"/>
      <c r="U806" s="153"/>
      <c r="V806" s="153"/>
      <c r="W806" s="153">
        <v>0</v>
      </c>
      <c r="X806" s="193"/>
      <c r="Y806" s="193"/>
      <c r="Z806" s="193"/>
      <c r="AA806" s="193"/>
      <c r="AB806" s="201"/>
      <c r="AC806" s="193"/>
      <c r="AD806" s="193"/>
      <c r="AE806" s="193"/>
      <c r="AF806" s="193"/>
      <c r="AG806" s="193"/>
      <c r="AH806" s="193"/>
      <c r="AI806" s="193"/>
      <c r="AJ806" s="153"/>
      <c r="AK806" s="193"/>
    </row>
    <row r="807" spans="1:37" ht="77.7" x14ac:dyDescent="0.35">
      <c r="A807" s="181">
        <v>694</v>
      </c>
      <c r="B807" s="177" t="s">
        <v>1258</v>
      </c>
      <c r="C807" s="151" t="s">
        <v>1259</v>
      </c>
      <c r="D807" s="153">
        <v>7.5272759999999987</v>
      </c>
      <c r="E807" s="192">
        <f t="shared" si="888"/>
        <v>0.75272759999999994</v>
      </c>
      <c r="F807" s="192">
        <f t="shared" si="889"/>
        <v>6.3229118399999988</v>
      </c>
      <c r="G807" s="192"/>
      <c r="H807" s="192">
        <f t="shared" si="890"/>
        <v>0.45163655999999991</v>
      </c>
      <c r="I807" s="153">
        <v>0.33500182799999995</v>
      </c>
      <c r="J807" s="193">
        <v>0</v>
      </c>
      <c r="K807" s="193">
        <v>0</v>
      </c>
      <c r="L807" s="193">
        <v>0</v>
      </c>
      <c r="M807" s="193">
        <v>0.33500182799999995</v>
      </c>
      <c r="N807" s="192">
        <f t="shared" si="891"/>
        <v>7.1922741719999985</v>
      </c>
      <c r="O807" s="192">
        <f t="shared" si="892"/>
        <v>0.75272759999999994</v>
      </c>
      <c r="P807" s="192">
        <f t="shared" si="893"/>
        <v>6.3229118399999988</v>
      </c>
      <c r="Q807" s="192">
        <f t="shared" si="894"/>
        <v>0</v>
      </c>
      <c r="R807" s="192">
        <f t="shared" si="895"/>
        <v>0.11663473199999996</v>
      </c>
      <c r="S807" s="153">
        <f t="shared" si="896"/>
        <v>0.27916818999999998</v>
      </c>
      <c r="T807" s="153"/>
      <c r="U807" s="153"/>
      <c r="V807" s="153"/>
      <c r="W807" s="153">
        <v>0.27916818999999998</v>
      </c>
      <c r="X807" s="193"/>
      <c r="Y807" s="193"/>
      <c r="Z807" s="193"/>
      <c r="AA807" s="193"/>
      <c r="AB807" s="201"/>
      <c r="AC807" s="193"/>
      <c r="AD807" s="193"/>
      <c r="AE807" s="193"/>
      <c r="AF807" s="193"/>
      <c r="AG807" s="193"/>
      <c r="AH807" s="193"/>
      <c r="AI807" s="193"/>
      <c r="AJ807" s="153"/>
      <c r="AK807" s="193"/>
    </row>
    <row r="808" spans="1:37" ht="77.7" x14ac:dyDescent="0.35">
      <c r="A808" s="210">
        <v>695</v>
      </c>
      <c r="B808" s="177" t="s">
        <v>1260</v>
      </c>
      <c r="C808" s="151" t="s">
        <v>1261</v>
      </c>
      <c r="D808" s="153">
        <v>8.362584</v>
      </c>
      <c r="E808" s="192">
        <f t="shared" si="888"/>
        <v>0.83625840000000007</v>
      </c>
      <c r="F808" s="192">
        <f t="shared" si="889"/>
        <v>7.0245705599999999</v>
      </c>
      <c r="G808" s="192"/>
      <c r="H808" s="192">
        <f t="shared" si="890"/>
        <v>0.50175503999999993</v>
      </c>
      <c r="I808" s="153">
        <v>0.53907369199999999</v>
      </c>
      <c r="J808" s="193">
        <v>0.16689644000000001</v>
      </c>
      <c r="K808" s="193">
        <v>0</v>
      </c>
      <c r="L808" s="193">
        <v>0</v>
      </c>
      <c r="M808" s="193">
        <v>0.37217725199999996</v>
      </c>
      <c r="N808" s="192">
        <f t="shared" si="891"/>
        <v>7.8235103080000004</v>
      </c>
      <c r="O808" s="192">
        <f t="shared" si="892"/>
        <v>0.66936196000000003</v>
      </c>
      <c r="P808" s="192">
        <f t="shared" si="893"/>
        <v>7.0245705599999999</v>
      </c>
      <c r="Q808" s="192">
        <f t="shared" si="894"/>
        <v>0</v>
      </c>
      <c r="R808" s="192">
        <f t="shared" si="895"/>
        <v>0.12957778799999997</v>
      </c>
      <c r="S808" s="153">
        <f t="shared" si="896"/>
        <v>0.31014770999999997</v>
      </c>
      <c r="T808" s="153"/>
      <c r="U808" s="153"/>
      <c r="V808" s="153"/>
      <c r="W808" s="153">
        <v>0.31014770999999997</v>
      </c>
      <c r="X808" s="193"/>
      <c r="Y808" s="193"/>
      <c r="Z808" s="193"/>
      <c r="AA808" s="193"/>
      <c r="AB808" s="201"/>
      <c r="AC808" s="193"/>
      <c r="AD808" s="193"/>
      <c r="AE808" s="193"/>
      <c r="AF808" s="193"/>
      <c r="AG808" s="193"/>
      <c r="AH808" s="193"/>
      <c r="AI808" s="193"/>
      <c r="AJ808" s="153"/>
      <c r="AK808" s="193"/>
    </row>
    <row r="809" spans="1:37" ht="62.2" x14ac:dyDescent="0.35">
      <c r="A809" s="181">
        <v>696</v>
      </c>
      <c r="B809" s="177" t="s">
        <v>1262</v>
      </c>
      <c r="C809" s="151" t="s">
        <v>1263</v>
      </c>
      <c r="D809" s="153">
        <v>0</v>
      </c>
      <c r="E809" s="192">
        <f t="shared" si="888"/>
        <v>0</v>
      </c>
      <c r="F809" s="192">
        <f t="shared" si="889"/>
        <v>0</v>
      </c>
      <c r="G809" s="192"/>
      <c r="H809" s="192">
        <f t="shared" si="890"/>
        <v>0</v>
      </c>
      <c r="I809" s="153">
        <v>8.4779399999999991E-2</v>
      </c>
      <c r="J809" s="193">
        <v>8.4779399999999991E-2</v>
      </c>
      <c r="K809" s="193">
        <v>0</v>
      </c>
      <c r="L809" s="193">
        <v>0</v>
      </c>
      <c r="M809" s="193">
        <v>0</v>
      </c>
      <c r="N809" s="192">
        <f t="shared" si="891"/>
        <v>-8.4779399999999991E-2</v>
      </c>
      <c r="O809" s="192">
        <f t="shared" si="892"/>
        <v>-8.4779399999999991E-2</v>
      </c>
      <c r="P809" s="192">
        <f t="shared" si="893"/>
        <v>0</v>
      </c>
      <c r="Q809" s="192">
        <f t="shared" si="894"/>
        <v>0</v>
      </c>
      <c r="R809" s="192">
        <f t="shared" si="895"/>
        <v>0</v>
      </c>
      <c r="S809" s="153">
        <f t="shared" si="896"/>
        <v>0</v>
      </c>
      <c r="T809" s="153"/>
      <c r="U809" s="153"/>
      <c r="V809" s="153"/>
      <c r="W809" s="153">
        <v>0</v>
      </c>
      <c r="X809" s="193"/>
      <c r="Y809" s="193"/>
      <c r="Z809" s="193"/>
      <c r="AA809" s="193"/>
      <c r="AB809" s="201"/>
      <c r="AC809" s="193"/>
      <c r="AD809" s="193"/>
      <c r="AE809" s="193"/>
      <c r="AF809" s="193"/>
      <c r="AG809" s="193"/>
      <c r="AH809" s="193"/>
      <c r="AI809" s="193"/>
      <c r="AJ809" s="153"/>
      <c r="AK809" s="193"/>
    </row>
    <row r="810" spans="1:37" ht="15.05" x14ac:dyDescent="0.35">
      <c r="A810" s="186"/>
      <c r="B810" s="157" t="s">
        <v>274</v>
      </c>
      <c r="C810" s="158"/>
      <c r="D810" s="241">
        <f t="shared" ref="D810:AK810" si="897">SUM(D811:D823)</f>
        <v>54.474959999999996</v>
      </c>
      <c r="E810" s="241">
        <f t="shared" si="897"/>
        <v>5.4474959999999992</v>
      </c>
      <c r="F810" s="241">
        <f t="shared" si="897"/>
        <v>45.758966400000006</v>
      </c>
      <c r="G810" s="241">
        <f t="shared" si="897"/>
        <v>0</v>
      </c>
      <c r="H810" s="241">
        <f t="shared" si="897"/>
        <v>3.2684975999999999</v>
      </c>
      <c r="I810" s="241">
        <f t="shared" si="897"/>
        <v>68.590463411152541</v>
      </c>
      <c r="J810" s="241">
        <f t="shared" si="897"/>
        <v>2.5517104700000002</v>
      </c>
      <c r="K810" s="241">
        <f t="shared" si="897"/>
        <v>64.236052749152549</v>
      </c>
      <c r="L810" s="241">
        <f t="shared" si="897"/>
        <v>0</v>
      </c>
      <c r="M810" s="241">
        <f t="shared" si="897"/>
        <v>1.8027001920000001</v>
      </c>
      <c r="N810" s="241">
        <f t="shared" si="897"/>
        <v>-14.115503411152543</v>
      </c>
      <c r="O810" s="241">
        <f t="shared" si="897"/>
        <v>2.8957855299999995</v>
      </c>
      <c r="P810" s="241">
        <f t="shared" si="897"/>
        <v>-18.47708634915255</v>
      </c>
      <c r="Q810" s="241">
        <f t="shared" si="897"/>
        <v>0</v>
      </c>
      <c r="R810" s="241">
        <f t="shared" si="897"/>
        <v>1.465797408</v>
      </c>
      <c r="S810" s="241">
        <f t="shared" si="897"/>
        <v>11.185358720000005</v>
      </c>
      <c r="T810" s="241">
        <f t="shared" si="897"/>
        <v>0.75971278000000009</v>
      </c>
      <c r="U810" s="241">
        <f t="shared" si="897"/>
        <v>8.923395780000007</v>
      </c>
      <c r="V810" s="241">
        <f t="shared" si="897"/>
        <v>0</v>
      </c>
      <c r="W810" s="241">
        <f t="shared" si="897"/>
        <v>1.50225016</v>
      </c>
      <c r="X810" s="241">
        <f t="shared" si="897"/>
        <v>0</v>
      </c>
      <c r="Y810" s="241">
        <f t="shared" si="897"/>
        <v>0</v>
      </c>
      <c r="Z810" s="241">
        <f t="shared" si="897"/>
        <v>0</v>
      </c>
      <c r="AA810" s="241">
        <f t="shared" si="897"/>
        <v>0</v>
      </c>
      <c r="AB810" s="241">
        <f t="shared" si="897"/>
        <v>0</v>
      </c>
      <c r="AC810" s="241">
        <f t="shared" si="897"/>
        <v>0</v>
      </c>
      <c r="AD810" s="241">
        <f t="shared" si="897"/>
        <v>0</v>
      </c>
      <c r="AE810" s="241">
        <f t="shared" si="897"/>
        <v>0</v>
      </c>
      <c r="AF810" s="241">
        <f t="shared" si="897"/>
        <v>2020</v>
      </c>
      <c r="AG810" s="241">
        <f t="shared" si="897"/>
        <v>0</v>
      </c>
      <c r="AH810" s="241">
        <f t="shared" si="897"/>
        <v>0</v>
      </c>
      <c r="AI810" s="241">
        <f t="shared" si="897"/>
        <v>0</v>
      </c>
      <c r="AJ810" s="241">
        <f t="shared" si="897"/>
        <v>7.1070000000000002</v>
      </c>
      <c r="AK810" s="241">
        <f t="shared" si="897"/>
        <v>0</v>
      </c>
    </row>
    <row r="811" spans="1:37" ht="77.7" x14ac:dyDescent="0.35">
      <c r="A811" s="181">
        <v>697</v>
      </c>
      <c r="B811" s="177" t="s">
        <v>1264</v>
      </c>
      <c r="C811" s="151" t="s">
        <v>1265</v>
      </c>
      <c r="D811" s="153">
        <v>4.6832639999999994</v>
      </c>
      <c r="E811" s="192">
        <f t="shared" ref="E811:E823" si="898">D811*10%</f>
        <v>0.46832639999999998</v>
      </c>
      <c r="F811" s="192">
        <f t="shared" ref="F811:F823" si="899">D811-E811-H811</f>
        <v>3.9339417599999997</v>
      </c>
      <c r="G811" s="192"/>
      <c r="H811" s="192">
        <f t="shared" ref="H811:H823" si="900">D811*6%</f>
        <v>0.28099583999999994</v>
      </c>
      <c r="I811" s="153">
        <v>33.641893349999997</v>
      </c>
      <c r="J811" s="193">
        <v>1.9286863300000001</v>
      </c>
      <c r="K811" s="193">
        <v>31.713207019999999</v>
      </c>
      <c r="L811" s="193">
        <v>0</v>
      </c>
      <c r="M811" s="193">
        <v>0</v>
      </c>
      <c r="N811" s="192">
        <f t="shared" ref="N811:N823" si="901">D811-I811</f>
        <v>-28.958629349999995</v>
      </c>
      <c r="O811" s="192">
        <f t="shared" ref="O811:O823" si="902">E811-J811</f>
        <v>-1.4603599300000001</v>
      </c>
      <c r="P811" s="192">
        <f t="shared" ref="P811:P823" si="903">F811-K811</f>
        <v>-27.779265259999999</v>
      </c>
      <c r="Q811" s="192">
        <f t="shared" ref="Q811:Q823" si="904">G811-L811</f>
        <v>0</v>
      </c>
      <c r="R811" s="192">
        <f t="shared" ref="R811:R823" si="905">H811-M811</f>
        <v>0.28099583999999994</v>
      </c>
      <c r="S811" s="153">
        <f t="shared" ref="S811:S823" si="906">T811+U811+V811+W811</f>
        <v>0</v>
      </c>
      <c r="T811" s="153"/>
      <c r="U811" s="153"/>
      <c r="V811" s="153"/>
      <c r="W811" s="153">
        <v>0</v>
      </c>
      <c r="X811" s="193"/>
      <c r="Y811" s="193"/>
      <c r="Z811" s="193"/>
      <c r="AA811" s="193"/>
      <c r="AB811" s="201"/>
      <c r="AC811" s="193"/>
      <c r="AD811" s="193"/>
      <c r="AE811" s="193"/>
      <c r="AF811" s="193"/>
      <c r="AG811" s="193"/>
      <c r="AH811" s="193"/>
      <c r="AI811" s="193"/>
      <c r="AJ811" s="153"/>
      <c r="AK811" s="193"/>
    </row>
    <row r="812" spans="1:37" ht="46.65" x14ac:dyDescent="0.35">
      <c r="A812" s="181">
        <v>698</v>
      </c>
      <c r="B812" s="177" t="s">
        <v>1266</v>
      </c>
      <c r="C812" s="151" t="s">
        <v>1267</v>
      </c>
      <c r="D812" s="153">
        <v>6.6146159999999998</v>
      </c>
      <c r="E812" s="192">
        <f t="shared" si="898"/>
        <v>0.66146159999999998</v>
      </c>
      <c r="F812" s="192">
        <f t="shared" si="899"/>
        <v>5.5562774399999997</v>
      </c>
      <c r="G812" s="192"/>
      <c r="H812" s="192">
        <f t="shared" si="900"/>
        <v>0.39687696</v>
      </c>
      <c r="I812" s="153">
        <v>0.33419236399999996</v>
      </c>
      <c r="J812" s="193">
        <v>3.9808580000000003E-2</v>
      </c>
      <c r="K812" s="193">
        <v>0</v>
      </c>
      <c r="L812" s="193">
        <v>0</v>
      </c>
      <c r="M812" s="193">
        <v>0.29438378399999998</v>
      </c>
      <c r="N812" s="192">
        <f t="shared" si="901"/>
        <v>6.2804236360000001</v>
      </c>
      <c r="O812" s="192">
        <f t="shared" si="902"/>
        <v>0.62165302</v>
      </c>
      <c r="P812" s="192">
        <f t="shared" si="903"/>
        <v>5.5562774399999997</v>
      </c>
      <c r="Q812" s="192">
        <f t="shared" si="904"/>
        <v>0</v>
      </c>
      <c r="R812" s="192">
        <f t="shared" si="905"/>
        <v>0.10249317600000002</v>
      </c>
      <c r="S812" s="153">
        <f t="shared" si="906"/>
        <v>0.24531981999999999</v>
      </c>
      <c r="T812" s="153"/>
      <c r="U812" s="153"/>
      <c r="V812" s="153"/>
      <c r="W812" s="153">
        <v>0.24531981999999999</v>
      </c>
      <c r="X812" s="193"/>
      <c r="Y812" s="193"/>
      <c r="Z812" s="193"/>
      <c r="AA812" s="193"/>
      <c r="AB812" s="201"/>
      <c r="AC812" s="193"/>
      <c r="AD812" s="193"/>
      <c r="AE812" s="193"/>
      <c r="AF812" s="193"/>
      <c r="AG812" s="193"/>
      <c r="AH812" s="193"/>
      <c r="AI812" s="193"/>
      <c r="AJ812" s="153"/>
      <c r="AK812" s="193"/>
    </row>
    <row r="813" spans="1:37" ht="93.25" x14ac:dyDescent="0.35">
      <c r="A813" s="181">
        <v>699</v>
      </c>
      <c r="B813" s="177" t="s">
        <v>1268</v>
      </c>
      <c r="C813" s="151" t="s">
        <v>1269</v>
      </c>
      <c r="D813" s="153">
        <v>1.2E-2</v>
      </c>
      <c r="E813" s="192">
        <f t="shared" si="898"/>
        <v>1.2000000000000001E-3</v>
      </c>
      <c r="F813" s="192">
        <f t="shared" si="899"/>
        <v>1.008E-2</v>
      </c>
      <c r="G813" s="192"/>
      <c r="H813" s="192">
        <f t="shared" si="900"/>
        <v>7.1999999999999994E-4</v>
      </c>
      <c r="I813" s="153">
        <v>0</v>
      </c>
      <c r="J813" s="193">
        <v>0</v>
      </c>
      <c r="K813" s="193">
        <v>0</v>
      </c>
      <c r="L813" s="193">
        <v>0</v>
      </c>
      <c r="M813" s="193">
        <v>0</v>
      </c>
      <c r="N813" s="192">
        <f t="shared" si="901"/>
        <v>1.2E-2</v>
      </c>
      <c r="O813" s="192">
        <f t="shared" si="902"/>
        <v>1.2000000000000001E-3</v>
      </c>
      <c r="P813" s="192">
        <f t="shared" si="903"/>
        <v>1.008E-2</v>
      </c>
      <c r="Q813" s="192">
        <f t="shared" si="904"/>
        <v>0</v>
      </c>
      <c r="R813" s="192">
        <f t="shared" si="905"/>
        <v>7.1999999999999994E-4</v>
      </c>
      <c r="S813" s="153">
        <f t="shared" si="906"/>
        <v>0</v>
      </c>
      <c r="T813" s="153"/>
      <c r="U813" s="153"/>
      <c r="V813" s="153"/>
      <c r="W813" s="153">
        <v>0</v>
      </c>
      <c r="X813" s="193"/>
      <c r="Y813" s="193"/>
      <c r="Z813" s="193"/>
      <c r="AA813" s="193"/>
      <c r="AB813" s="201"/>
      <c r="AC813" s="193"/>
      <c r="AD813" s="193"/>
      <c r="AE813" s="193"/>
      <c r="AF813" s="193"/>
      <c r="AG813" s="193"/>
      <c r="AH813" s="193"/>
      <c r="AI813" s="193"/>
      <c r="AJ813" s="153"/>
      <c r="AK813" s="193"/>
    </row>
    <row r="814" spans="1:37" ht="108.8" x14ac:dyDescent="0.35">
      <c r="A814" s="181">
        <v>700</v>
      </c>
      <c r="B814" s="177" t="s">
        <v>1270</v>
      </c>
      <c r="C814" s="151" t="s">
        <v>1271</v>
      </c>
      <c r="D814" s="153">
        <v>0.41769600000000001</v>
      </c>
      <c r="E814" s="192">
        <f t="shared" si="898"/>
        <v>4.1769600000000004E-2</v>
      </c>
      <c r="F814" s="192">
        <f t="shared" si="899"/>
        <v>0.35086464000000001</v>
      </c>
      <c r="G814" s="192"/>
      <c r="H814" s="192">
        <f t="shared" si="900"/>
        <v>2.5061759999999999E-2</v>
      </c>
      <c r="I814" s="153">
        <v>0</v>
      </c>
      <c r="J814" s="193">
        <v>0</v>
      </c>
      <c r="K814" s="193">
        <v>0</v>
      </c>
      <c r="L814" s="193">
        <v>0</v>
      </c>
      <c r="M814" s="193">
        <v>0</v>
      </c>
      <c r="N814" s="192">
        <f t="shared" si="901"/>
        <v>0.41769600000000001</v>
      </c>
      <c r="O814" s="192">
        <f t="shared" si="902"/>
        <v>4.1769600000000004E-2</v>
      </c>
      <c r="P814" s="192">
        <f t="shared" si="903"/>
        <v>0.35086464000000001</v>
      </c>
      <c r="Q814" s="192">
        <f t="shared" si="904"/>
        <v>0</v>
      </c>
      <c r="R814" s="192">
        <f t="shared" si="905"/>
        <v>2.5061759999999999E-2</v>
      </c>
      <c r="S814" s="153">
        <f t="shared" si="906"/>
        <v>0</v>
      </c>
      <c r="T814" s="153"/>
      <c r="U814" s="153"/>
      <c r="V814" s="153"/>
      <c r="W814" s="153">
        <v>0</v>
      </c>
      <c r="X814" s="193"/>
      <c r="Y814" s="193"/>
      <c r="Z814" s="193"/>
      <c r="AA814" s="193"/>
      <c r="AB814" s="201"/>
      <c r="AC814" s="193"/>
      <c r="AD814" s="193"/>
      <c r="AE814" s="193"/>
      <c r="AF814" s="193"/>
      <c r="AG814" s="193"/>
      <c r="AH814" s="193"/>
      <c r="AI814" s="193"/>
      <c r="AJ814" s="153"/>
      <c r="AK814" s="193"/>
    </row>
    <row r="815" spans="1:37" ht="124.35" x14ac:dyDescent="0.35">
      <c r="A815" s="181">
        <v>701</v>
      </c>
      <c r="B815" s="177" t="s">
        <v>1272</v>
      </c>
      <c r="C815" s="151" t="s">
        <v>1273</v>
      </c>
      <c r="D815" s="153">
        <v>1.2E-2</v>
      </c>
      <c r="E815" s="192">
        <f t="shared" si="898"/>
        <v>1.2000000000000001E-3</v>
      </c>
      <c r="F815" s="192">
        <f t="shared" si="899"/>
        <v>1.008E-2</v>
      </c>
      <c r="G815" s="192"/>
      <c r="H815" s="192">
        <f t="shared" si="900"/>
        <v>7.1999999999999994E-4</v>
      </c>
      <c r="I815" s="153">
        <v>0</v>
      </c>
      <c r="J815" s="193">
        <v>0</v>
      </c>
      <c r="K815" s="193">
        <v>0</v>
      </c>
      <c r="L815" s="193">
        <v>0</v>
      </c>
      <c r="M815" s="193">
        <v>0</v>
      </c>
      <c r="N815" s="192">
        <f t="shared" si="901"/>
        <v>1.2E-2</v>
      </c>
      <c r="O815" s="192">
        <f t="shared" si="902"/>
        <v>1.2000000000000001E-3</v>
      </c>
      <c r="P815" s="192">
        <f t="shared" si="903"/>
        <v>1.008E-2</v>
      </c>
      <c r="Q815" s="192">
        <f t="shared" si="904"/>
        <v>0</v>
      </c>
      <c r="R815" s="192">
        <f t="shared" si="905"/>
        <v>7.1999999999999994E-4</v>
      </c>
      <c r="S815" s="153">
        <f t="shared" si="906"/>
        <v>0</v>
      </c>
      <c r="T815" s="153"/>
      <c r="U815" s="153"/>
      <c r="V815" s="153"/>
      <c r="W815" s="153">
        <v>0</v>
      </c>
      <c r="X815" s="193"/>
      <c r="Y815" s="193"/>
      <c r="Z815" s="193"/>
      <c r="AA815" s="193"/>
      <c r="AB815" s="201"/>
      <c r="AC815" s="193"/>
      <c r="AD815" s="193"/>
      <c r="AE815" s="193"/>
      <c r="AF815" s="193"/>
      <c r="AG815" s="193"/>
      <c r="AH815" s="193"/>
      <c r="AI815" s="193"/>
      <c r="AJ815" s="153"/>
      <c r="AK815" s="193"/>
    </row>
    <row r="816" spans="1:37" ht="77.7" x14ac:dyDescent="0.35">
      <c r="A816" s="181">
        <v>702</v>
      </c>
      <c r="B816" s="177" t="s">
        <v>1274</v>
      </c>
      <c r="C816" s="151" t="s">
        <v>1275</v>
      </c>
      <c r="D816" s="153">
        <v>1.4603759999999999</v>
      </c>
      <c r="E816" s="192">
        <f t="shared" si="898"/>
        <v>0.14603759999999999</v>
      </c>
      <c r="F816" s="192">
        <f t="shared" si="899"/>
        <v>1.22671584</v>
      </c>
      <c r="G816" s="192"/>
      <c r="H816" s="192">
        <f t="shared" si="900"/>
        <v>8.7622559999999988E-2</v>
      </c>
      <c r="I816" s="153">
        <v>0.30278811999999999</v>
      </c>
      <c r="J816" s="193">
        <v>0</v>
      </c>
      <c r="K816" s="193">
        <v>0.30278811999999999</v>
      </c>
      <c r="L816" s="193">
        <v>0</v>
      </c>
      <c r="M816" s="193">
        <v>0</v>
      </c>
      <c r="N816" s="192">
        <f t="shared" si="901"/>
        <v>1.1575878799999999</v>
      </c>
      <c r="O816" s="192">
        <f t="shared" si="902"/>
        <v>0.14603759999999999</v>
      </c>
      <c r="P816" s="192">
        <f t="shared" si="903"/>
        <v>0.92392772000000001</v>
      </c>
      <c r="Q816" s="192">
        <f t="shared" si="904"/>
        <v>0</v>
      </c>
      <c r="R816" s="192">
        <f t="shared" si="905"/>
        <v>8.7622559999999988E-2</v>
      </c>
      <c r="S816" s="153">
        <f t="shared" si="906"/>
        <v>0</v>
      </c>
      <c r="T816" s="153"/>
      <c r="U816" s="153"/>
      <c r="V816" s="153"/>
      <c r="W816" s="153">
        <v>0</v>
      </c>
      <c r="X816" s="193"/>
      <c r="Y816" s="193"/>
      <c r="Z816" s="193"/>
      <c r="AA816" s="193"/>
      <c r="AB816" s="201"/>
      <c r="AC816" s="193"/>
      <c r="AD816" s="193"/>
      <c r="AE816" s="193"/>
      <c r="AF816" s="193"/>
      <c r="AG816" s="193"/>
      <c r="AH816" s="193"/>
      <c r="AI816" s="193"/>
      <c r="AJ816" s="153"/>
      <c r="AK816" s="193"/>
    </row>
    <row r="817" spans="1:37" ht="77.7" x14ac:dyDescent="0.35">
      <c r="A817" s="181">
        <v>703</v>
      </c>
      <c r="B817" s="177" t="s">
        <v>1276</v>
      </c>
      <c r="C817" s="151" t="s">
        <v>1277</v>
      </c>
      <c r="D817" s="153">
        <v>29.014764</v>
      </c>
      <c r="E817" s="192">
        <f t="shared" si="898"/>
        <v>2.9014764</v>
      </c>
      <c r="F817" s="192">
        <f t="shared" si="899"/>
        <v>24.372401759999999</v>
      </c>
      <c r="G817" s="192"/>
      <c r="H817" s="192">
        <f t="shared" si="900"/>
        <v>1.74088584</v>
      </c>
      <c r="I817" s="153">
        <v>27.948188973152547</v>
      </c>
      <c r="J817" s="193">
        <v>0.37126002000000002</v>
      </c>
      <c r="K817" s="193">
        <v>26.614255329152545</v>
      </c>
      <c r="L817" s="193">
        <v>0</v>
      </c>
      <c r="M817" s="193">
        <v>0.96267362400000001</v>
      </c>
      <c r="N817" s="192">
        <f t="shared" si="901"/>
        <v>1.0665750268474525</v>
      </c>
      <c r="O817" s="192">
        <f t="shared" si="902"/>
        <v>2.5302163799999997</v>
      </c>
      <c r="P817" s="192">
        <f t="shared" si="903"/>
        <v>-2.2418535691525463</v>
      </c>
      <c r="Q817" s="192">
        <f t="shared" si="904"/>
        <v>0</v>
      </c>
      <c r="R817" s="192">
        <f t="shared" si="905"/>
        <v>0.77821221600000001</v>
      </c>
      <c r="S817" s="153">
        <f t="shared" si="906"/>
        <v>10.035007150000006</v>
      </c>
      <c r="T817" s="153">
        <v>0.30938335</v>
      </c>
      <c r="U817" s="153">
        <v>8.923395780000007</v>
      </c>
      <c r="V817" s="153"/>
      <c r="W817" s="153">
        <v>0.80222802000000004</v>
      </c>
      <c r="X817" s="193"/>
      <c r="Y817" s="193"/>
      <c r="Z817" s="193"/>
      <c r="AA817" s="193"/>
      <c r="AB817" s="201"/>
      <c r="AC817" s="193"/>
      <c r="AD817" s="193"/>
      <c r="AE817" s="193"/>
      <c r="AF817" s="198">
        <v>2020</v>
      </c>
      <c r="AG817" s="192" t="s">
        <v>1527</v>
      </c>
      <c r="AH817" s="192" t="s">
        <v>1528</v>
      </c>
      <c r="AI817" s="192" t="s">
        <v>1529</v>
      </c>
      <c r="AJ817" s="153">
        <v>7.1070000000000002</v>
      </c>
      <c r="AK817" s="193"/>
    </row>
    <row r="818" spans="1:37" ht="62.2" x14ac:dyDescent="0.35">
      <c r="A818" s="181">
        <v>704</v>
      </c>
      <c r="B818" s="177" t="s">
        <v>1278</v>
      </c>
      <c r="C818" s="151" t="s">
        <v>1279</v>
      </c>
      <c r="D818" s="153">
        <v>1.2E-2</v>
      </c>
      <c r="E818" s="192">
        <f t="shared" si="898"/>
        <v>1.2000000000000001E-3</v>
      </c>
      <c r="F818" s="192">
        <f t="shared" si="899"/>
        <v>1.008E-2</v>
      </c>
      <c r="G818" s="192"/>
      <c r="H818" s="192">
        <f t="shared" si="900"/>
        <v>7.1999999999999994E-4</v>
      </c>
      <c r="I818" s="153">
        <v>5.3404799999999997E-4</v>
      </c>
      <c r="J818" s="193">
        <v>0</v>
      </c>
      <c r="K818" s="193">
        <v>0</v>
      </c>
      <c r="L818" s="193">
        <v>0</v>
      </c>
      <c r="M818" s="193">
        <v>5.3404799999999997E-4</v>
      </c>
      <c r="N818" s="192">
        <f t="shared" si="901"/>
        <v>1.1465952E-2</v>
      </c>
      <c r="O818" s="192">
        <f t="shared" si="902"/>
        <v>1.2000000000000001E-3</v>
      </c>
      <c r="P818" s="192">
        <f t="shared" si="903"/>
        <v>1.008E-2</v>
      </c>
      <c r="Q818" s="192">
        <f t="shared" si="904"/>
        <v>0</v>
      </c>
      <c r="R818" s="192">
        <f t="shared" si="905"/>
        <v>1.8595199999999997E-4</v>
      </c>
      <c r="S818" s="153">
        <f t="shared" si="906"/>
        <v>6.4418959999999997E-2</v>
      </c>
      <c r="T818" s="153">
        <v>6.3973920000000004E-2</v>
      </c>
      <c r="U818" s="153"/>
      <c r="V818" s="153"/>
      <c r="W818" s="153">
        <v>4.4504000000000001E-4</v>
      </c>
      <c r="X818" s="193"/>
      <c r="Y818" s="193"/>
      <c r="Z818" s="193"/>
      <c r="AA818" s="193"/>
      <c r="AB818" s="201"/>
      <c r="AC818" s="193"/>
      <c r="AD818" s="193"/>
      <c r="AE818" s="193"/>
      <c r="AF818" s="193"/>
      <c r="AG818" s="193"/>
      <c r="AH818" s="193"/>
      <c r="AI818" s="193"/>
      <c r="AJ818" s="153"/>
      <c r="AK818" s="193"/>
    </row>
    <row r="819" spans="1:37" ht="46.65" x14ac:dyDescent="0.35">
      <c r="A819" s="181">
        <v>705</v>
      </c>
      <c r="B819" s="177" t="s">
        <v>1280</v>
      </c>
      <c r="C819" s="151" t="s">
        <v>1281</v>
      </c>
      <c r="D819" s="153">
        <v>1.2E-2</v>
      </c>
      <c r="E819" s="192">
        <f t="shared" si="898"/>
        <v>1.2000000000000001E-3</v>
      </c>
      <c r="F819" s="192">
        <f t="shared" si="899"/>
        <v>1.008E-2</v>
      </c>
      <c r="G819" s="192"/>
      <c r="H819" s="192">
        <f t="shared" si="900"/>
        <v>7.1999999999999994E-4</v>
      </c>
      <c r="I819" s="153">
        <v>5.3404799999999997E-4</v>
      </c>
      <c r="J819" s="193">
        <v>0</v>
      </c>
      <c r="K819" s="193">
        <v>0</v>
      </c>
      <c r="L819" s="193">
        <v>0</v>
      </c>
      <c r="M819" s="193">
        <v>5.3404799999999997E-4</v>
      </c>
      <c r="N819" s="192">
        <f t="shared" si="901"/>
        <v>1.1465952E-2</v>
      </c>
      <c r="O819" s="192">
        <f t="shared" si="902"/>
        <v>1.2000000000000001E-3</v>
      </c>
      <c r="P819" s="192">
        <f t="shared" si="903"/>
        <v>1.008E-2</v>
      </c>
      <c r="Q819" s="192">
        <f t="shared" si="904"/>
        <v>0</v>
      </c>
      <c r="R819" s="192">
        <f t="shared" si="905"/>
        <v>1.8595199999999997E-4</v>
      </c>
      <c r="S819" s="153">
        <f t="shared" si="906"/>
        <v>4.4504000000000001E-4</v>
      </c>
      <c r="T819" s="153"/>
      <c r="U819" s="153"/>
      <c r="V819" s="153"/>
      <c r="W819" s="153">
        <v>4.4504000000000001E-4</v>
      </c>
      <c r="X819" s="193"/>
      <c r="Y819" s="193"/>
      <c r="Z819" s="193"/>
      <c r="AA819" s="193"/>
      <c r="AB819" s="201"/>
      <c r="AC819" s="193"/>
      <c r="AD819" s="193"/>
      <c r="AE819" s="193"/>
      <c r="AF819" s="193"/>
      <c r="AG819" s="193"/>
      <c r="AH819" s="193"/>
      <c r="AI819" s="193"/>
      <c r="AJ819" s="153"/>
      <c r="AK819" s="193"/>
    </row>
    <row r="820" spans="1:37" ht="46.65" x14ac:dyDescent="0.35">
      <c r="A820" s="181">
        <v>706</v>
      </c>
      <c r="B820" s="177" t="s">
        <v>1894</v>
      </c>
      <c r="C820" s="151" t="s">
        <v>1282</v>
      </c>
      <c r="D820" s="153">
        <v>6.4364160000000004</v>
      </c>
      <c r="E820" s="192">
        <f t="shared" si="898"/>
        <v>0.64364160000000004</v>
      </c>
      <c r="F820" s="192">
        <f t="shared" si="899"/>
        <v>5.4065894400000012</v>
      </c>
      <c r="G820" s="192"/>
      <c r="H820" s="192">
        <f t="shared" si="900"/>
        <v>0.38618496000000002</v>
      </c>
      <c r="I820" s="153">
        <v>0.286453032</v>
      </c>
      <c r="J820" s="193">
        <v>0</v>
      </c>
      <c r="K820" s="193">
        <v>0</v>
      </c>
      <c r="L820" s="193">
        <v>0</v>
      </c>
      <c r="M820" s="193">
        <v>0.286453032</v>
      </c>
      <c r="N820" s="192">
        <f t="shared" si="901"/>
        <v>6.1499629680000005</v>
      </c>
      <c r="O820" s="192">
        <f t="shared" si="902"/>
        <v>0.64364160000000004</v>
      </c>
      <c r="P820" s="192">
        <f t="shared" si="903"/>
        <v>5.4065894400000012</v>
      </c>
      <c r="Q820" s="192">
        <f t="shared" si="904"/>
        <v>0</v>
      </c>
      <c r="R820" s="192">
        <f t="shared" si="905"/>
        <v>9.9731928000000025E-2</v>
      </c>
      <c r="S820" s="153">
        <f t="shared" si="906"/>
        <v>0.23871086</v>
      </c>
      <c r="T820" s="153"/>
      <c r="U820" s="153"/>
      <c r="V820" s="153"/>
      <c r="W820" s="153">
        <v>0.23871086</v>
      </c>
      <c r="X820" s="193"/>
      <c r="Y820" s="193"/>
      <c r="Z820" s="193"/>
      <c r="AA820" s="193"/>
      <c r="AB820" s="201"/>
      <c r="AC820" s="193"/>
      <c r="AD820" s="193"/>
      <c r="AE820" s="193"/>
      <c r="AF820" s="193"/>
      <c r="AG820" s="193"/>
      <c r="AH820" s="193"/>
      <c r="AI820" s="193"/>
      <c r="AJ820" s="153"/>
      <c r="AK820" s="193"/>
    </row>
    <row r="821" spans="1:37" ht="46.65" x14ac:dyDescent="0.35">
      <c r="A821" s="181">
        <v>707</v>
      </c>
      <c r="B821" s="177" t="s">
        <v>1895</v>
      </c>
      <c r="C821" s="151" t="s">
        <v>1283</v>
      </c>
      <c r="D821" s="153">
        <v>3.1743600000000001</v>
      </c>
      <c r="E821" s="192">
        <f t="shared" si="898"/>
        <v>0.31743600000000005</v>
      </c>
      <c r="F821" s="192">
        <f t="shared" si="899"/>
        <v>2.6664624000000003</v>
      </c>
      <c r="G821" s="192"/>
      <c r="H821" s="192">
        <f t="shared" si="900"/>
        <v>0.19046160000000001</v>
      </c>
      <c r="I821" s="153">
        <v>0.35323060399999995</v>
      </c>
      <c r="J821" s="193">
        <v>0.21195554</v>
      </c>
      <c r="K821" s="193">
        <v>0</v>
      </c>
      <c r="L821" s="193">
        <v>0</v>
      </c>
      <c r="M821" s="193">
        <v>0.14127506399999998</v>
      </c>
      <c r="N821" s="192">
        <f t="shared" si="901"/>
        <v>2.8211293959999999</v>
      </c>
      <c r="O821" s="192">
        <f t="shared" si="902"/>
        <v>0.10548046000000005</v>
      </c>
      <c r="P821" s="192">
        <f t="shared" si="903"/>
        <v>2.6664624000000003</v>
      </c>
      <c r="Q821" s="192">
        <f t="shared" si="904"/>
        <v>0</v>
      </c>
      <c r="R821" s="192">
        <f t="shared" si="905"/>
        <v>4.9186536000000031E-2</v>
      </c>
      <c r="S821" s="153">
        <f t="shared" si="906"/>
        <v>0.15421550000000001</v>
      </c>
      <c r="T821" s="153">
        <v>3.648628000000001E-2</v>
      </c>
      <c r="U821" s="153"/>
      <c r="V821" s="153"/>
      <c r="W821" s="153">
        <v>0.11772922</v>
      </c>
      <c r="X821" s="193"/>
      <c r="Y821" s="193"/>
      <c r="Z821" s="193"/>
      <c r="AA821" s="193"/>
      <c r="AB821" s="201"/>
      <c r="AC821" s="193"/>
      <c r="AD821" s="193"/>
      <c r="AE821" s="193"/>
      <c r="AF821" s="193"/>
      <c r="AG821" s="193"/>
      <c r="AH821" s="193"/>
      <c r="AI821" s="193"/>
      <c r="AJ821" s="153"/>
      <c r="AK821" s="193"/>
    </row>
    <row r="822" spans="1:37" ht="62.2" x14ac:dyDescent="0.35">
      <c r="A822" s="181">
        <v>708</v>
      </c>
      <c r="B822" s="177" t="s">
        <v>1284</v>
      </c>
      <c r="C822" s="151" t="s">
        <v>1285</v>
      </c>
      <c r="D822" s="153">
        <v>2.6254679999999997</v>
      </c>
      <c r="E822" s="192">
        <f t="shared" si="898"/>
        <v>0.26254679999999997</v>
      </c>
      <c r="F822" s="192">
        <f t="shared" si="899"/>
        <v>2.2053931199999997</v>
      </c>
      <c r="G822" s="192"/>
      <c r="H822" s="192">
        <f t="shared" si="900"/>
        <v>0.15752807999999999</v>
      </c>
      <c r="I822" s="153">
        <v>0.11684659200000001</v>
      </c>
      <c r="J822" s="193">
        <v>0</v>
      </c>
      <c r="K822" s="193">
        <v>0</v>
      </c>
      <c r="L822" s="193">
        <v>0</v>
      </c>
      <c r="M822" s="193">
        <v>0.11684659200000001</v>
      </c>
      <c r="N822" s="192">
        <f t="shared" si="901"/>
        <v>2.5086214079999998</v>
      </c>
      <c r="O822" s="192">
        <f t="shared" si="902"/>
        <v>0.26254679999999997</v>
      </c>
      <c r="P822" s="192">
        <f t="shared" si="903"/>
        <v>2.2053931199999997</v>
      </c>
      <c r="Q822" s="192">
        <f t="shared" si="904"/>
        <v>0</v>
      </c>
      <c r="R822" s="192">
        <f t="shared" si="905"/>
        <v>4.0681487999999974E-2</v>
      </c>
      <c r="S822" s="153">
        <f t="shared" si="906"/>
        <v>0.44724139000000007</v>
      </c>
      <c r="T822" s="153">
        <v>0.34986923000000003</v>
      </c>
      <c r="U822" s="153"/>
      <c r="V822" s="153"/>
      <c r="W822" s="153">
        <v>9.7372160000000013E-2</v>
      </c>
      <c r="X822" s="193"/>
      <c r="Y822" s="193"/>
      <c r="Z822" s="193"/>
      <c r="AA822" s="193"/>
      <c r="AB822" s="201"/>
      <c r="AC822" s="193"/>
      <c r="AD822" s="193"/>
      <c r="AE822" s="193"/>
      <c r="AF822" s="193"/>
      <c r="AG822" s="193"/>
      <c r="AH822" s="193"/>
      <c r="AI822" s="193"/>
      <c r="AJ822" s="153"/>
      <c r="AK822" s="193"/>
    </row>
    <row r="823" spans="1:37" ht="62.2" x14ac:dyDescent="0.35">
      <c r="A823" s="181">
        <v>709</v>
      </c>
      <c r="B823" s="177" t="s">
        <v>1286</v>
      </c>
      <c r="C823" s="151" t="s">
        <v>1287</v>
      </c>
      <c r="D823" s="153">
        <v>0</v>
      </c>
      <c r="E823" s="192">
        <f t="shared" si="898"/>
        <v>0</v>
      </c>
      <c r="F823" s="192">
        <f t="shared" si="899"/>
        <v>0</v>
      </c>
      <c r="G823" s="192"/>
      <c r="H823" s="192">
        <f t="shared" si="900"/>
        <v>0</v>
      </c>
      <c r="I823" s="153">
        <v>5.6058022800000007</v>
      </c>
      <c r="J823" s="193">
        <v>0</v>
      </c>
      <c r="K823" s="193">
        <v>5.6058022800000007</v>
      </c>
      <c r="L823" s="193">
        <v>0</v>
      </c>
      <c r="M823" s="193">
        <v>0</v>
      </c>
      <c r="N823" s="192">
        <f t="shared" si="901"/>
        <v>-5.6058022800000007</v>
      </c>
      <c r="O823" s="192">
        <f t="shared" si="902"/>
        <v>0</v>
      </c>
      <c r="P823" s="192">
        <f t="shared" si="903"/>
        <v>-5.6058022800000007</v>
      </c>
      <c r="Q823" s="192">
        <f t="shared" si="904"/>
        <v>0</v>
      </c>
      <c r="R823" s="192">
        <f t="shared" si="905"/>
        <v>0</v>
      </c>
      <c r="S823" s="153">
        <f t="shared" si="906"/>
        <v>0</v>
      </c>
      <c r="T823" s="153"/>
      <c r="U823" s="153"/>
      <c r="V823" s="153"/>
      <c r="W823" s="153">
        <v>0</v>
      </c>
      <c r="X823" s="193"/>
      <c r="Y823" s="193"/>
      <c r="Z823" s="193"/>
      <c r="AA823" s="193"/>
      <c r="AB823" s="201"/>
      <c r="AC823" s="193"/>
      <c r="AD823" s="193"/>
      <c r="AE823" s="193"/>
      <c r="AF823" s="193"/>
      <c r="AG823" s="193"/>
      <c r="AH823" s="193"/>
      <c r="AI823" s="193"/>
      <c r="AJ823" s="153"/>
      <c r="AK823" s="193"/>
    </row>
    <row r="824" spans="1:37" ht="15.05" x14ac:dyDescent="0.35">
      <c r="A824" s="186"/>
      <c r="B824" s="157" t="s">
        <v>297</v>
      </c>
      <c r="C824" s="158"/>
      <c r="D824" s="241">
        <f t="shared" ref="D824:AK824" si="907">SUM(D825:D828)</f>
        <v>11.542067999999999</v>
      </c>
      <c r="E824" s="241">
        <f t="shared" si="907"/>
        <v>1.1542068000000003</v>
      </c>
      <c r="F824" s="241">
        <f t="shared" si="907"/>
        <v>9.6953371199999996</v>
      </c>
      <c r="G824" s="241">
        <f t="shared" si="907"/>
        <v>0</v>
      </c>
      <c r="H824" s="241">
        <f t="shared" si="907"/>
        <v>0.6925240800000001</v>
      </c>
      <c r="I824" s="241">
        <f t="shared" si="907"/>
        <v>0.51314629199999995</v>
      </c>
      <c r="J824" s="241">
        <f t="shared" si="907"/>
        <v>0</v>
      </c>
      <c r="K824" s="241">
        <f t="shared" si="907"/>
        <v>0</v>
      </c>
      <c r="L824" s="241">
        <f t="shared" si="907"/>
        <v>0</v>
      </c>
      <c r="M824" s="241">
        <f t="shared" si="907"/>
        <v>0.51314629199999995</v>
      </c>
      <c r="N824" s="241">
        <f t="shared" si="907"/>
        <v>11.028921708</v>
      </c>
      <c r="O824" s="241">
        <f t="shared" si="907"/>
        <v>1.1542068000000003</v>
      </c>
      <c r="P824" s="241">
        <f t="shared" si="907"/>
        <v>9.6953371199999996</v>
      </c>
      <c r="Q824" s="241">
        <f t="shared" si="907"/>
        <v>0</v>
      </c>
      <c r="R824" s="241">
        <f t="shared" si="907"/>
        <v>0.17937778800000001</v>
      </c>
      <c r="S824" s="241">
        <f t="shared" si="907"/>
        <v>0.42762190999999999</v>
      </c>
      <c r="T824" s="241">
        <f t="shared" si="907"/>
        <v>0</v>
      </c>
      <c r="U824" s="241">
        <f t="shared" si="907"/>
        <v>0</v>
      </c>
      <c r="V824" s="241">
        <f t="shared" si="907"/>
        <v>0</v>
      </c>
      <c r="W824" s="241">
        <f t="shared" si="907"/>
        <v>0.42762190999999999</v>
      </c>
      <c r="X824" s="241">
        <f t="shared" si="907"/>
        <v>0</v>
      </c>
      <c r="Y824" s="241">
        <f t="shared" si="907"/>
        <v>0</v>
      </c>
      <c r="Z824" s="241">
        <f t="shared" si="907"/>
        <v>0</v>
      </c>
      <c r="AA824" s="241">
        <f t="shared" si="907"/>
        <v>0</v>
      </c>
      <c r="AB824" s="241">
        <f t="shared" si="907"/>
        <v>0</v>
      </c>
      <c r="AC824" s="241">
        <f t="shared" si="907"/>
        <v>0</v>
      </c>
      <c r="AD824" s="241">
        <f t="shared" si="907"/>
        <v>0</v>
      </c>
      <c r="AE824" s="241">
        <f t="shared" si="907"/>
        <v>0</v>
      </c>
      <c r="AF824" s="241">
        <f t="shared" si="907"/>
        <v>0</v>
      </c>
      <c r="AG824" s="241">
        <f t="shared" si="907"/>
        <v>0</v>
      </c>
      <c r="AH824" s="241">
        <f t="shared" si="907"/>
        <v>0</v>
      </c>
      <c r="AI824" s="241">
        <f t="shared" si="907"/>
        <v>0</v>
      </c>
      <c r="AJ824" s="241">
        <f t="shared" si="907"/>
        <v>0</v>
      </c>
      <c r="AK824" s="241">
        <f t="shared" si="907"/>
        <v>0</v>
      </c>
    </row>
    <row r="825" spans="1:37" ht="77.7" x14ac:dyDescent="0.35">
      <c r="A825" s="181">
        <v>710</v>
      </c>
      <c r="B825" s="177" t="s">
        <v>1288</v>
      </c>
      <c r="C825" s="151" t="s">
        <v>1289</v>
      </c>
      <c r="D825" s="153">
        <v>4.0508639999999998</v>
      </c>
      <c r="E825" s="192">
        <f t="shared" ref="E825:E828" si="908">D825*10%</f>
        <v>0.40508640000000001</v>
      </c>
      <c r="F825" s="192">
        <f t="shared" ref="F825:F828" si="909">D825-E825-H825</f>
        <v>3.4027257599999996</v>
      </c>
      <c r="G825" s="192"/>
      <c r="H825" s="192">
        <f t="shared" ref="H825:H828" si="910">D825*6%</f>
        <v>0.24305183999999999</v>
      </c>
      <c r="I825" s="153">
        <v>0.18028390799999999</v>
      </c>
      <c r="J825" s="193">
        <v>0</v>
      </c>
      <c r="K825" s="193">
        <v>0</v>
      </c>
      <c r="L825" s="193">
        <v>0</v>
      </c>
      <c r="M825" s="193">
        <v>0.18028390799999999</v>
      </c>
      <c r="N825" s="192">
        <f t="shared" ref="N825:N828" si="911">D825-I825</f>
        <v>3.870580092</v>
      </c>
      <c r="O825" s="192">
        <f t="shared" ref="O825:O828" si="912">E825-J825</f>
        <v>0.40508640000000001</v>
      </c>
      <c r="P825" s="192">
        <f t="shared" ref="P825:P828" si="913">F825-K825</f>
        <v>3.4027257599999996</v>
      </c>
      <c r="Q825" s="192">
        <f t="shared" ref="Q825:Q828" si="914">G825-L825</f>
        <v>0</v>
      </c>
      <c r="R825" s="192">
        <f t="shared" ref="R825:R828" si="915">H825-M825</f>
        <v>6.2767931999999999E-2</v>
      </c>
      <c r="S825" s="153">
        <f t="shared" ref="S825:S828" si="916">T825+U825+V825+W825</f>
        <v>0.15023659</v>
      </c>
      <c r="T825" s="153"/>
      <c r="U825" s="153"/>
      <c r="V825" s="153"/>
      <c r="W825" s="153">
        <v>0.15023659</v>
      </c>
      <c r="X825" s="193"/>
      <c r="Y825" s="193"/>
      <c r="Z825" s="193"/>
      <c r="AA825" s="193"/>
      <c r="AB825" s="201"/>
      <c r="AC825" s="193"/>
      <c r="AD825" s="193"/>
      <c r="AE825" s="193"/>
      <c r="AF825" s="193"/>
      <c r="AG825" s="193"/>
      <c r="AH825" s="193"/>
      <c r="AI825" s="193"/>
      <c r="AJ825" s="153"/>
      <c r="AK825" s="193"/>
    </row>
    <row r="826" spans="1:37" ht="62.2" x14ac:dyDescent="0.35">
      <c r="A826" s="181">
        <v>711</v>
      </c>
      <c r="B826" s="177" t="s">
        <v>1290</v>
      </c>
      <c r="C826" s="151" t="s">
        <v>1291</v>
      </c>
      <c r="D826" s="153">
        <v>7.2843479999999996</v>
      </c>
      <c r="E826" s="192">
        <f t="shared" si="908"/>
        <v>0.72843480000000005</v>
      </c>
      <c r="F826" s="192">
        <f t="shared" si="909"/>
        <v>6.1188523199999993</v>
      </c>
      <c r="G826" s="192"/>
      <c r="H826" s="192">
        <f t="shared" si="910"/>
        <v>0.43706087999999998</v>
      </c>
      <c r="I826" s="153">
        <v>0.32419031999999998</v>
      </c>
      <c r="J826" s="193">
        <v>0</v>
      </c>
      <c r="K826" s="193">
        <v>0</v>
      </c>
      <c r="L826" s="193">
        <v>0</v>
      </c>
      <c r="M826" s="193">
        <v>0.32419031999999998</v>
      </c>
      <c r="N826" s="192">
        <f t="shared" si="911"/>
        <v>6.96015768</v>
      </c>
      <c r="O826" s="192">
        <f t="shared" si="912"/>
        <v>0.72843480000000005</v>
      </c>
      <c r="P826" s="192">
        <f t="shared" si="913"/>
        <v>6.1188523199999993</v>
      </c>
      <c r="Q826" s="192">
        <f t="shared" si="914"/>
        <v>0</v>
      </c>
      <c r="R826" s="192">
        <f t="shared" si="915"/>
        <v>0.11287056000000001</v>
      </c>
      <c r="S826" s="153">
        <f t="shared" si="916"/>
        <v>0.27015859999999997</v>
      </c>
      <c r="T826" s="153"/>
      <c r="U826" s="153"/>
      <c r="V826" s="153"/>
      <c r="W826" s="153">
        <v>0.27015859999999997</v>
      </c>
      <c r="X826" s="193"/>
      <c r="Y826" s="193"/>
      <c r="Z826" s="193"/>
      <c r="AA826" s="193"/>
      <c r="AB826" s="201"/>
      <c r="AC826" s="193"/>
      <c r="AD826" s="193"/>
      <c r="AE826" s="193"/>
      <c r="AF826" s="193"/>
      <c r="AG826" s="193"/>
      <c r="AH826" s="193"/>
      <c r="AI826" s="193"/>
      <c r="AJ826" s="153"/>
      <c r="AK826" s="193"/>
    </row>
    <row r="827" spans="1:37" ht="62.2" x14ac:dyDescent="0.35">
      <c r="A827" s="181">
        <v>712</v>
      </c>
      <c r="B827" s="177" t="s">
        <v>1292</v>
      </c>
      <c r="C827" s="151" t="s">
        <v>1293</v>
      </c>
      <c r="D827" s="153">
        <v>1.2E-2</v>
      </c>
      <c r="E827" s="192">
        <f t="shared" si="908"/>
        <v>1.2000000000000001E-3</v>
      </c>
      <c r="F827" s="192">
        <f t="shared" si="909"/>
        <v>1.008E-2</v>
      </c>
      <c r="G827" s="192"/>
      <c r="H827" s="192">
        <f t="shared" si="910"/>
        <v>7.1999999999999994E-4</v>
      </c>
      <c r="I827" s="153">
        <v>0</v>
      </c>
      <c r="J827" s="193">
        <v>0</v>
      </c>
      <c r="K827" s="193">
        <v>0</v>
      </c>
      <c r="L827" s="193">
        <v>0</v>
      </c>
      <c r="M827" s="193">
        <v>0</v>
      </c>
      <c r="N827" s="192">
        <f t="shared" si="911"/>
        <v>1.2E-2</v>
      </c>
      <c r="O827" s="192">
        <f t="shared" si="912"/>
        <v>1.2000000000000001E-3</v>
      </c>
      <c r="P827" s="192">
        <f t="shared" si="913"/>
        <v>1.008E-2</v>
      </c>
      <c r="Q827" s="192">
        <f t="shared" si="914"/>
        <v>0</v>
      </c>
      <c r="R827" s="192">
        <f t="shared" si="915"/>
        <v>7.1999999999999994E-4</v>
      </c>
      <c r="S827" s="153">
        <f t="shared" si="916"/>
        <v>0</v>
      </c>
      <c r="T827" s="153"/>
      <c r="U827" s="153"/>
      <c r="V827" s="153"/>
      <c r="W827" s="153">
        <v>0</v>
      </c>
      <c r="X827" s="193"/>
      <c r="Y827" s="193"/>
      <c r="Z827" s="193"/>
      <c r="AA827" s="193"/>
      <c r="AB827" s="201"/>
      <c r="AC827" s="193"/>
      <c r="AD827" s="193"/>
      <c r="AE827" s="193"/>
      <c r="AF827" s="193"/>
      <c r="AG827" s="193"/>
      <c r="AH827" s="193"/>
      <c r="AI827" s="193"/>
      <c r="AJ827" s="153"/>
      <c r="AK827" s="193"/>
    </row>
    <row r="828" spans="1:37" ht="46.65" x14ac:dyDescent="0.35">
      <c r="A828" s="181">
        <v>713</v>
      </c>
      <c r="B828" s="177" t="s">
        <v>1294</v>
      </c>
      <c r="C828" s="151" t="s">
        <v>1295</v>
      </c>
      <c r="D828" s="153">
        <v>0.194856</v>
      </c>
      <c r="E828" s="192">
        <f t="shared" si="908"/>
        <v>1.9485600000000002E-2</v>
      </c>
      <c r="F828" s="192">
        <f t="shared" si="909"/>
        <v>0.16367904</v>
      </c>
      <c r="G828" s="192"/>
      <c r="H828" s="192">
        <f t="shared" si="910"/>
        <v>1.169136E-2</v>
      </c>
      <c r="I828" s="153">
        <v>8.6720640000000002E-3</v>
      </c>
      <c r="J828" s="193">
        <v>0</v>
      </c>
      <c r="K828" s="193">
        <v>0</v>
      </c>
      <c r="L828" s="193">
        <v>0</v>
      </c>
      <c r="M828" s="193">
        <v>8.6720640000000002E-3</v>
      </c>
      <c r="N828" s="192">
        <f t="shared" si="911"/>
        <v>0.18618393599999999</v>
      </c>
      <c r="O828" s="192">
        <f t="shared" si="912"/>
        <v>1.9485600000000002E-2</v>
      </c>
      <c r="P828" s="192">
        <f t="shared" si="913"/>
        <v>0.16367904</v>
      </c>
      <c r="Q828" s="192">
        <f t="shared" si="914"/>
        <v>0</v>
      </c>
      <c r="R828" s="192">
        <f t="shared" si="915"/>
        <v>3.0192959999999994E-3</v>
      </c>
      <c r="S828" s="153">
        <f t="shared" si="916"/>
        <v>7.2267199999999998E-3</v>
      </c>
      <c r="T828" s="153"/>
      <c r="U828" s="153"/>
      <c r="V828" s="153"/>
      <c r="W828" s="153">
        <v>7.2267199999999998E-3</v>
      </c>
      <c r="X828" s="193"/>
      <c r="Y828" s="193"/>
      <c r="Z828" s="193"/>
      <c r="AA828" s="193"/>
      <c r="AB828" s="201"/>
      <c r="AC828" s="193"/>
      <c r="AD828" s="193"/>
      <c r="AE828" s="193"/>
      <c r="AF828" s="193"/>
      <c r="AG828" s="193"/>
      <c r="AH828" s="193"/>
      <c r="AI828" s="193"/>
      <c r="AJ828" s="153"/>
      <c r="AK828" s="193"/>
    </row>
    <row r="829" spans="1:37" ht="30.05" x14ac:dyDescent="0.35">
      <c r="A829" s="186"/>
      <c r="B829" s="157" t="s">
        <v>307</v>
      </c>
      <c r="C829" s="158"/>
      <c r="D829" s="241">
        <f t="shared" ref="D829:AK829" si="917">SUM(D830)</f>
        <v>7.4786639999999993</v>
      </c>
      <c r="E829" s="241">
        <f t="shared" si="917"/>
        <v>0.74786639999999993</v>
      </c>
      <c r="F829" s="241">
        <f t="shared" si="917"/>
        <v>6.2820777599999991</v>
      </c>
      <c r="G829" s="241">
        <f t="shared" si="917"/>
        <v>0</v>
      </c>
      <c r="H829" s="241">
        <f t="shared" si="917"/>
        <v>0.44871983999999993</v>
      </c>
      <c r="I829" s="241">
        <f t="shared" si="917"/>
        <v>0.33283832399999996</v>
      </c>
      <c r="J829" s="241">
        <f t="shared" si="917"/>
        <v>0</v>
      </c>
      <c r="K829" s="241">
        <f t="shared" si="917"/>
        <v>0</v>
      </c>
      <c r="L829" s="241">
        <f t="shared" si="917"/>
        <v>0</v>
      </c>
      <c r="M829" s="241">
        <f t="shared" si="917"/>
        <v>0.33283832399999996</v>
      </c>
      <c r="N829" s="241">
        <f t="shared" si="917"/>
        <v>7.1458256759999994</v>
      </c>
      <c r="O829" s="241">
        <f t="shared" si="917"/>
        <v>0.74786639999999993</v>
      </c>
      <c r="P829" s="241">
        <f t="shared" si="917"/>
        <v>6.2820777599999991</v>
      </c>
      <c r="Q829" s="241">
        <f t="shared" si="917"/>
        <v>0</v>
      </c>
      <c r="R829" s="241">
        <f t="shared" si="917"/>
        <v>0.11588151599999996</v>
      </c>
      <c r="S829" s="241">
        <f t="shared" si="917"/>
        <v>0.27736527</v>
      </c>
      <c r="T829" s="241">
        <f t="shared" si="917"/>
        <v>0</v>
      </c>
      <c r="U829" s="241">
        <f t="shared" si="917"/>
        <v>0</v>
      </c>
      <c r="V829" s="241">
        <f t="shared" si="917"/>
        <v>0</v>
      </c>
      <c r="W829" s="241">
        <f t="shared" si="917"/>
        <v>0.27736527</v>
      </c>
      <c r="X829" s="241">
        <f t="shared" si="917"/>
        <v>0</v>
      </c>
      <c r="Y829" s="241">
        <f t="shared" si="917"/>
        <v>0</v>
      </c>
      <c r="Z829" s="241">
        <f t="shared" si="917"/>
        <v>0</v>
      </c>
      <c r="AA829" s="241">
        <f t="shared" si="917"/>
        <v>0</v>
      </c>
      <c r="AB829" s="241">
        <f t="shared" si="917"/>
        <v>0</v>
      </c>
      <c r="AC829" s="241">
        <f t="shared" si="917"/>
        <v>0</v>
      </c>
      <c r="AD829" s="241">
        <f t="shared" si="917"/>
        <v>0</v>
      </c>
      <c r="AE829" s="241">
        <f t="shared" si="917"/>
        <v>0</v>
      </c>
      <c r="AF829" s="241">
        <f t="shared" si="917"/>
        <v>0</v>
      </c>
      <c r="AG829" s="241">
        <f t="shared" si="917"/>
        <v>0</v>
      </c>
      <c r="AH829" s="241">
        <f t="shared" si="917"/>
        <v>0</v>
      </c>
      <c r="AI829" s="241">
        <f t="shared" si="917"/>
        <v>0</v>
      </c>
      <c r="AJ829" s="241">
        <f t="shared" si="917"/>
        <v>0</v>
      </c>
      <c r="AK829" s="241">
        <f t="shared" si="917"/>
        <v>0</v>
      </c>
    </row>
    <row r="830" spans="1:37" ht="77.7" x14ac:dyDescent="0.35">
      <c r="A830" s="181">
        <v>714</v>
      </c>
      <c r="B830" s="177" t="s">
        <v>1296</v>
      </c>
      <c r="C830" s="151" t="s">
        <v>1297</v>
      </c>
      <c r="D830" s="153">
        <v>7.4786639999999993</v>
      </c>
      <c r="E830" s="192">
        <f>D830*10%</f>
        <v>0.74786639999999993</v>
      </c>
      <c r="F830" s="192">
        <f>D830-E830-H830</f>
        <v>6.2820777599999991</v>
      </c>
      <c r="G830" s="192"/>
      <c r="H830" s="192">
        <f>D830*6%</f>
        <v>0.44871983999999993</v>
      </c>
      <c r="I830" s="153">
        <v>0.33283832399999996</v>
      </c>
      <c r="J830" s="193">
        <v>0</v>
      </c>
      <c r="K830" s="193">
        <v>0</v>
      </c>
      <c r="L830" s="193">
        <v>0</v>
      </c>
      <c r="M830" s="193">
        <v>0.33283832399999996</v>
      </c>
      <c r="N830" s="192">
        <f>D830-I830</f>
        <v>7.1458256759999994</v>
      </c>
      <c r="O830" s="192">
        <f t="shared" ref="O830" si="918">E830-J830</f>
        <v>0.74786639999999993</v>
      </c>
      <c r="P830" s="192">
        <f t="shared" ref="P830" si="919">F830-K830</f>
        <v>6.2820777599999991</v>
      </c>
      <c r="Q830" s="192">
        <f t="shared" ref="Q830" si="920">G830-L830</f>
        <v>0</v>
      </c>
      <c r="R830" s="192">
        <f t="shared" ref="R830" si="921">H830-M830</f>
        <v>0.11588151599999996</v>
      </c>
      <c r="S830" s="153">
        <f>T830+U830+V830+W830</f>
        <v>0.27736527</v>
      </c>
      <c r="T830" s="153"/>
      <c r="U830" s="153"/>
      <c r="V830" s="153"/>
      <c r="W830" s="153">
        <v>0.27736527</v>
      </c>
      <c r="X830" s="193"/>
      <c r="Y830" s="193"/>
      <c r="Z830" s="193"/>
      <c r="AA830" s="193"/>
      <c r="AB830" s="201"/>
      <c r="AC830" s="193"/>
      <c r="AD830" s="193"/>
      <c r="AE830" s="193"/>
      <c r="AF830" s="193"/>
      <c r="AG830" s="193"/>
      <c r="AH830" s="193"/>
      <c r="AI830" s="193"/>
      <c r="AJ830" s="153"/>
      <c r="AK830" s="193"/>
    </row>
    <row r="831" spans="1:37" ht="15.05" x14ac:dyDescent="0.35">
      <c r="A831" s="186"/>
      <c r="B831" s="157" t="s">
        <v>323</v>
      </c>
      <c r="C831" s="158"/>
      <c r="D831" s="241">
        <f t="shared" ref="D831:AJ831" si="922">SUM(D832)</f>
        <v>1.2E-2</v>
      </c>
      <c r="E831" s="241">
        <f t="shared" si="922"/>
        <v>1.2000000000000001E-3</v>
      </c>
      <c r="F831" s="241">
        <f t="shared" si="922"/>
        <v>1.008E-2</v>
      </c>
      <c r="G831" s="241">
        <f t="shared" si="922"/>
        <v>0</v>
      </c>
      <c r="H831" s="241">
        <f t="shared" si="922"/>
        <v>7.1999999999999994E-4</v>
      </c>
      <c r="I831" s="241">
        <f t="shared" si="922"/>
        <v>0</v>
      </c>
      <c r="J831" s="241">
        <f t="shared" si="922"/>
        <v>0</v>
      </c>
      <c r="K831" s="241">
        <f t="shared" si="922"/>
        <v>0</v>
      </c>
      <c r="L831" s="241">
        <f t="shared" si="922"/>
        <v>0</v>
      </c>
      <c r="M831" s="241">
        <f t="shared" si="922"/>
        <v>0</v>
      </c>
      <c r="N831" s="241">
        <f t="shared" si="922"/>
        <v>1.2E-2</v>
      </c>
      <c r="O831" s="241">
        <f t="shared" si="922"/>
        <v>1.2000000000000001E-3</v>
      </c>
      <c r="P831" s="241">
        <f t="shared" si="922"/>
        <v>1.008E-2</v>
      </c>
      <c r="Q831" s="241">
        <f t="shared" si="922"/>
        <v>0</v>
      </c>
      <c r="R831" s="241">
        <f t="shared" si="922"/>
        <v>7.1999999999999994E-4</v>
      </c>
      <c r="S831" s="241">
        <f t="shared" si="922"/>
        <v>0</v>
      </c>
      <c r="T831" s="241">
        <f t="shared" si="922"/>
        <v>0</v>
      </c>
      <c r="U831" s="241">
        <f t="shared" si="922"/>
        <v>0</v>
      </c>
      <c r="V831" s="241">
        <f t="shared" si="922"/>
        <v>0</v>
      </c>
      <c r="W831" s="241">
        <f t="shared" si="922"/>
        <v>0</v>
      </c>
      <c r="X831" s="241">
        <f t="shared" si="922"/>
        <v>0</v>
      </c>
      <c r="Y831" s="241">
        <f t="shared" si="922"/>
        <v>0</v>
      </c>
      <c r="Z831" s="241">
        <f t="shared" si="922"/>
        <v>0</v>
      </c>
      <c r="AA831" s="241">
        <f t="shared" si="922"/>
        <v>0</v>
      </c>
      <c r="AB831" s="241">
        <f t="shared" si="922"/>
        <v>0</v>
      </c>
      <c r="AC831" s="241">
        <f t="shared" si="922"/>
        <v>0</v>
      </c>
      <c r="AD831" s="241">
        <f t="shared" si="922"/>
        <v>0</v>
      </c>
      <c r="AE831" s="241">
        <f t="shared" si="922"/>
        <v>0</v>
      </c>
      <c r="AF831" s="241">
        <f t="shared" si="922"/>
        <v>0</v>
      </c>
      <c r="AG831" s="241">
        <f t="shared" si="922"/>
        <v>0</v>
      </c>
      <c r="AH831" s="241">
        <f t="shared" si="922"/>
        <v>0</v>
      </c>
      <c r="AI831" s="241">
        <f t="shared" si="922"/>
        <v>0</v>
      </c>
      <c r="AJ831" s="241">
        <f t="shared" si="922"/>
        <v>0</v>
      </c>
      <c r="AK831" s="241">
        <f>SUM(AK832)</f>
        <v>0</v>
      </c>
    </row>
    <row r="832" spans="1:37" ht="93.25" x14ac:dyDescent="0.35">
      <c r="A832" s="181">
        <v>715</v>
      </c>
      <c r="B832" s="177" t="s">
        <v>1298</v>
      </c>
      <c r="C832" s="151" t="s">
        <v>1299</v>
      </c>
      <c r="D832" s="153">
        <v>1.2E-2</v>
      </c>
      <c r="E832" s="192">
        <f>D832*10%</f>
        <v>1.2000000000000001E-3</v>
      </c>
      <c r="F832" s="192">
        <f>D832-E832-H832</f>
        <v>1.008E-2</v>
      </c>
      <c r="G832" s="192"/>
      <c r="H832" s="192">
        <f>D832*6%</f>
        <v>7.1999999999999994E-4</v>
      </c>
      <c r="I832" s="153">
        <v>0</v>
      </c>
      <c r="J832" s="193">
        <v>0</v>
      </c>
      <c r="K832" s="193">
        <v>0</v>
      </c>
      <c r="L832" s="193">
        <v>0</v>
      </c>
      <c r="M832" s="193">
        <v>0</v>
      </c>
      <c r="N832" s="192">
        <f>D832-I832</f>
        <v>1.2E-2</v>
      </c>
      <c r="O832" s="192">
        <f t="shared" ref="O832" si="923">E832-J832</f>
        <v>1.2000000000000001E-3</v>
      </c>
      <c r="P832" s="192">
        <f t="shared" ref="P832" si="924">F832-K832</f>
        <v>1.008E-2</v>
      </c>
      <c r="Q832" s="192">
        <f t="shared" ref="Q832" si="925">G832-L832</f>
        <v>0</v>
      </c>
      <c r="R832" s="192">
        <f t="shared" ref="R832" si="926">H832-M832</f>
        <v>7.1999999999999994E-4</v>
      </c>
      <c r="S832" s="153">
        <f>T832+U832+V832+W832</f>
        <v>0</v>
      </c>
      <c r="T832" s="153"/>
      <c r="U832" s="153"/>
      <c r="V832" s="153"/>
      <c r="W832" s="153">
        <v>0</v>
      </c>
      <c r="X832" s="193"/>
      <c r="Y832" s="193"/>
      <c r="Z832" s="193"/>
      <c r="AA832" s="193"/>
      <c r="AB832" s="201"/>
      <c r="AC832" s="193"/>
      <c r="AD832" s="193"/>
      <c r="AE832" s="193"/>
      <c r="AF832" s="193"/>
      <c r="AG832" s="193"/>
      <c r="AH832" s="193"/>
      <c r="AI832" s="193"/>
      <c r="AJ832" s="153"/>
      <c r="AK832" s="193"/>
    </row>
    <row r="833" spans="1:37" ht="15.05" x14ac:dyDescent="0.35">
      <c r="A833" s="186"/>
      <c r="B833" s="157" t="s">
        <v>1300</v>
      </c>
      <c r="C833" s="158"/>
      <c r="D833" s="241">
        <f t="shared" ref="D833:AK833" si="927">SUM(D834)</f>
        <v>0</v>
      </c>
      <c r="E833" s="241">
        <f t="shared" si="927"/>
        <v>0</v>
      </c>
      <c r="F833" s="241">
        <f t="shared" si="927"/>
        <v>0</v>
      </c>
      <c r="G833" s="241">
        <f t="shared" si="927"/>
        <v>0</v>
      </c>
      <c r="H833" s="241">
        <f t="shared" si="927"/>
        <v>0</v>
      </c>
      <c r="I833" s="241">
        <f t="shared" si="927"/>
        <v>0</v>
      </c>
      <c r="J833" s="241">
        <f t="shared" si="927"/>
        <v>0</v>
      </c>
      <c r="K833" s="241">
        <f t="shared" si="927"/>
        <v>0</v>
      </c>
      <c r="L833" s="241">
        <f t="shared" si="927"/>
        <v>0</v>
      </c>
      <c r="M833" s="241">
        <f t="shared" si="927"/>
        <v>0</v>
      </c>
      <c r="N833" s="241">
        <f t="shared" si="927"/>
        <v>0</v>
      </c>
      <c r="O833" s="241">
        <f t="shared" si="927"/>
        <v>0</v>
      </c>
      <c r="P833" s="241">
        <f t="shared" si="927"/>
        <v>0</v>
      </c>
      <c r="Q833" s="241">
        <f t="shared" si="927"/>
        <v>0</v>
      </c>
      <c r="R833" s="241">
        <f t="shared" si="927"/>
        <v>0</v>
      </c>
      <c r="S833" s="241">
        <f t="shared" si="927"/>
        <v>0.39322140999999999</v>
      </c>
      <c r="T833" s="241">
        <f t="shared" si="927"/>
        <v>0.12354240999999999</v>
      </c>
      <c r="U833" s="241">
        <f t="shared" si="927"/>
        <v>0.269679</v>
      </c>
      <c r="V833" s="241">
        <f t="shared" si="927"/>
        <v>0</v>
      </c>
      <c r="W833" s="241">
        <f t="shared" si="927"/>
        <v>0</v>
      </c>
      <c r="X833" s="241">
        <f t="shared" si="927"/>
        <v>0</v>
      </c>
      <c r="Y833" s="241">
        <f t="shared" si="927"/>
        <v>0</v>
      </c>
      <c r="Z833" s="241">
        <f t="shared" si="927"/>
        <v>0</v>
      </c>
      <c r="AA833" s="241">
        <f t="shared" si="927"/>
        <v>0</v>
      </c>
      <c r="AB833" s="241">
        <f t="shared" si="927"/>
        <v>0</v>
      </c>
      <c r="AC833" s="241">
        <f t="shared" si="927"/>
        <v>0</v>
      </c>
      <c r="AD833" s="241">
        <f t="shared" si="927"/>
        <v>0</v>
      </c>
      <c r="AE833" s="241">
        <f t="shared" si="927"/>
        <v>0</v>
      </c>
      <c r="AF833" s="241">
        <f t="shared" si="927"/>
        <v>2020</v>
      </c>
      <c r="AG833" s="241">
        <f t="shared" si="927"/>
        <v>0</v>
      </c>
      <c r="AH833" s="241">
        <f t="shared" si="927"/>
        <v>0</v>
      </c>
      <c r="AI833" s="241">
        <f t="shared" si="927"/>
        <v>0</v>
      </c>
      <c r="AJ833" s="241">
        <f t="shared" si="927"/>
        <v>0.09</v>
      </c>
      <c r="AK833" s="241">
        <f t="shared" si="927"/>
        <v>0</v>
      </c>
    </row>
    <row r="834" spans="1:37" ht="46.65" x14ac:dyDescent="0.35">
      <c r="A834" s="181">
        <v>716</v>
      </c>
      <c r="B834" s="177" t="s">
        <v>1301</v>
      </c>
      <c r="C834" s="151" t="s">
        <v>1302</v>
      </c>
      <c r="D834" s="153">
        <v>0</v>
      </c>
      <c r="E834" s="192">
        <f>D834*10%</f>
        <v>0</v>
      </c>
      <c r="F834" s="192">
        <f>D834-E834-H834</f>
        <v>0</v>
      </c>
      <c r="G834" s="192"/>
      <c r="H834" s="192">
        <f>D834*6%</f>
        <v>0</v>
      </c>
      <c r="I834" s="153">
        <v>0</v>
      </c>
      <c r="J834" s="193">
        <v>0</v>
      </c>
      <c r="K834" s="193">
        <v>0</v>
      </c>
      <c r="L834" s="193">
        <v>0</v>
      </c>
      <c r="M834" s="193">
        <v>0</v>
      </c>
      <c r="N834" s="192">
        <f>D834-I834</f>
        <v>0</v>
      </c>
      <c r="O834" s="192">
        <f t="shared" ref="O834" si="928">E834-J834</f>
        <v>0</v>
      </c>
      <c r="P834" s="192">
        <f t="shared" ref="P834" si="929">F834-K834</f>
        <v>0</v>
      </c>
      <c r="Q834" s="192">
        <f t="shared" ref="Q834" si="930">G834-L834</f>
        <v>0</v>
      </c>
      <c r="R834" s="192">
        <f t="shared" ref="R834" si="931">H834-M834</f>
        <v>0</v>
      </c>
      <c r="S834" s="153">
        <f>T834+U834+V834+W834</f>
        <v>0.39322140999999999</v>
      </c>
      <c r="T834" s="153">
        <v>0.12354240999999999</v>
      </c>
      <c r="U834" s="153">
        <v>0.269679</v>
      </c>
      <c r="V834" s="153"/>
      <c r="W834" s="153">
        <v>0</v>
      </c>
      <c r="X834" s="193"/>
      <c r="Y834" s="193"/>
      <c r="Z834" s="193"/>
      <c r="AA834" s="193"/>
      <c r="AB834" s="201"/>
      <c r="AC834" s="193"/>
      <c r="AD834" s="193"/>
      <c r="AE834" s="193"/>
      <c r="AF834" s="198">
        <v>2020</v>
      </c>
      <c r="AG834" s="192" t="s">
        <v>1527</v>
      </c>
      <c r="AH834" s="192" t="s">
        <v>1528</v>
      </c>
      <c r="AI834" s="192" t="s">
        <v>1529</v>
      </c>
      <c r="AJ834" s="153">
        <v>0.09</v>
      </c>
      <c r="AK834" s="193"/>
    </row>
    <row r="835" spans="1:37" ht="15.05" x14ac:dyDescent="0.35">
      <c r="A835" s="186"/>
      <c r="B835" s="157" t="s">
        <v>456</v>
      </c>
      <c r="C835" s="158"/>
      <c r="D835" s="241">
        <f t="shared" ref="D835:AK835" si="932">SUM(D836)</f>
        <v>0</v>
      </c>
      <c r="E835" s="241">
        <f t="shared" si="932"/>
        <v>0</v>
      </c>
      <c r="F835" s="241">
        <f t="shared" si="932"/>
        <v>0</v>
      </c>
      <c r="G835" s="241">
        <f t="shared" si="932"/>
        <v>0</v>
      </c>
      <c r="H835" s="241">
        <f t="shared" si="932"/>
        <v>0</v>
      </c>
      <c r="I835" s="241">
        <f t="shared" si="932"/>
        <v>0</v>
      </c>
      <c r="J835" s="241">
        <f t="shared" si="932"/>
        <v>0</v>
      </c>
      <c r="K835" s="241">
        <f t="shared" si="932"/>
        <v>0</v>
      </c>
      <c r="L835" s="241">
        <f t="shared" si="932"/>
        <v>0</v>
      </c>
      <c r="M835" s="241">
        <f t="shared" si="932"/>
        <v>0</v>
      </c>
      <c r="N835" s="241">
        <f t="shared" si="932"/>
        <v>0</v>
      </c>
      <c r="O835" s="241">
        <f t="shared" si="932"/>
        <v>0</v>
      </c>
      <c r="P835" s="241">
        <f t="shared" si="932"/>
        <v>0</v>
      </c>
      <c r="Q835" s="241">
        <f t="shared" si="932"/>
        <v>0</v>
      </c>
      <c r="R835" s="241">
        <f t="shared" si="932"/>
        <v>0</v>
      </c>
      <c r="S835" s="241">
        <f t="shared" si="932"/>
        <v>7.1193220000000002E-2</v>
      </c>
      <c r="T835" s="241">
        <f t="shared" si="932"/>
        <v>7.1193220000000002E-2</v>
      </c>
      <c r="U835" s="241">
        <f t="shared" si="932"/>
        <v>0</v>
      </c>
      <c r="V835" s="241">
        <f t="shared" si="932"/>
        <v>0</v>
      </c>
      <c r="W835" s="241">
        <f t="shared" si="932"/>
        <v>0</v>
      </c>
      <c r="X835" s="241">
        <f t="shared" si="932"/>
        <v>0</v>
      </c>
      <c r="Y835" s="241">
        <f t="shared" si="932"/>
        <v>0</v>
      </c>
      <c r="Z835" s="241">
        <f t="shared" si="932"/>
        <v>0</v>
      </c>
      <c r="AA835" s="241">
        <f t="shared" si="932"/>
        <v>0</v>
      </c>
      <c r="AB835" s="241">
        <f t="shared" si="932"/>
        <v>0</v>
      </c>
      <c r="AC835" s="241">
        <f t="shared" si="932"/>
        <v>0</v>
      </c>
      <c r="AD835" s="241">
        <f t="shared" si="932"/>
        <v>0</v>
      </c>
      <c r="AE835" s="241">
        <f t="shared" si="932"/>
        <v>0</v>
      </c>
      <c r="AF835" s="241">
        <f t="shared" si="932"/>
        <v>0</v>
      </c>
      <c r="AG835" s="241">
        <f t="shared" si="932"/>
        <v>0</v>
      </c>
      <c r="AH835" s="241">
        <f t="shared" si="932"/>
        <v>0</v>
      </c>
      <c r="AI835" s="241">
        <f t="shared" si="932"/>
        <v>0</v>
      </c>
      <c r="AJ835" s="241">
        <f t="shared" si="932"/>
        <v>0</v>
      </c>
      <c r="AK835" s="241">
        <f t="shared" si="932"/>
        <v>0</v>
      </c>
    </row>
    <row r="836" spans="1:37" ht="46.65" x14ac:dyDescent="0.35">
      <c r="A836" s="181">
        <v>717</v>
      </c>
      <c r="B836" s="177" t="s">
        <v>1303</v>
      </c>
      <c r="C836" s="151" t="s">
        <v>1304</v>
      </c>
      <c r="D836" s="153">
        <v>0</v>
      </c>
      <c r="E836" s="192">
        <f>D836*10%</f>
        <v>0</v>
      </c>
      <c r="F836" s="192">
        <f>D836-E836-H836</f>
        <v>0</v>
      </c>
      <c r="G836" s="192"/>
      <c r="H836" s="192">
        <f>D836*6%</f>
        <v>0</v>
      </c>
      <c r="I836" s="153">
        <v>0</v>
      </c>
      <c r="J836" s="193">
        <v>0</v>
      </c>
      <c r="K836" s="193">
        <v>0</v>
      </c>
      <c r="L836" s="193">
        <v>0</v>
      </c>
      <c r="M836" s="193">
        <v>0</v>
      </c>
      <c r="N836" s="192">
        <f>D836-I836</f>
        <v>0</v>
      </c>
      <c r="O836" s="192">
        <f t="shared" ref="O836" si="933">E836-J836</f>
        <v>0</v>
      </c>
      <c r="P836" s="192">
        <f t="shared" ref="P836" si="934">F836-K836</f>
        <v>0</v>
      </c>
      <c r="Q836" s="192">
        <f t="shared" ref="Q836" si="935">G836-L836</f>
        <v>0</v>
      </c>
      <c r="R836" s="192">
        <f t="shared" ref="R836" si="936">H836-M836</f>
        <v>0</v>
      </c>
      <c r="S836" s="153">
        <f>T836+U836+V836+W836</f>
        <v>7.1193220000000002E-2</v>
      </c>
      <c r="T836" s="153">
        <v>7.1193220000000002E-2</v>
      </c>
      <c r="U836" s="153"/>
      <c r="V836" s="153"/>
      <c r="W836" s="153">
        <v>0</v>
      </c>
      <c r="X836" s="193"/>
      <c r="Y836" s="193"/>
      <c r="Z836" s="193"/>
      <c r="AA836" s="193"/>
      <c r="AB836" s="201"/>
      <c r="AC836" s="193"/>
      <c r="AD836" s="193"/>
      <c r="AE836" s="193"/>
      <c r="AF836" s="193"/>
      <c r="AG836" s="193"/>
      <c r="AH836" s="193"/>
      <c r="AI836" s="193"/>
      <c r="AJ836" s="153"/>
      <c r="AK836" s="193"/>
    </row>
    <row r="837" spans="1:37" ht="15.05" x14ac:dyDescent="0.35">
      <c r="A837" s="186"/>
      <c r="B837" s="157" t="s">
        <v>331</v>
      </c>
      <c r="C837" s="158"/>
      <c r="D837" s="241">
        <f t="shared" ref="D837:AK837" si="937">SUM(D838:D841)</f>
        <v>2.9259719999999998</v>
      </c>
      <c r="E837" s="241">
        <f t="shared" si="937"/>
        <v>0.2925972</v>
      </c>
      <c r="F837" s="241">
        <f t="shared" si="937"/>
        <v>2.45781648</v>
      </c>
      <c r="G837" s="241">
        <f t="shared" si="937"/>
        <v>0</v>
      </c>
      <c r="H837" s="241">
        <f t="shared" si="937"/>
        <v>0.17555831999999996</v>
      </c>
      <c r="I837" s="241">
        <f t="shared" si="937"/>
        <v>2.1150235259999999</v>
      </c>
      <c r="J837" s="241">
        <f t="shared" si="937"/>
        <v>0.58337974999999997</v>
      </c>
      <c r="K837" s="241">
        <f t="shared" si="937"/>
        <v>1.5305756799999999</v>
      </c>
      <c r="L837" s="241">
        <f t="shared" si="937"/>
        <v>0</v>
      </c>
      <c r="M837" s="241">
        <f t="shared" si="937"/>
        <v>1.0680959999999999E-3</v>
      </c>
      <c r="N837" s="241">
        <f t="shared" si="937"/>
        <v>0.81094847399999992</v>
      </c>
      <c r="O837" s="241">
        <f t="shared" si="937"/>
        <v>-0.29078254999999997</v>
      </c>
      <c r="P837" s="241">
        <f t="shared" si="937"/>
        <v>0.92724079999999998</v>
      </c>
      <c r="Q837" s="241">
        <f t="shared" si="937"/>
        <v>0</v>
      </c>
      <c r="R837" s="241">
        <f t="shared" si="937"/>
        <v>0.17449022399999994</v>
      </c>
      <c r="S837" s="241">
        <f t="shared" si="937"/>
        <v>8.9008000000000002E-4</v>
      </c>
      <c r="T837" s="241">
        <f t="shared" si="937"/>
        <v>0</v>
      </c>
      <c r="U837" s="241">
        <f t="shared" si="937"/>
        <v>0</v>
      </c>
      <c r="V837" s="241">
        <f t="shared" si="937"/>
        <v>0</v>
      </c>
      <c r="W837" s="241">
        <f t="shared" si="937"/>
        <v>8.9008000000000002E-4</v>
      </c>
      <c r="X837" s="241">
        <f t="shared" si="937"/>
        <v>0</v>
      </c>
      <c r="Y837" s="241">
        <f t="shared" si="937"/>
        <v>0</v>
      </c>
      <c r="Z837" s="241">
        <f t="shared" si="937"/>
        <v>0</v>
      </c>
      <c r="AA837" s="241">
        <f t="shared" si="937"/>
        <v>0</v>
      </c>
      <c r="AB837" s="241">
        <f t="shared" si="937"/>
        <v>0</v>
      </c>
      <c r="AC837" s="241">
        <f t="shared" si="937"/>
        <v>0</v>
      </c>
      <c r="AD837" s="241">
        <f t="shared" si="937"/>
        <v>0</v>
      </c>
      <c r="AE837" s="241">
        <f t="shared" si="937"/>
        <v>0</v>
      </c>
      <c r="AF837" s="241">
        <f t="shared" si="937"/>
        <v>0</v>
      </c>
      <c r="AG837" s="241">
        <f t="shared" si="937"/>
        <v>0</v>
      </c>
      <c r="AH837" s="241">
        <f t="shared" si="937"/>
        <v>0</v>
      </c>
      <c r="AI837" s="241">
        <f t="shared" si="937"/>
        <v>0</v>
      </c>
      <c r="AJ837" s="241">
        <f t="shared" si="937"/>
        <v>0</v>
      </c>
      <c r="AK837" s="241">
        <f t="shared" si="937"/>
        <v>0</v>
      </c>
    </row>
    <row r="838" spans="1:37" ht="62.2" x14ac:dyDescent="0.35">
      <c r="A838" s="181">
        <v>718</v>
      </c>
      <c r="B838" s="177" t="s">
        <v>1305</v>
      </c>
      <c r="C838" s="151" t="s">
        <v>1306</v>
      </c>
      <c r="D838" s="153">
        <v>1.2E-2</v>
      </c>
      <c r="E838" s="192">
        <f t="shared" ref="E838:E841" si="938">D838*10%</f>
        <v>1.2000000000000001E-3</v>
      </c>
      <c r="F838" s="192">
        <f t="shared" ref="F838:F841" si="939">D838-E838-H838</f>
        <v>1.008E-2</v>
      </c>
      <c r="G838" s="192"/>
      <c r="H838" s="192">
        <f t="shared" ref="H838:H841" si="940">D838*6%</f>
        <v>7.1999999999999994E-4</v>
      </c>
      <c r="I838" s="153">
        <v>0</v>
      </c>
      <c r="J838" s="193">
        <v>0</v>
      </c>
      <c r="K838" s="193">
        <v>0</v>
      </c>
      <c r="L838" s="193">
        <v>0</v>
      </c>
      <c r="M838" s="193">
        <v>0</v>
      </c>
      <c r="N838" s="192">
        <f t="shared" ref="N838:N841" si="941">D838-I838</f>
        <v>1.2E-2</v>
      </c>
      <c r="O838" s="192">
        <f t="shared" ref="O838:O841" si="942">E838-J838</f>
        <v>1.2000000000000001E-3</v>
      </c>
      <c r="P838" s="192">
        <f t="shared" ref="P838:P841" si="943">F838-K838</f>
        <v>1.008E-2</v>
      </c>
      <c r="Q838" s="192">
        <f t="shared" ref="Q838:Q841" si="944">G838-L838</f>
        <v>0</v>
      </c>
      <c r="R838" s="192">
        <f t="shared" ref="R838:R841" si="945">H838-M838</f>
        <v>7.1999999999999994E-4</v>
      </c>
      <c r="S838" s="153">
        <f t="shared" ref="S838:S841" si="946">T838+U838+V838+W838</f>
        <v>0</v>
      </c>
      <c r="T838" s="153"/>
      <c r="U838" s="153"/>
      <c r="V838" s="153"/>
      <c r="W838" s="153">
        <v>0</v>
      </c>
      <c r="X838" s="193"/>
      <c r="Y838" s="193"/>
      <c r="Z838" s="193"/>
      <c r="AA838" s="193"/>
      <c r="AB838" s="201"/>
      <c r="AC838" s="193"/>
      <c r="AD838" s="193"/>
      <c r="AE838" s="193"/>
      <c r="AF838" s="193"/>
      <c r="AG838" s="193"/>
      <c r="AH838" s="193"/>
      <c r="AI838" s="193"/>
      <c r="AJ838" s="153"/>
      <c r="AK838" s="193"/>
    </row>
    <row r="839" spans="1:37" ht="62.2" x14ac:dyDescent="0.35">
      <c r="A839" s="181">
        <v>719</v>
      </c>
      <c r="B839" s="177" t="s">
        <v>1307</v>
      </c>
      <c r="C839" s="151" t="s">
        <v>1308</v>
      </c>
      <c r="D839" s="153">
        <v>1.2E-2</v>
      </c>
      <c r="E839" s="192">
        <f t="shared" si="938"/>
        <v>1.2000000000000001E-3</v>
      </c>
      <c r="F839" s="192">
        <f t="shared" si="939"/>
        <v>1.008E-2</v>
      </c>
      <c r="G839" s="192"/>
      <c r="H839" s="192">
        <f t="shared" si="940"/>
        <v>7.1999999999999994E-4</v>
      </c>
      <c r="I839" s="153">
        <v>5.3404799999999997E-4</v>
      </c>
      <c r="J839" s="193">
        <v>0</v>
      </c>
      <c r="K839" s="193">
        <v>0</v>
      </c>
      <c r="L839" s="193">
        <v>0</v>
      </c>
      <c r="M839" s="193">
        <v>5.3404799999999997E-4</v>
      </c>
      <c r="N839" s="192">
        <f t="shared" si="941"/>
        <v>1.1465952E-2</v>
      </c>
      <c r="O839" s="192">
        <f t="shared" si="942"/>
        <v>1.2000000000000001E-3</v>
      </c>
      <c r="P839" s="192">
        <f t="shared" si="943"/>
        <v>1.008E-2</v>
      </c>
      <c r="Q839" s="192">
        <f t="shared" si="944"/>
        <v>0</v>
      </c>
      <c r="R839" s="192">
        <f t="shared" si="945"/>
        <v>1.8595199999999997E-4</v>
      </c>
      <c r="S839" s="153">
        <f t="shared" si="946"/>
        <v>4.4504000000000001E-4</v>
      </c>
      <c r="T839" s="153"/>
      <c r="U839" s="153"/>
      <c r="V839" s="153"/>
      <c r="W839" s="153">
        <v>4.4504000000000001E-4</v>
      </c>
      <c r="X839" s="193"/>
      <c r="Y839" s="193"/>
      <c r="Z839" s="193"/>
      <c r="AA839" s="193"/>
      <c r="AB839" s="201"/>
      <c r="AC839" s="193"/>
      <c r="AD839" s="193"/>
      <c r="AE839" s="193"/>
      <c r="AF839" s="193"/>
      <c r="AG839" s="193"/>
      <c r="AH839" s="193"/>
      <c r="AI839" s="193"/>
      <c r="AJ839" s="153"/>
      <c r="AK839" s="193"/>
    </row>
    <row r="840" spans="1:37" ht="46.65" x14ac:dyDescent="0.35">
      <c r="A840" s="181">
        <v>720</v>
      </c>
      <c r="B840" s="177" t="s">
        <v>1309</v>
      </c>
      <c r="C840" s="151" t="s">
        <v>1310</v>
      </c>
      <c r="D840" s="153">
        <v>2.8899719999999998</v>
      </c>
      <c r="E840" s="192">
        <f t="shared" si="938"/>
        <v>0.28899720000000001</v>
      </c>
      <c r="F840" s="192">
        <f t="shared" si="939"/>
        <v>2.4275764799999999</v>
      </c>
      <c r="G840" s="192"/>
      <c r="H840" s="192">
        <f t="shared" si="940"/>
        <v>0.17339831999999997</v>
      </c>
      <c r="I840" s="153">
        <v>2.1139554299999999</v>
      </c>
      <c r="J840" s="193">
        <v>0.58337974999999997</v>
      </c>
      <c r="K840" s="193">
        <v>1.5305756799999999</v>
      </c>
      <c r="L840" s="193">
        <v>0</v>
      </c>
      <c r="M840" s="193">
        <v>0</v>
      </c>
      <c r="N840" s="192">
        <f t="shared" si="941"/>
        <v>0.77601656999999991</v>
      </c>
      <c r="O840" s="192">
        <f t="shared" si="942"/>
        <v>-0.29438254999999997</v>
      </c>
      <c r="P840" s="192">
        <f t="shared" si="943"/>
        <v>0.89700080000000004</v>
      </c>
      <c r="Q840" s="192">
        <f t="shared" si="944"/>
        <v>0</v>
      </c>
      <c r="R840" s="192">
        <f t="shared" si="945"/>
        <v>0.17339831999999997</v>
      </c>
      <c r="S840" s="153">
        <f t="shared" si="946"/>
        <v>0</v>
      </c>
      <c r="T840" s="153"/>
      <c r="U840" s="153"/>
      <c r="V840" s="153"/>
      <c r="W840" s="153">
        <v>0</v>
      </c>
      <c r="X840" s="193"/>
      <c r="Y840" s="193"/>
      <c r="Z840" s="193"/>
      <c r="AA840" s="193"/>
      <c r="AB840" s="201"/>
      <c r="AC840" s="193"/>
      <c r="AD840" s="193"/>
      <c r="AE840" s="193"/>
      <c r="AF840" s="193"/>
      <c r="AG840" s="193"/>
      <c r="AH840" s="193"/>
      <c r="AI840" s="193"/>
      <c r="AJ840" s="153"/>
      <c r="AK840" s="193"/>
    </row>
    <row r="841" spans="1:37" ht="77.7" x14ac:dyDescent="0.35">
      <c r="A841" s="181">
        <v>721</v>
      </c>
      <c r="B841" s="177" t="s">
        <v>1311</v>
      </c>
      <c r="C841" s="151" t="s">
        <v>1312</v>
      </c>
      <c r="D841" s="153">
        <v>1.2E-2</v>
      </c>
      <c r="E841" s="192">
        <f t="shared" si="938"/>
        <v>1.2000000000000001E-3</v>
      </c>
      <c r="F841" s="192">
        <f t="shared" si="939"/>
        <v>1.008E-2</v>
      </c>
      <c r="G841" s="192"/>
      <c r="H841" s="192">
        <f t="shared" si="940"/>
        <v>7.1999999999999994E-4</v>
      </c>
      <c r="I841" s="153">
        <v>5.3404799999999997E-4</v>
      </c>
      <c r="J841" s="193">
        <v>0</v>
      </c>
      <c r="K841" s="193">
        <v>0</v>
      </c>
      <c r="L841" s="193">
        <v>0</v>
      </c>
      <c r="M841" s="193">
        <v>5.3404799999999997E-4</v>
      </c>
      <c r="N841" s="192">
        <f t="shared" si="941"/>
        <v>1.1465952E-2</v>
      </c>
      <c r="O841" s="192">
        <f t="shared" si="942"/>
        <v>1.2000000000000001E-3</v>
      </c>
      <c r="P841" s="192">
        <f t="shared" si="943"/>
        <v>1.008E-2</v>
      </c>
      <c r="Q841" s="192">
        <f t="shared" si="944"/>
        <v>0</v>
      </c>
      <c r="R841" s="192">
        <f t="shared" si="945"/>
        <v>1.8595199999999997E-4</v>
      </c>
      <c r="S841" s="153">
        <f t="shared" si="946"/>
        <v>4.4504000000000001E-4</v>
      </c>
      <c r="T841" s="153"/>
      <c r="U841" s="153"/>
      <c r="V841" s="153"/>
      <c r="W841" s="153">
        <v>4.4504000000000001E-4</v>
      </c>
      <c r="X841" s="193"/>
      <c r="Y841" s="193"/>
      <c r="Z841" s="193"/>
      <c r="AA841" s="193"/>
      <c r="AB841" s="201"/>
      <c r="AC841" s="193"/>
      <c r="AD841" s="193"/>
      <c r="AE841" s="193"/>
      <c r="AF841" s="193"/>
      <c r="AG841" s="193"/>
      <c r="AH841" s="193"/>
      <c r="AI841" s="193"/>
      <c r="AJ841" s="153"/>
      <c r="AK841" s="193"/>
    </row>
    <row r="842" spans="1:37" ht="15.05" x14ac:dyDescent="0.35">
      <c r="A842" s="186"/>
      <c r="B842" s="157" t="s">
        <v>389</v>
      </c>
      <c r="C842" s="158"/>
      <c r="D842" s="241">
        <f t="shared" ref="D842:AK842" si="947">SUM(D843:D851)</f>
        <v>18.154356</v>
      </c>
      <c r="E842" s="241">
        <f t="shared" si="947"/>
        <v>1.8154356</v>
      </c>
      <c r="F842" s="241">
        <f t="shared" si="947"/>
        <v>15.249659039999999</v>
      </c>
      <c r="G842" s="241">
        <f t="shared" si="947"/>
        <v>0</v>
      </c>
      <c r="H842" s="241">
        <f t="shared" si="947"/>
        <v>1.0892613599999998</v>
      </c>
      <c r="I842" s="241">
        <f t="shared" si="947"/>
        <v>4.0216956379999997</v>
      </c>
      <c r="J842" s="241">
        <f t="shared" si="947"/>
        <v>0</v>
      </c>
      <c r="K842" s="241">
        <f t="shared" si="947"/>
        <v>3.1714316299999998</v>
      </c>
      <c r="L842" s="241">
        <f t="shared" si="947"/>
        <v>0</v>
      </c>
      <c r="M842" s="241">
        <f t="shared" si="947"/>
        <v>0.8502640079999999</v>
      </c>
      <c r="N842" s="241">
        <f t="shared" si="947"/>
        <v>14.132660361999998</v>
      </c>
      <c r="O842" s="241">
        <f t="shared" si="947"/>
        <v>1.8154356</v>
      </c>
      <c r="P842" s="241">
        <f t="shared" si="947"/>
        <v>12.078227409999998</v>
      </c>
      <c r="Q842" s="241">
        <f t="shared" si="947"/>
        <v>0</v>
      </c>
      <c r="R842" s="241">
        <f t="shared" si="947"/>
        <v>0.23899735199999983</v>
      </c>
      <c r="S842" s="241">
        <f t="shared" si="947"/>
        <v>8.2465342900000014</v>
      </c>
      <c r="T842" s="241">
        <f t="shared" si="947"/>
        <v>0</v>
      </c>
      <c r="U842" s="241">
        <f t="shared" si="947"/>
        <v>7.5379809500000015</v>
      </c>
      <c r="V842" s="241">
        <f t="shared" si="947"/>
        <v>0</v>
      </c>
      <c r="W842" s="241">
        <f t="shared" si="947"/>
        <v>0.70855334000000003</v>
      </c>
      <c r="X842" s="241">
        <f t="shared" si="947"/>
        <v>0</v>
      </c>
      <c r="Y842" s="241">
        <f t="shared" si="947"/>
        <v>0</v>
      </c>
      <c r="Z842" s="241">
        <f t="shared" si="947"/>
        <v>0</v>
      </c>
      <c r="AA842" s="241">
        <f t="shared" si="947"/>
        <v>0</v>
      </c>
      <c r="AB842" s="241">
        <f t="shared" si="947"/>
        <v>0</v>
      </c>
      <c r="AC842" s="241">
        <f t="shared" si="947"/>
        <v>0</v>
      </c>
      <c r="AD842" s="241">
        <f t="shared" si="947"/>
        <v>0</v>
      </c>
      <c r="AE842" s="241">
        <f t="shared" si="947"/>
        <v>0</v>
      </c>
      <c r="AF842" s="241">
        <f t="shared" si="947"/>
        <v>2020</v>
      </c>
      <c r="AG842" s="241">
        <f t="shared" si="947"/>
        <v>0</v>
      </c>
      <c r="AH842" s="241">
        <f t="shared" si="947"/>
        <v>0</v>
      </c>
      <c r="AI842" s="241">
        <f t="shared" si="947"/>
        <v>0</v>
      </c>
      <c r="AJ842" s="241">
        <f t="shared" si="947"/>
        <v>2.0329999999999999</v>
      </c>
      <c r="AK842" s="241">
        <f t="shared" si="947"/>
        <v>0</v>
      </c>
    </row>
    <row r="843" spans="1:37" ht="62.2" x14ac:dyDescent="0.35">
      <c r="A843" s="181">
        <v>722</v>
      </c>
      <c r="B843" s="177" t="s">
        <v>1313</v>
      </c>
      <c r="C843" s="151" t="s">
        <v>1314</v>
      </c>
      <c r="D843" s="153">
        <v>0.78742800000000002</v>
      </c>
      <c r="E843" s="192">
        <f t="shared" ref="E843:E851" si="948">D843*10%</f>
        <v>7.8742800000000002E-2</v>
      </c>
      <c r="F843" s="192">
        <f t="shared" ref="F843:F851" si="949">D843-E843-H843</f>
        <v>0.66143952000000006</v>
      </c>
      <c r="G843" s="192"/>
      <c r="H843" s="192">
        <f t="shared" ref="H843:H851" si="950">D843*6%</f>
        <v>4.7245679999999998E-2</v>
      </c>
      <c r="I843" s="153">
        <v>3.2064761659999998</v>
      </c>
      <c r="J843" s="193">
        <v>0</v>
      </c>
      <c r="K843" s="193">
        <v>3.1714316299999998</v>
      </c>
      <c r="L843" s="193">
        <v>0</v>
      </c>
      <c r="M843" s="193">
        <v>3.5044536000000001E-2</v>
      </c>
      <c r="N843" s="192">
        <f t="shared" ref="N843:N851" si="951">D843-I843</f>
        <v>-2.4190481659999996</v>
      </c>
      <c r="O843" s="192">
        <f t="shared" ref="O843:O851" si="952">E843-J843</f>
        <v>7.8742800000000002E-2</v>
      </c>
      <c r="P843" s="192">
        <f t="shared" ref="P843:P851" si="953">F843-K843</f>
        <v>-2.5099921099999998</v>
      </c>
      <c r="Q843" s="192">
        <f t="shared" ref="Q843:Q851" si="954">G843-L843</f>
        <v>0</v>
      </c>
      <c r="R843" s="192">
        <f t="shared" ref="R843:R851" si="955">H843-M843</f>
        <v>1.2201143999999997E-2</v>
      </c>
      <c r="S843" s="153">
        <f t="shared" ref="S843:S851" si="956">T843+U843+V843+W843</f>
        <v>2.9203780000000002E-2</v>
      </c>
      <c r="T843" s="153"/>
      <c r="U843" s="153"/>
      <c r="V843" s="153"/>
      <c r="W843" s="153">
        <v>2.9203780000000002E-2</v>
      </c>
      <c r="X843" s="193"/>
      <c r="Y843" s="193"/>
      <c r="Z843" s="193"/>
      <c r="AA843" s="193"/>
      <c r="AB843" s="201"/>
      <c r="AC843" s="193"/>
      <c r="AD843" s="193"/>
      <c r="AE843" s="193"/>
      <c r="AF843" s="193"/>
      <c r="AG843" s="193"/>
      <c r="AH843" s="193"/>
      <c r="AI843" s="193"/>
      <c r="AJ843" s="153"/>
      <c r="AK843" s="193"/>
    </row>
    <row r="844" spans="1:37" ht="77.7" x14ac:dyDescent="0.35">
      <c r="A844" s="181">
        <v>723</v>
      </c>
      <c r="B844" s="177" t="s">
        <v>1315</v>
      </c>
      <c r="C844" s="151" t="s">
        <v>1316</v>
      </c>
      <c r="D844" s="153">
        <v>1.2E-2</v>
      </c>
      <c r="E844" s="192">
        <f t="shared" si="948"/>
        <v>1.2000000000000001E-3</v>
      </c>
      <c r="F844" s="192">
        <f t="shared" si="949"/>
        <v>1.008E-2</v>
      </c>
      <c r="G844" s="192"/>
      <c r="H844" s="192">
        <f t="shared" si="950"/>
        <v>7.1999999999999994E-4</v>
      </c>
      <c r="I844" s="153">
        <v>0</v>
      </c>
      <c r="J844" s="193">
        <v>0</v>
      </c>
      <c r="K844" s="193">
        <v>0</v>
      </c>
      <c r="L844" s="193">
        <v>0</v>
      </c>
      <c r="M844" s="193">
        <v>0</v>
      </c>
      <c r="N844" s="192">
        <f t="shared" si="951"/>
        <v>1.2E-2</v>
      </c>
      <c r="O844" s="192">
        <f t="shared" si="952"/>
        <v>1.2000000000000001E-3</v>
      </c>
      <c r="P844" s="192">
        <f t="shared" si="953"/>
        <v>1.008E-2</v>
      </c>
      <c r="Q844" s="192">
        <f t="shared" si="954"/>
        <v>0</v>
      </c>
      <c r="R844" s="192">
        <f t="shared" si="955"/>
        <v>7.1999999999999994E-4</v>
      </c>
      <c r="S844" s="153">
        <f t="shared" si="956"/>
        <v>0</v>
      </c>
      <c r="T844" s="153"/>
      <c r="U844" s="153"/>
      <c r="V844" s="153"/>
      <c r="W844" s="153">
        <v>0</v>
      </c>
      <c r="X844" s="193"/>
      <c r="Y844" s="193"/>
      <c r="Z844" s="193"/>
      <c r="AA844" s="193"/>
      <c r="AB844" s="201"/>
      <c r="AC844" s="193"/>
      <c r="AD844" s="193"/>
      <c r="AE844" s="193"/>
      <c r="AF844" s="193"/>
      <c r="AG844" s="193"/>
      <c r="AH844" s="193"/>
      <c r="AI844" s="193"/>
      <c r="AJ844" s="153"/>
      <c r="AK844" s="193"/>
    </row>
    <row r="845" spans="1:37" ht="62.2" x14ac:dyDescent="0.35">
      <c r="A845" s="181">
        <v>724</v>
      </c>
      <c r="B845" s="177" t="s">
        <v>1317</v>
      </c>
      <c r="C845" s="151" t="s">
        <v>1318</v>
      </c>
      <c r="D845" s="153">
        <v>1.2E-2</v>
      </c>
      <c r="E845" s="192">
        <f t="shared" si="948"/>
        <v>1.2000000000000001E-3</v>
      </c>
      <c r="F845" s="192">
        <f t="shared" si="949"/>
        <v>1.008E-2</v>
      </c>
      <c r="G845" s="192"/>
      <c r="H845" s="192">
        <f t="shared" si="950"/>
        <v>7.1999999999999994E-4</v>
      </c>
      <c r="I845" s="153">
        <v>7.6916399999999992E-4</v>
      </c>
      <c r="J845" s="193">
        <v>0</v>
      </c>
      <c r="K845" s="193">
        <v>0</v>
      </c>
      <c r="L845" s="193">
        <v>0</v>
      </c>
      <c r="M845" s="193">
        <v>7.6916399999999992E-4</v>
      </c>
      <c r="N845" s="192">
        <f t="shared" si="951"/>
        <v>1.1230836000000001E-2</v>
      </c>
      <c r="O845" s="192">
        <f t="shared" si="952"/>
        <v>1.2000000000000001E-3</v>
      </c>
      <c r="P845" s="192">
        <f t="shared" si="953"/>
        <v>1.008E-2</v>
      </c>
      <c r="Q845" s="192">
        <f t="shared" si="954"/>
        <v>0</v>
      </c>
      <c r="R845" s="192">
        <f t="shared" si="955"/>
        <v>-4.9163999999999979E-5</v>
      </c>
      <c r="S845" s="153">
        <f t="shared" si="956"/>
        <v>6.4096999999999993E-4</v>
      </c>
      <c r="T845" s="153"/>
      <c r="U845" s="153"/>
      <c r="V845" s="153"/>
      <c r="W845" s="153">
        <v>6.4096999999999993E-4</v>
      </c>
      <c r="X845" s="193"/>
      <c r="Y845" s="193"/>
      <c r="Z845" s="193"/>
      <c r="AA845" s="193"/>
      <c r="AB845" s="201"/>
      <c r="AC845" s="193"/>
      <c r="AD845" s="193"/>
      <c r="AE845" s="193"/>
      <c r="AF845" s="193"/>
      <c r="AG845" s="193"/>
      <c r="AH845" s="193"/>
      <c r="AI845" s="193"/>
      <c r="AJ845" s="153"/>
      <c r="AK845" s="193"/>
    </row>
    <row r="846" spans="1:37" ht="77.7" x14ac:dyDescent="0.35">
      <c r="A846" s="181">
        <v>725</v>
      </c>
      <c r="B846" s="177" t="s">
        <v>1319</v>
      </c>
      <c r="C846" s="151" t="s">
        <v>1320</v>
      </c>
      <c r="D846" s="153">
        <v>0.23178000000000001</v>
      </c>
      <c r="E846" s="192">
        <f t="shared" si="948"/>
        <v>2.3178000000000004E-2</v>
      </c>
      <c r="F846" s="192">
        <f t="shared" si="949"/>
        <v>0.19469520000000001</v>
      </c>
      <c r="G846" s="192"/>
      <c r="H846" s="192">
        <f t="shared" si="950"/>
        <v>1.39068E-2</v>
      </c>
      <c r="I846" s="153">
        <v>1.0315355999999999E-2</v>
      </c>
      <c r="J846" s="193">
        <v>0</v>
      </c>
      <c r="K846" s="193">
        <v>0</v>
      </c>
      <c r="L846" s="193">
        <v>0</v>
      </c>
      <c r="M846" s="193">
        <v>1.0315355999999999E-2</v>
      </c>
      <c r="N846" s="192">
        <f t="shared" si="951"/>
        <v>0.22146464400000002</v>
      </c>
      <c r="O846" s="192">
        <f t="shared" si="952"/>
        <v>2.3178000000000004E-2</v>
      </c>
      <c r="P846" s="192">
        <f t="shared" si="953"/>
        <v>0.19469520000000001</v>
      </c>
      <c r="Q846" s="192">
        <f t="shared" si="954"/>
        <v>0</v>
      </c>
      <c r="R846" s="192">
        <f t="shared" si="955"/>
        <v>3.5914440000000009E-3</v>
      </c>
      <c r="S846" s="153">
        <f t="shared" si="956"/>
        <v>8.5961300000000004E-3</v>
      </c>
      <c r="T846" s="153"/>
      <c r="U846" s="153"/>
      <c r="V846" s="153"/>
      <c r="W846" s="153">
        <v>8.5961300000000004E-3</v>
      </c>
      <c r="X846" s="193"/>
      <c r="Y846" s="193"/>
      <c r="Z846" s="193"/>
      <c r="AA846" s="193"/>
      <c r="AB846" s="201"/>
      <c r="AC846" s="193"/>
      <c r="AD846" s="193"/>
      <c r="AE846" s="193"/>
      <c r="AF846" s="193"/>
      <c r="AG846" s="193"/>
      <c r="AH846" s="193"/>
      <c r="AI846" s="193"/>
      <c r="AJ846" s="153"/>
      <c r="AK846" s="193"/>
    </row>
    <row r="847" spans="1:37" ht="108.8" x14ac:dyDescent="0.35">
      <c r="A847" s="181">
        <v>726</v>
      </c>
      <c r="B847" s="177" t="s">
        <v>1321</v>
      </c>
      <c r="C847" s="151" t="s">
        <v>1322</v>
      </c>
      <c r="D847" s="153">
        <v>3.4473959999999999</v>
      </c>
      <c r="E847" s="192">
        <f t="shared" si="948"/>
        <v>0.34473960000000003</v>
      </c>
      <c r="F847" s="192">
        <f t="shared" si="949"/>
        <v>2.8958126399999999</v>
      </c>
      <c r="G847" s="192"/>
      <c r="H847" s="192">
        <f t="shared" si="950"/>
        <v>0.20684375999999999</v>
      </c>
      <c r="I847" s="153">
        <v>0</v>
      </c>
      <c r="J847" s="193">
        <v>0</v>
      </c>
      <c r="K847" s="193">
        <v>0</v>
      </c>
      <c r="L847" s="193">
        <v>0</v>
      </c>
      <c r="M847" s="193">
        <v>0</v>
      </c>
      <c r="N847" s="192">
        <f t="shared" si="951"/>
        <v>3.4473959999999999</v>
      </c>
      <c r="O847" s="192">
        <f t="shared" si="952"/>
        <v>0.34473960000000003</v>
      </c>
      <c r="P847" s="192">
        <f t="shared" si="953"/>
        <v>2.8958126399999999</v>
      </c>
      <c r="Q847" s="192">
        <f t="shared" si="954"/>
        <v>0</v>
      </c>
      <c r="R847" s="192">
        <f t="shared" si="955"/>
        <v>0.20684375999999999</v>
      </c>
      <c r="S847" s="153">
        <f t="shared" si="956"/>
        <v>0</v>
      </c>
      <c r="T847" s="153"/>
      <c r="U847" s="153"/>
      <c r="V847" s="153"/>
      <c r="W847" s="153">
        <v>0</v>
      </c>
      <c r="X847" s="193"/>
      <c r="Y847" s="193"/>
      <c r="Z847" s="193"/>
      <c r="AA847" s="193"/>
      <c r="AB847" s="201"/>
      <c r="AC847" s="193"/>
      <c r="AD847" s="193"/>
      <c r="AE847" s="193"/>
      <c r="AF847" s="193"/>
      <c r="AG847" s="193"/>
      <c r="AH847" s="193"/>
      <c r="AI847" s="193"/>
      <c r="AJ847" s="153"/>
      <c r="AK847" s="193"/>
    </row>
    <row r="848" spans="1:37" ht="93.25" x14ac:dyDescent="0.35">
      <c r="A848" s="181">
        <v>727</v>
      </c>
      <c r="B848" s="177" t="s">
        <v>1323</v>
      </c>
      <c r="C848" s="151" t="s">
        <v>1324</v>
      </c>
      <c r="D848" s="153">
        <v>1.2E-2</v>
      </c>
      <c r="E848" s="192">
        <f t="shared" si="948"/>
        <v>1.2000000000000001E-3</v>
      </c>
      <c r="F848" s="192">
        <f t="shared" si="949"/>
        <v>1.008E-2</v>
      </c>
      <c r="G848" s="192"/>
      <c r="H848" s="192">
        <f t="shared" si="950"/>
        <v>7.1999999999999994E-4</v>
      </c>
      <c r="I848" s="153">
        <v>5.3404799999999997E-4</v>
      </c>
      <c r="J848" s="193">
        <v>0</v>
      </c>
      <c r="K848" s="193">
        <v>0</v>
      </c>
      <c r="L848" s="193">
        <v>0</v>
      </c>
      <c r="M848" s="193">
        <v>5.3404799999999997E-4</v>
      </c>
      <c r="N848" s="192">
        <f t="shared" si="951"/>
        <v>1.1465952E-2</v>
      </c>
      <c r="O848" s="192">
        <f t="shared" si="952"/>
        <v>1.2000000000000001E-3</v>
      </c>
      <c r="P848" s="192">
        <f t="shared" si="953"/>
        <v>1.008E-2</v>
      </c>
      <c r="Q848" s="192">
        <f t="shared" si="954"/>
        <v>0</v>
      </c>
      <c r="R848" s="192">
        <f t="shared" si="955"/>
        <v>1.8595199999999997E-4</v>
      </c>
      <c r="S848" s="153">
        <f t="shared" si="956"/>
        <v>4.4504000000000001E-4</v>
      </c>
      <c r="T848" s="153"/>
      <c r="U848" s="153"/>
      <c r="V848" s="153"/>
      <c r="W848" s="153">
        <v>4.4504000000000001E-4</v>
      </c>
      <c r="X848" s="193"/>
      <c r="Y848" s="193"/>
      <c r="Z848" s="193"/>
      <c r="AA848" s="193"/>
      <c r="AB848" s="201"/>
      <c r="AC848" s="193"/>
      <c r="AD848" s="193"/>
      <c r="AE848" s="193"/>
      <c r="AF848" s="193"/>
      <c r="AG848" s="193"/>
      <c r="AH848" s="193"/>
      <c r="AI848" s="193"/>
      <c r="AJ848" s="153"/>
      <c r="AK848" s="193"/>
    </row>
    <row r="849" spans="1:37" ht="62.2" x14ac:dyDescent="0.35">
      <c r="A849" s="181">
        <v>728</v>
      </c>
      <c r="B849" s="177" t="s">
        <v>1325</v>
      </c>
      <c r="C849" s="151" t="s">
        <v>1326</v>
      </c>
      <c r="D849" s="153">
        <v>12.093815999999999</v>
      </c>
      <c r="E849" s="192">
        <f t="shared" si="948"/>
        <v>1.2093815999999999</v>
      </c>
      <c r="F849" s="192">
        <f t="shared" si="949"/>
        <v>10.158805439999998</v>
      </c>
      <c r="G849" s="192"/>
      <c r="H849" s="192">
        <f t="shared" si="950"/>
        <v>0.72562895999999988</v>
      </c>
      <c r="I849" s="153">
        <v>0.734264892</v>
      </c>
      <c r="J849" s="193">
        <v>0</v>
      </c>
      <c r="K849" s="193">
        <v>0</v>
      </c>
      <c r="L849" s="193">
        <v>0</v>
      </c>
      <c r="M849" s="193">
        <v>0.734264892</v>
      </c>
      <c r="N849" s="192">
        <f t="shared" si="951"/>
        <v>11.359551107999998</v>
      </c>
      <c r="O849" s="192">
        <f t="shared" si="952"/>
        <v>1.2093815999999999</v>
      </c>
      <c r="P849" s="192">
        <f t="shared" si="953"/>
        <v>10.158805439999998</v>
      </c>
      <c r="Q849" s="192">
        <f t="shared" si="954"/>
        <v>0</v>
      </c>
      <c r="R849" s="192">
        <f t="shared" si="955"/>
        <v>-8.6359320000001238E-3</v>
      </c>
      <c r="S849" s="153">
        <f t="shared" si="956"/>
        <v>8.149868360000001</v>
      </c>
      <c r="T849" s="153"/>
      <c r="U849" s="153">
        <v>7.5379809500000015</v>
      </c>
      <c r="V849" s="153"/>
      <c r="W849" s="153">
        <v>0.61188741000000002</v>
      </c>
      <c r="X849" s="193"/>
      <c r="Y849" s="193"/>
      <c r="Z849" s="193"/>
      <c r="AA849" s="193"/>
      <c r="AB849" s="201"/>
      <c r="AC849" s="193"/>
      <c r="AD849" s="193"/>
      <c r="AE849" s="193"/>
      <c r="AF849" s="198">
        <v>2020</v>
      </c>
      <c r="AG849" s="192" t="s">
        <v>1527</v>
      </c>
      <c r="AH849" s="192" t="s">
        <v>1528</v>
      </c>
      <c r="AI849" s="192" t="s">
        <v>1529</v>
      </c>
      <c r="AJ849" s="153">
        <v>2.0329999999999999</v>
      </c>
      <c r="AK849" s="193"/>
    </row>
    <row r="850" spans="1:37" ht="93.25" x14ac:dyDescent="0.35">
      <c r="A850" s="181">
        <v>729</v>
      </c>
      <c r="B850" s="177" t="s">
        <v>1327</v>
      </c>
      <c r="C850" s="151" t="s">
        <v>1328</v>
      </c>
      <c r="D850" s="153">
        <v>1.5459359999999998</v>
      </c>
      <c r="E850" s="192">
        <f t="shared" si="948"/>
        <v>0.1545936</v>
      </c>
      <c r="F850" s="192">
        <f t="shared" si="949"/>
        <v>1.2985862399999997</v>
      </c>
      <c r="G850" s="192"/>
      <c r="H850" s="192">
        <f t="shared" si="950"/>
        <v>9.2756159999999976E-2</v>
      </c>
      <c r="I850" s="153">
        <v>6.8801963999999993E-2</v>
      </c>
      <c r="J850" s="193">
        <v>0</v>
      </c>
      <c r="K850" s="193">
        <v>0</v>
      </c>
      <c r="L850" s="193">
        <v>0</v>
      </c>
      <c r="M850" s="193">
        <v>6.8801963999999993E-2</v>
      </c>
      <c r="N850" s="192">
        <f t="shared" si="951"/>
        <v>1.4771340359999998</v>
      </c>
      <c r="O850" s="192">
        <f t="shared" si="952"/>
        <v>0.1545936</v>
      </c>
      <c r="P850" s="192">
        <f t="shared" si="953"/>
        <v>1.2985862399999997</v>
      </c>
      <c r="Q850" s="192">
        <f t="shared" si="954"/>
        <v>0</v>
      </c>
      <c r="R850" s="192">
        <f t="shared" si="955"/>
        <v>2.3954195999999983E-2</v>
      </c>
      <c r="S850" s="153">
        <f t="shared" si="956"/>
        <v>5.7334969999999999E-2</v>
      </c>
      <c r="T850" s="153"/>
      <c r="U850" s="153"/>
      <c r="V850" s="153"/>
      <c r="W850" s="153">
        <v>5.7334969999999999E-2</v>
      </c>
      <c r="X850" s="193"/>
      <c r="Y850" s="193"/>
      <c r="Z850" s="193"/>
      <c r="AA850" s="193"/>
      <c r="AB850" s="201"/>
      <c r="AC850" s="193"/>
      <c r="AD850" s="193"/>
      <c r="AE850" s="193"/>
      <c r="AF850" s="193"/>
      <c r="AG850" s="193"/>
      <c r="AH850" s="193"/>
      <c r="AI850" s="193"/>
      <c r="AJ850" s="153"/>
      <c r="AK850" s="193"/>
    </row>
    <row r="851" spans="1:37" ht="62.2" x14ac:dyDescent="0.35">
      <c r="A851" s="181">
        <v>730</v>
      </c>
      <c r="B851" s="177" t="s">
        <v>1329</v>
      </c>
      <c r="C851" s="151" t="s">
        <v>1330</v>
      </c>
      <c r="D851" s="153">
        <v>1.2E-2</v>
      </c>
      <c r="E851" s="192">
        <f t="shared" si="948"/>
        <v>1.2000000000000001E-3</v>
      </c>
      <c r="F851" s="192">
        <f t="shared" si="949"/>
        <v>1.008E-2</v>
      </c>
      <c r="G851" s="192"/>
      <c r="H851" s="192">
        <f t="shared" si="950"/>
        <v>7.1999999999999994E-4</v>
      </c>
      <c r="I851" s="153">
        <v>5.3404799999999997E-4</v>
      </c>
      <c r="J851" s="193">
        <v>0</v>
      </c>
      <c r="K851" s="193">
        <v>0</v>
      </c>
      <c r="L851" s="193">
        <v>0</v>
      </c>
      <c r="M851" s="193">
        <v>5.3404799999999997E-4</v>
      </c>
      <c r="N851" s="192">
        <f t="shared" si="951"/>
        <v>1.1465952E-2</v>
      </c>
      <c r="O851" s="192">
        <f t="shared" si="952"/>
        <v>1.2000000000000001E-3</v>
      </c>
      <c r="P851" s="192">
        <f t="shared" si="953"/>
        <v>1.008E-2</v>
      </c>
      <c r="Q851" s="192">
        <f t="shared" si="954"/>
        <v>0</v>
      </c>
      <c r="R851" s="192">
        <f t="shared" si="955"/>
        <v>1.8595199999999997E-4</v>
      </c>
      <c r="S851" s="153">
        <f t="shared" si="956"/>
        <v>4.4504000000000001E-4</v>
      </c>
      <c r="T851" s="153"/>
      <c r="U851" s="153"/>
      <c r="V851" s="153"/>
      <c r="W851" s="153">
        <v>4.4504000000000001E-4</v>
      </c>
      <c r="X851" s="193"/>
      <c r="Y851" s="193"/>
      <c r="Z851" s="193"/>
      <c r="AA851" s="193"/>
      <c r="AB851" s="201"/>
      <c r="AC851" s="193"/>
      <c r="AD851" s="193"/>
      <c r="AE851" s="193"/>
      <c r="AF851" s="193"/>
      <c r="AG851" s="193"/>
      <c r="AH851" s="193"/>
      <c r="AI851" s="193"/>
      <c r="AJ851" s="153"/>
      <c r="AK851" s="193"/>
    </row>
    <row r="852" spans="1:37" ht="15.05" x14ac:dyDescent="0.35">
      <c r="A852" s="186"/>
      <c r="B852" s="157" t="s">
        <v>411</v>
      </c>
      <c r="C852" s="158"/>
      <c r="D852" s="241">
        <f t="shared" ref="D852:AK852" si="957">SUM(D853)</f>
        <v>0</v>
      </c>
      <c r="E852" s="241">
        <f t="shared" si="957"/>
        <v>0</v>
      </c>
      <c r="F852" s="241">
        <f t="shared" si="957"/>
        <v>0</v>
      </c>
      <c r="G852" s="241">
        <f t="shared" si="957"/>
        <v>0</v>
      </c>
      <c r="H852" s="241">
        <f t="shared" si="957"/>
        <v>0</v>
      </c>
      <c r="I852" s="241">
        <f t="shared" si="957"/>
        <v>0.5846661700000001</v>
      </c>
      <c r="J852" s="241">
        <f t="shared" si="957"/>
        <v>0.5846661700000001</v>
      </c>
      <c r="K852" s="241">
        <f t="shared" si="957"/>
        <v>0</v>
      </c>
      <c r="L852" s="241">
        <f t="shared" si="957"/>
        <v>0</v>
      </c>
      <c r="M852" s="241">
        <f t="shared" si="957"/>
        <v>0</v>
      </c>
      <c r="N852" s="241">
        <f t="shared" si="957"/>
        <v>-0.5846661700000001</v>
      </c>
      <c r="O852" s="241">
        <f t="shared" si="957"/>
        <v>-0.5846661700000001</v>
      </c>
      <c r="P852" s="241">
        <f t="shared" si="957"/>
        <v>0</v>
      </c>
      <c r="Q852" s="241">
        <f t="shared" si="957"/>
        <v>0</v>
      </c>
      <c r="R852" s="241">
        <f t="shared" si="957"/>
        <v>0</v>
      </c>
      <c r="S852" s="241">
        <f t="shared" si="957"/>
        <v>0</v>
      </c>
      <c r="T852" s="241">
        <f t="shared" si="957"/>
        <v>0</v>
      </c>
      <c r="U852" s="241">
        <f t="shared" si="957"/>
        <v>0</v>
      </c>
      <c r="V852" s="241">
        <f t="shared" si="957"/>
        <v>0</v>
      </c>
      <c r="W852" s="241">
        <f t="shared" si="957"/>
        <v>0</v>
      </c>
      <c r="X852" s="241">
        <f t="shared" si="957"/>
        <v>0</v>
      </c>
      <c r="Y852" s="241">
        <f t="shared" si="957"/>
        <v>0</v>
      </c>
      <c r="Z852" s="241">
        <f t="shared" si="957"/>
        <v>0</v>
      </c>
      <c r="AA852" s="241">
        <f t="shared" si="957"/>
        <v>0</v>
      </c>
      <c r="AB852" s="241">
        <f t="shared" si="957"/>
        <v>0</v>
      </c>
      <c r="AC852" s="241">
        <f t="shared" si="957"/>
        <v>0</v>
      </c>
      <c r="AD852" s="241">
        <f t="shared" si="957"/>
        <v>0</v>
      </c>
      <c r="AE852" s="241">
        <f t="shared" si="957"/>
        <v>0</v>
      </c>
      <c r="AF852" s="241">
        <f t="shared" si="957"/>
        <v>0</v>
      </c>
      <c r="AG852" s="241">
        <f t="shared" si="957"/>
        <v>0</v>
      </c>
      <c r="AH852" s="241">
        <f t="shared" si="957"/>
        <v>0</v>
      </c>
      <c r="AI852" s="241">
        <f t="shared" si="957"/>
        <v>0</v>
      </c>
      <c r="AJ852" s="241">
        <f t="shared" si="957"/>
        <v>0</v>
      </c>
      <c r="AK852" s="241">
        <f t="shared" si="957"/>
        <v>0</v>
      </c>
    </row>
    <row r="853" spans="1:37" ht="46.65" x14ac:dyDescent="0.35">
      <c r="A853" s="181">
        <v>731</v>
      </c>
      <c r="B853" s="177" t="s">
        <v>1331</v>
      </c>
      <c r="C853" s="151" t="s">
        <v>1332</v>
      </c>
      <c r="D853" s="153">
        <v>0</v>
      </c>
      <c r="E853" s="192">
        <f>D853*10%</f>
        <v>0</v>
      </c>
      <c r="F853" s="192">
        <f>D853-E853-H853</f>
        <v>0</v>
      </c>
      <c r="G853" s="192"/>
      <c r="H853" s="192">
        <f>D853*6%</f>
        <v>0</v>
      </c>
      <c r="I853" s="153">
        <v>0.5846661700000001</v>
      </c>
      <c r="J853" s="193">
        <v>0.5846661700000001</v>
      </c>
      <c r="K853" s="193">
        <v>0</v>
      </c>
      <c r="L853" s="193">
        <v>0</v>
      </c>
      <c r="M853" s="193">
        <v>0</v>
      </c>
      <c r="N853" s="192">
        <f>D853-I853</f>
        <v>-0.5846661700000001</v>
      </c>
      <c r="O853" s="192">
        <f t="shared" ref="O853" si="958">E853-J853</f>
        <v>-0.5846661700000001</v>
      </c>
      <c r="P853" s="192">
        <f t="shared" ref="P853" si="959">F853-K853</f>
        <v>0</v>
      </c>
      <c r="Q853" s="192">
        <f t="shared" ref="Q853" si="960">G853-L853</f>
        <v>0</v>
      </c>
      <c r="R853" s="192">
        <f t="shared" ref="R853" si="961">H853-M853</f>
        <v>0</v>
      </c>
      <c r="S853" s="153">
        <f>T853+U853+V853+W853</f>
        <v>0</v>
      </c>
      <c r="T853" s="153"/>
      <c r="U853" s="153"/>
      <c r="V853" s="153"/>
      <c r="W853" s="153">
        <v>0</v>
      </c>
      <c r="X853" s="193"/>
      <c r="Y853" s="193"/>
      <c r="Z853" s="193"/>
      <c r="AA853" s="193"/>
      <c r="AB853" s="201"/>
      <c r="AC853" s="193"/>
      <c r="AD853" s="193"/>
      <c r="AE853" s="193"/>
      <c r="AF853" s="193"/>
      <c r="AG853" s="193"/>
      <c r="AH853" s="193"/>
      <c r="AI853" s="193"/>
      <c r="AJ853" s="153"/>
      <c r="AK853" s="193"/>
    </row>
    <row r="854" spans="1:37" ht="15.05" x14ac:dyDescent="0.35">
      <c r="A854" s="186"/>
      <c r="B854" s="157" t="s">
        <v>421</v>
      </c>
      <c r="C854" s="158"/>
      <c r="D854" s="241">
        <f t="shared" ref="D854:AK854" si="962">SUM(D855:D859)</f>
        <v>8.6595479999999991</v>
      </c>
      <c r="E854" s="241">
        <f t="shared" si="962"/>
        <v>0.86595479999999991</v>
      </c>
      <c r="F854" s="241">
        <f t="shared" si="962"/>
        <v>7.2740203199999991</v>
      </c>
      <c r="G854" s="241">
        <f t="shared" si="962"/>
        <v>0</v>
      </c>
      <c r="H854" s="241">
        <f t="shared" si="962"/>
        <v>0.5195728799999999</v>
      </c>
      <c r="I854" s="241">
        <f t="shared" si="962"/>
        <v>0.53777727600000003</v>
      </c>
      <c r="J854" s="241">
        <f t="shared" si="962"/>
        <v>0</v>
      </c>
      <c r="K854" s="241">
        <f t="shared" si="962"/>
        <v>0</v>
      </c>
      <c r="L854" s="241">
        <f t="shared" si="962"/>
        <v>0</v>
      </c>
      <c r="M854" s="241">
        <f t="shared" si="962"/>
        <v>0.53777727600000003</v>
      </c>
      <c r="N854" s="241">
        <f t="shared" si="962"/>
        <v>8.1217707239999992</v>
      </c>
      <c r="O854" s="241">
        <f t="shared" si="962"/>
        <v>0.86595479999999991</v>
      </c>
      <c r="P854" s="241">
        <f t="shared" si="962"/>
        <v>7.2740203199999991</v>
      </c>
      <c r="Q854" s="241">
        <f t="shared" si="962"/>
        <v>0</v>
      </c>
      <c r="R854" s="241">
        <f t="shared" si="962"/>
        <v>-1.8204396000000039E-2</v>
      </c>
      <c r="S854" s="241">
        <f t="shared" si="962"/>
        <v>7.2890063400000011</v>
      </c>
      <c r="T854" s="241">
        <f t="shared" si="962"/>
        <v>0.4832631300000001</v>
      </c>
      <c r="U854" s="241">
        <f t="shared" si="962"/>
        <v>6.3575954800000005</v>
      </c>
      <c r="V854" s="241">
        <f t="shared" si="962"/>
        <v>0</v>
      </c>
      <c r="W854" s="241">
        <f t="shared" si="962"/>
        <v>0.44814773000000002</v>
      </c>
      <c r="X854" s="241">
        <f t="shared" si="962"/>
        <v>0</v>
      </c>
      <c r="Y854" s="241">
        <f t="shared" si="962"/>
        <v>0</v>
      </c>
      <c r="Z854" s="241">
        <f t="shared" si="962"/>
        <v>0</v>
      </c>
      <c r="AA854" s="241">
        <f t="shared" si="962"/>
        <v>0</v>
      </c>
      <c r="AB854" s="241">
        <f t="shared" si="962"/>
        <v>0</v>
      </c>
      <c r="AC854" s="241">
        <f t="shared" si="962"/>
        <v>0</v>
      </c>
      <c r="AD854" s="241">
        <f t="shared" si="962"/>
        <v>0</v>
      </c>
      <c r="AE854" s="241">
        <f t="shared" si="962"/>
        <v>1.26</v>
      </c>
      <c r="AF854" s="241">
        <f t="shared" si="962"/>
        <v>2020</v>
      </c>
      <c r="AG854" s="241">
        <f t="shared" si="962"/>
        <v>0</v>
      </c>
      <c r="AH854" s="241">
        <f t="shared" si="962"/>
        <v>0</v>
      </c>
      <c r="AI854" s="241">
        <f t="shared" si="962"/>
        <v>0</v>
      </c>
      <c r="AJ854" s="241">
        <f t="shared" si="962"/>
        <v>2.331</v>
      </c>
      <c r="AK854" s="241">
        <f t="shared" si="962"/>
        <v>0</v>
      </c>
    </row>
    <row r="855" spans="1:37" ht="77.7" x14ac:dyDescent="0.35">
      <c r="A855" s="181">
        <v>732</v>
      </c>
      <c r="B855" s="177" t="s">
        <v>1333</v>
      </c>
      <c r="C855" s="151" t="s">
        <v>1334</v>
      </c>
      <c r="D855" s="153">
        <v>3.7410600000000001</v>
      </c>
      <c r="E855" s="192">
        <f t="shared" ref="E855:E859" si="963">D855*10%</f>
        <v>0.37410600000000005</v>
      </c>
      <c r="F855" s="192">
        <f t="shared" ref="F855:F859" si="964">D855-E855-H855</f>
        <v>3.1424903999999998</v>
      </c>
      <c r="G855" s="192"/>
      <c r="H855" s="192">
        <f t="shared" ref="H855:H859" si="965">D855*6%</f>
        <v>0.22446359999999999</v>
      </c>
      <c r="I855" s="153">
        <v>0.16649603999999998</v>
      </c>
      <c r="J855" s="193">
        <v>0</v>
      </c>
      <c r="K855" s="193">
        <v>0</v>
      </c>
      <c r="L855" s="193">
        <v>0</v>
      </c>
      <c r="M855" s="193">
        <v>0.16649603999999998</v>
      </c>
      <c r="N855" s="192">
        <f t="shared" ref="N855:N859" si="966">D855-I855</f>
        <v>3.5745639599999999</v>
      </c>
      <c r="O855" s="192">
        <f t="shared" ref="O855:O859" si="967">E855-J855</f>
        <v>0.37410600000000005</v>
      </c>
      <c r="P855" s="192">
        <f t="shared" ref="P855:P859" si="968">F855-K855</f>
        <v>3.1424903999999998</v>
      </c>
      <c r="Q855" s="192">
        <f t="shared" ref="Q855:Q859" si="969">G855-L855</f>
        <v>0</v>
      </c>
      <c r="R855" s="192">
        <f t="shared" ref="R855:R859" si="970">H855-M855</f>
        <v>5.7967560000000001E-2</v>
      </c>
      <c r="S855" s="153">
        <f t="shared" ref="S855:S859" si="971">T855+U855+V855+W855</f>
        <v>0.1387467</v>
      </c>
      <c r="T855" s="153"/>
      <c r="U855" s="153"/>
      <c r="V855" s="153"/>
      <c r="W855" s="153">
        <v>0.1387467</v>
      </c>
      <c r="X855" s="193"/>
      <c r="Y855" s="193"/>
      <c r="Z855" s="193"/>
      <c r="AA855" s="193"/>
      <c r="AB855" s="201"/>
      <c r="AC855" s="193"/>
      <c r="AD855" s="193"/>
      <c r="AE855" s="193"/>
      <c r="AF855" s="193"/>
      <c r="AG855" s="193"/>
      <c r="AH855" s="193"/>
      <c r="AI855" s="193"/>
      <c r="AJ855" s="153"/>
      <c r="AK855" s="193"/>
    </row>
    <row r="856" spans="1:37" ht="62.2" x14ac:dyDescent="0.35">
      <c r="A856" s="181">
        <v>733</v>
      </c>
      <c r="B856" s="177" t="s">
        <v>1335</v>
      </c>
      <c r="C856" s="151" t="s">
        <v>1336</v>
      </c>
      <c r="D856" s="153">
        <v>0.12978000000000001</v>
      </c>
      <c r="E856" s="192">
        <f t="shared" si="963"/>
        <v>1.2978000000000002E-2</v>
      </c>
      <c r="F856" s="192">
        <f t="shared" si="964"/>
        <v>0.10901520000000001</v>
      </c>
      <c r="G856" s="192"/>
      <c r="H856" s="192">
        <f t="shared" si="965"/>
        <v>7.7868E-3</v>
      </c>
      <c r="I856" s="153">
        <v>5.7758399999999991E-3</v>
      </c>
      <c r="J856" s="193">
        <v>0</v>
      </c>
      <c r="K856" s="193">
        <v>0</v>
      </c>
      <c r="L856" s="193">
        <v>0</v>
      </c>
      <c r="M856" s="193">
        <v>5.7758399999999991E-3</v>
      </c>
      <c r="N856" s="192">
        <f t="shared" si="966"/>
        <v>0.12400416</v>
      </c>
      <c r="O856" s="192">
        <f t="shared" si="967"/>
        <v>1.2978000000000002E-2</v>
      </c>
      <c r="P856" s="192">
        <f t="shared" si="968"/>
        <v>0.10901520000000001</v>
      </c>
      <c r="Q856" s="192">
        <f t="shared" si="969"/>
        <v>0</v>
      </c>
      <c r="R856" s="192">
        <f t="shared" si="970"/>
        <v>2.0109600000000009E-3</v>
      </c>
      <c r="S856" s="153">
        <f t="shared" si="971"/>
        <v>4.8131999999999992E-3</v>
      </c>
      <c r="T856" s="153"/>
      <c r="U856" s="153"/>
      <c r="V856" s="153"/>
      <c r="W856" s="153">
        <v>4.8131999999999992E-3</v>
      </c>
      <c r="X856" s="193"/>
      <c r="Y856" s="193"/>
      <c r="Z856" s="193"/>
      <c r="AA856" s="193"/>
      <c r="AB856" s="201"/>
      <c r="AC856" s="193"/>
      <c r="AD856" s="193"/>
      <c r="AE856" s="193"/>
      <c r="AF856" s="193"/>
      <c r="AG856" s="193"/>
      <c r="AH856" s="193"/>
      <c r="AI856" s="193"/>
      <c r="AJ856" s="153"/>
      <c r="AK856" s="193"/>
    </row>
    <row r="857" spans="1:37" ht="62.2" x14ac:dyDescent="0.35">
      <c r="A857" s="181">
        <v>734</v>
      </c>
      <c r="B857" s="177" t="s">
        <v>1337</v>
      </c>
      <c r="C857" s="151" t="s">
        <v>1338</v>
      </c>
      <c r="D857" s="153">
        <v>3.3659879999999993</v>
      </c>
      <c r="E857" s="192">
        <f t="shared" si="963"/>
        <v>0.33659879999999998</v>
      </c>
      <c r="F857" s="192">
        <f t="shared" si="964"/>
        <v>2.8274299199999993</v>
      </c>
      <c r="G857" s="192"/>
      <c r="H857" s="192">
        <f t="shared" si="965"/>
        <v>0.20195927999999996</v>
      </c>
      <c r="I857" s="153">
        <v>0.14980344000000001</v>
      </c>
      <c r="J857" s="193">
        <v>0</v>
      </c>
      <c r="K857" s="193">
        <v>0</v>
      </c>
      <c r="L857" s="193">
        <v>0</v>
      </c>
      <c r="M857" s="193">
        <v>0.14980344000000001</v>
      </c>
      <c r="N857" s="192">
        <f t="shared" si="966"/>
        <v>3.2161845599999994</v>
      </c>
      <c r="O857" s="192">
        <f t="shared" si="967"/>
        <v>0.33659879999999998</v>
      </c>
      <c r="P857" s="192">
        <f t="shared" si="968"/>
        <v>2.8274299199999993</v>
      </c>
      <c r="Q857" s="192">
        <f t="shared" si="969"/>
        <v>0</v>
      </c>
      <c r="R857" s="192">
        <f t="shared" si="970"/>
        <v>5.2155839999999953E-2</v>
      </c>
      <c r="S857" s="153">
        <f t="shared" si="971"/>
        <v>0.12483620000000001</v>
      </c>
      <c r="T857" s="153"/>
      <c r="U857" s="153"/>
      <c r="V857" s="153"/>
      <c r="W857" s="153">
        <v>0.12483620000000001</v>
      </c>
      <c r="X857" s="193"/>
      <c r="Y857" s="193"/>
      <c r="Z857" s="193"/>
      <c r="AA857" s="193"/>
      <c r="AB857" s="201"/>
      <c r="AC857" s="193"/>
      <c r="AD857" s="193"/>
      <c r="AE857" s="193"/>
      <c r="AF857" s="193"/>
      <c r="AG857" s="193"/>
      <c r="AH857" s="193"/>
      <c r="AI857" s="193"/>
      <c r="AJ857" s="153"/>
      <c r="AK857" s="193"/>
    </row>
    <row r="858" spans="1:37" ht="46.65" x14ac:dyDescent="0.35">
      <c r="A858" s="181">
        <v>735</v>
      </c>
      <c r="B858" s="177" t="s">
        <v>1896</v>
      </c>
      <c r="C858" s="151" t="s">
        <v>1339</v>
      </c>
      <c r="D858" s="153">
        <v>1.42272</v>
      </c>
      <c r="E858" s="192">
        <f t="shared" si="963"/>
        <v>0.14227200000000001</v>
      </c>
      <c r="F858" s="192">
        <f t="shared" si="964"/>
        <v>1.1950848000000001</v>
      </c>
      <c r="G858" s="192"/>
      <c r="H858" s="192">
        <f t="shared" si="965"/>
        <v>8.53632E-2</v>
      </c>
      <c r="I858" s="153">
        <v>0.215701956</v>
      </c>
      <c r="J858" s="193">
        <v>0</v>
      </c>
      <c r="K858" s="193">
        <v>0</v>
      </c>
      <c r="L858" s="193">
        <v>0</v>
      </c>
      <c r="M858" s="193">
        <v>0.215701956</v>
      </c>
      <c r="N858" s="192">
        <f t="shared" si="966"/>
        <v>1.207018044</v>
      </c>
      <c r="O858" s="192">
        <f t="shared" si="967"/>
        <v>0.14227200000000001</v>
      </c>
      <c r="P858" s="192">
        <f t="shared" si="968"/>
        <v>1.1950848000000001</v>
      </c>
      <c r="Q858" s="192">
        <f t="shared" si="969"/>
        <v>0</v>
      </c>
      <c r="R858" s="192">
        <f t="shared" si="970"/>
        <v>-0.130338756</v>
      </c>
      <c r="S858" s="153">
        <f t="shared" si="971"/>
        <v>6.3247316300000005</v>
      </c>
      <c r="T858" s="153">
        <v>0.4832631300000001</v>
      </c>
      <c r="U858" s="153">
        <v>5.6617168700000002</v>
      </c>
      <c r="V858" s="153"/>
      <c r="W858" s="153">
        <v>0.17975163</v>
      </c>
      <c r="X858" s="193"/>
      <c r="Y858" s="193"/>
      <c r="Z858" s="193"/>
      <c r="AA858" s="193"/>
      <c r="AB858" s="201"/>
      <c r="AC858" s="193"/>
      <c r="AD858" s="193"/>
      <c r="AE858" s="193">
        <v>1.26</v>
      </c>
      <c r="AF858" s="198">
        <v>2020</v>
      </c>
      <c r="AG858" s="192" t="s">
        <v>1527</v>
      </c>
      <c r="AH858" s="192" t="s">
        <v>1528</v>
      </c>
      <c r="AI858" s="192" t="s">
        <v>1529</v>
      </c>
      <c r="AJ858" s="153">
        <v>2.331</v>
      </c>
      <c r="AK858" s="193"/>
    </row>
    <row r="859" spans="1:37" ht="93.25" x14ac:dyDescent="0.35">
      <c r="A859" s="181">
        <v>736</v>
      </c>
      <c r="B859" s="177" t="s">
        <v>1897</v>
      </c>
      <c r="C859" s="151" t="s">
        <v>1898</v>
      </c>
      <c r="D859" s="153">
        <v>0</v>
      </c>
      <c r="E859" s="192">
        <f t="shared" si="963"/>
        <v>0</v>
      </c>
      <c r="F859" s="192">
        <f t="shared" si="964"/>
        <v>0</v>
      </c>
      <c r="G859" s="192"/>
      <c r="H859" s="192">
        <f t="shared" si="965"/>
        <v>0</v>
      </c>
      <c r="I859" s="153">
        <v>0</v>
      </c>
      <c r="J859" s="193">
        <v>0</v>
      </c>
      <c r="K859" s="193">
        <v>0</v>
      </c>
      <c r="L859" s="193">
        <v>0</v>
      </c>
      <c r="M859" s="193">
        <v>0</v>
      </c>
      <c r="N859" s="192">
        <f t="shared" si="966"/>
        <v>0</v>
      </c>
      <c r="O859" s="192">
        <f t="shared" si="967"/>
        <v>0</v>
      </c>
      <c r="P859" s="192">
        <f t="shared" si="968"/>
        <v>0</v>
      </c>
      <c r="Q859" s="192">
        <f t="shared" si="969"/>
        <v>0</v>
      </c>
      <c r="R859" s="192">
        <f t="shared" si="970"/>
        <v>0</v>
      </c>
      <c r="S859" s="153">
        <f t="shared" si="971"/>
        <v>0.69587860999999995</v>
      </c>
      <c r="T859" s="153"/>
      <c r="U859" s="153">
        <v>0.69587860999999995</v>
      </c>
      <c r="V859" s="153"/>
      <c r="W859" s="153">
        <v>0</v>
      </c>
      <c r="X859" s="193"/>
      <c r="Y859" s="193"/>
      <c r="Z859" s="193"/>
      <c r="AA859" s="193"/>
      <c r="AB859" s="201"/>
      <c r="AC859" s="193"/>
      <c r="AD859" s="193"/>
      <c r="AE859" s="193"/>
      <c r="AF859" s="193"/>
      <c r="AG859" s="193"/>
      <c r="AH859" s="193"/>
      <c r="AI859" s="193"/>
      <c r="AJ859" s="153"/>
      <c r="AK859" s="193"/>
    </row>
    <row r="860" spans="1:37" ht="15.05" x14ac:dyDescent="0.35">
      <c r="A860" s="186"/>
      <c r="B860" s="157" t="s">
        <v>447</v>
      </c>
      <c r="C860" s="158"/>
      <c r="D860" s="241">
        <f t="shared" ref="D860:AK860" si="972">SUM(D861)</f>
        <v>1.2E-2</v>
      </c>
      <c r="E860" s="241">
        <f t="shared" si="972"/>
        <v>1.2000000000000001E-3</v>
      </c>
      <c r="F860" s="241">
        <f t="shared" si="972"/>
        <v>1.008E-2</v>
      </c>
      <c r="G860" s="241">
        <f t="shared" si="972"/>
        <v>0</v>
      </c>
      <c r="H860" s="241">
        <f t="shared" si="972"/>
        <v>7.1999999999999994E-4</v>
      </c>
      <c r="I860" s="241">
        <f t="shared" si="972"/>
        <v>0</v>
      </c>
      <c r="J860" s="241">
        <f t="shared" si="972"/>
        <v>0</v>
      </c>
      <c r="K860" s="241">
        <f t="shared" si="972"/>
        <v>0</v>
      </c>
      <c r="L860" s="241">
        <f t="shared" si="972"/>
        <v>0</v>
      </c>
      <c r="M860" s="241">
        <f t="shared" si="972"/>
        <v>0</v>
      </c>
      <c r="N860" s="241">
        <f t="shared" si="972"/>
        <v>1.2E-2</v>
      </c>
      <c r="O860" s="241">
        <f t="shared" si="972"/>
        <v>1.2000000000000001E-3</v>
      </c>
      <c r="P860" s="241">
        <f t="shared" si="972"/>
        <v>1.008E-2</v>
      </c>
      <c r="Q860" s="241">
        <f t="shared" si="972"/>
        <v>0</v>
      </c>
      <c r="R860" s="241">
        <f t="shared" si="972"/>
        <v>7.1999999999999994E-4</v>
      </c>
      <c r="S860" s="241">
        <f t="shared" si="972"/>
        <v>0</v>
      </c>
      <c r="T860" s="241">
        <f t="shared" si="972"/>
        <v>0</v>
      </c>
      <c r="U860" s="241">
        <f t="shared" si="972"/>
        <v>0</v>
      </c>
      <c r="V860" s="241">
        <f t="shared" si="972"/>
        <v>0</v>
      </c>
      <c r="W860" s="241">
        <f t="shared" si="972"/>
        <v>0</v>
      </c>
      <c r="X860" s="241">
        <f t="shared" si="972"/>
        <v>0</v>
      </c>
      <c r="Y860" s="241">
        <f t="shared" si="972"/>
        <v>0</v>
      </c>
      <c r="Z860" s="241">
        <f t="shared" si="972"/>
        <v>0</v>
      </c>
      <c r="AA860" s="241">
        <f t="shared" si="972"/>
        <v>0</v>
      </c>
      <c r="AB860" s="241">
        <f t="shared" si="972"/>
        <v>0</v>
      </c>
      <c r="AC860" s="241">
        <f t="shared" si="972"/>
        <v>0</v>
      </c>
      <c r="AD860" s="241">
        <f t="shared" si="972"/>
        <v>0</v>
      </c>
      <c r="AE860" s="241">
        <f t="shared" si="972"/>
        <v>0</v>
      </c>
      <c r="AF860" s="241">
        <f t="shared" si="972"/>
        <v>0</v>
      </c>
      <c r="AG860" s="241">
        <f t="shared" si="972"/>
        <v>0</v>
      </c>
      <c r="AH860" s="241">
        <f t="shared" si="972"/>
        <v>0</v>
      </c>
      <c r="AI860" s="241">
        <f t="shared" si="972"/>
        <v>0</v>
      </c>
      <c r="AJ860" s="241">
        <f t="shared" si="972"/>
        <v>0</v>
      </c>
      <c r="AK860" s="241">
        <f t="shared" si="972"/>
        <v>0</v>
      </c>
    </row>
    <row r="861" spans="1:37" ht="124.35" x14ac:dyDescent="0.35">
      <c r="A861" s="181">
        <v>737</v>
      </c>
      <c r="B861" s="177" t="s">
        <v>1340</v>
      </c>
      <c r="C861" s="151" t="s">
        <v>1341</v>
      </c>
      <c r="D861" s="153">
        <v>1.2E-2</v>
      </c>
      <c r="E861" s="192">
        <f>D861*10%</f>
        <v>1.2000000000000001E-3</v>
      </c>
      <c r="F861" s="192">
        <f>D861-E861-H861</f>
        <v>1.008E-2</v>
      </c>
      <c r="G861" s="192"/>
      <c r="H861" s="192">
        <f>D861*6%</f>
        <v>7.1999999999999994E-4</v>
      </c>
      <c r="I861" s="153">
        <v>0</v>
      </c>
      <c r="J861" s="193">
        <v>0</v>
      </c>
      <c r="K861" s="193">
        <v>0</v>
      </c>
      <c r="L861" s="193">
        <v>0</v>
      </c>
      <c r="M861" s="193">
        <v>0</v>
      </c>
      <c r="N861" s="192">
        <f>D861-I861</f>
        <v>1.2E-2</v>
      </c>
      <c r="O861" s="192">
        <f t="shared" ref="O861" si="973">E861-J861</f>
        <v>1.2000000000000001E-3</v>
      </c>
      <c r="P861" s="192">
        <f t="shared" ref="P861" si="974">F861-K861</f>
        <v>1.008E-2</v>
      </c>
      <c r="Q861" s="192">
        <f t="shared" ref="Q861" si="975">G861-L861</f>
        <v>0</v>
      </c>
      <c r="R861" s="192">
        <f t="shared" ref="R861" si="976">H861-M861</f>
        <v>7.1999999999999994E-4</v>
      </c>
      <c r="S861" s="153">
        <f>T861+U861+V861+W861</f>
        <v>0</v>
      </c>
      <c r="T861" s="153"/>
      <c r="U861" s="153"/>
      <c r="V861" s="153"/>
      <c r="W861" s="153">
        <v>0</v>
      </c>
      <c r="X861" s="193"/>
      <c r="Y861" s="193"/>
      <c r="Z861" s="193"/>
      <c r="AA861" s="193"/>
      <c r="AB861" s="201"/>
      <c r="AC861" s="193"/>
      <c r="AD861" s="193"/>
      <c r="AE861" s="193"/>
      <c r="AF861" s="193"/>
      <c r="AG861" s="193"/>
      <c r="AH861" s="193"/>
      <c r="AI861" s="193"/>
      <c r="AJ861" s="153"/>
      <c r="AK861" s="193"/>
    </row>
    <row r="862" spans="1:37" ht="15.05" x14ac:dyDescent="0.35">
      <c r="A862" s="186"/>
      <c r="B862" s="157" t="s">
        <v>463</v>
      </c>
      <c r="C862" s="158"/>
      <c r="D862" s="241">
        <f t="shared" ref="D862:AK862" si="977">SUM(D863:D864)</f>
        <v>38.789327999999998</v>
      </c>
      <c r="E862" s="241">
        <f t="shared" si="977"/>
        <v>3.8789327999999998</v>
      </c>
      <c r="F862" s="241">
        <f t="shared" si="977"/>
        <v>32.583035519999996</v>
      </c>
      <c r="G862" s="241">
        <f t="shared" si="977"/>
        <v>0</v>
      </c>
      <c r="H862" s="241">
        <f t="shared" si="977"/>
        <v>2.3273596799999998</v>
      </c>
      <c r="I862" s="241">
        <f t="shared" si="977"/>
        <v>1.7263210440000001</v>
      </c>
      <c r="J862" s="241">
        <f t="shared" si="977"/>
        <v>0</v>
      </c>
      <c r="K862" s="241">
        <f t="shared" si="977"/>
        <v>0</v>
      </c>
      <c r="L862" s="241">
        <f t="shared" si="977"/>
        <v>0</v>
      </c>
      <c r="M862" s="241">
        <f t="shared" si="977"/>
        <v>1.7263210440000001</v>
      </c>
      <c r="N862" s="241">
        <f t="shared" si="977"/>
        <v>37.063006955999995</v>
      </c>
      <c r="O862" s="241">
        <f t="shared" si="977"/>
        <v>3.8789327999999998</v>
      </c>
      <c r="P862" s="241">
        <f t="shared" si="977"/>
        <v>32.583035519999996</v>
      </c>
      <c r="Q862" s="241">
        <f t="shared" si="977"/>
        <v>0</v>
      </c>
      <c r="R862" s="241">
        <f t="shared" si="977"/>
        <v>0.60103863599999974</v>
      </c>
      <c r="S862" s="241">
        <f t="shared" si="977"/>
        <v>1.4386008700000001</v>
      </c>
      <c r="T862" s="241">
        <f t="shared" si="977"/>
        <v>0</v>
      </c>
      <c r="U862" s="241">
        <f t="shared" si="977"/>
        <v>0</v>
      </c>
      <c r="V862" s="241">
        <f t="shared" si="977"/>
        <v>0</v>
      </c>
      <c r="W862" s="241">
        <f t="shared" si="977"/>
        <v>1.4386008700000001</v>
      </c>
      <c r="X862" s="241">
        <f t="shared" si="977"/>
        <v>0</v>
      </c>
      <c r="Y862" s="241">
        <f t="shared" si="977"/>
        <v>0</v>
      </c>
      <c r="Z862" s="241">
        <f t="shared" si="977"/>
        <v>0</v>
      </c>
      <c r="AA862" s="241">
        <f t="shared" si="977"/>
        <v>0</v>
      </c>
      <c r="AB862" s="241">
        <f t="shared" si="977"/>
        <v>0</v>
      </c>
      <c r="AC862" s="241">
        <f t="shared" si="977"/>
        <v>0</v>
      </c>
      <c r="AD862" s="241">
        <f t="shared" si="977"/>
        <v>0</v>
      </c>
      <c r="AE862" s="241">
        <f t="shared" si="977"/>
        <v>0</v>
      </c>
      <c r="AF862" s="241">
        <f t="shared" si="977"/>
        <v>0</v>
      </c>
      <c r="AG862" s="241">
        <f t="shared" si="977"/>
        <v>0</v>
      </c>
      <c r="AH862" s="241">
        <f t="shared" si="977"/>
        <v>0</v>
      </c>
      <c r="AI862" s="241">
        <f t="shared" si="977"/>
        <v>0</v>
      </c>
      <c r="AJ862" s="241">
        <f t="shared" si="977"/>
        <v>0</v>
      </c>
      <c r="AK862" s="241">
        <f t="shared" si="977"/>
        <v>0</v>
      </c>
    </row>
    <row r="863" spans="1:37" ht="77.7" x14ac:dyDescent="0.35">
      <c r="A863" s="181">
        <v>738</v>
      </c>
      <c r="B863" s="177" t="s">
        <v>1342</v>
      </c>
      <c r="C863" s="151" t="s">
        <v>1343</v>
      </c>
      <c r="D863" s="153">
        <v>31.484939999999998</v>
      </c>
      <c r="E863" s="192">
        <f t="shared" ref="E863:E864" si="978">D863*10%</f>
        <v>3.1484939999999999</v>
      </c>
      <c r="F863" s="192">
        <f t="shared" ref="F863:F864" si="979">D863-E863-H863</f>
        <v>26.447349599999999</v>
      </c>
      <c r="G863" s="192"/>
      <c r="H863" s="192">
        <f t="shared" ref="H863:H864" si="980">D863*6%</f>
        <v>1.8890963999999999</v>
      </c>
      <c r="I863" s="153">
        <v>1.4012388480000002</v>
      </c>
      <c r="J863" s="193">
        <v>0</v>
      </c>
      <c r="K863" s="193">
        <v>0</v>
      </c>
      <c r="L863" s="193">
        <v>0</v>
      </c>
      <c r="M863" s="193">
        <v>1.4012388480000002</v>
      </c>
      <c r="N863" s="192">
        <f t="shared" ref="N863:N864" si="981">D863-I863</f>
        <v>30.083701151999996</v>
      </c>
      <c r="O863" s="192">
        <f t="shared" ref="O863:O864" si="982">E863-J863</f>
        <v>3.1484939999999999</v>
      </c>
      <c r="P863" s="192">
        <f t="shared" ref="P863:P864" si="983">F863-K863</f>
        <v>26.447349599999999</v>
      </c>
      <c r="Q863" s="192">
        <f t="shared" ref="Q863:Q864" si="984">G863-L863</f>
        <v>0</v>
      </c>
      <c r="R863" s="192">
        <f t="shared" ref="R863:R864" si="985">H863-M863</f>
        <v>0.48785755199999969</v>
      </c>
      <c r="S863" s="153">
        <f t="shared" ref="S863:S864" si="986">T863+U863+V863+W863</f>
        <v>1.1676990400000002</v>
      </c>
      <c r="T863" s="153"/>
      <c r="U863" s="153"/>
      <c r="V863" s="153"/>
      <c r="W863" s="153">
        <v>1.1676990400000002</v>
      </c>
      <c r="X863" s="193"/>
      <c r="Y863" s="193"/>
      <c r="Z863" s="193"/>
      <c r="AA863" s="193"/>
      <c r="AB863" s="201"/>
      <c r="AC863" s="193"/>
      <c r="AD863" s="193"/>
      <c r="AE863" s="193"/>
      <c r="AF863" s="193"/>
      <c r="AG863" s="193"/>
      <c r="AH863" s="193"/>
      <c r="AI863" s="193"/>
      <c r="AJ863" s="153"/>
      <c r="AK863" s="193"/>
    </row>
    <row r="864" spans="1:37" ht="62.2" x14ac:dyDescent="0.35">
      <c r="A864" s="181">
        <v>739</v>
      </c>
      <c r="B864" s="177" t="s">
        <v>1344</v>
      </c>
      <c r="C864" s="151" t="s">
        <v>1345</v>
      </c>
      <c r="D864" s="153">
        <v>7.3043879999999994</v>
      </c>
      <c r="E864" s="192">
        <f t="shared" si="978"/>
        <v>0.73043879999999994</v>
      </c>
      <c r="F864" s="192">
        <f t="shared" si="979"/>
        <v>6.1356859199999993</v>
      </c>
      <c r="G864" s="192"/>
      <c r="H864" s="192">
        <f t="shared" si="980"/>
        <v>0.43826327999999998</v>
      </c>
      <c r="I864" s="153">
        <v>0.32508219599999999</v>
      </c>
      <c r="J864" s="193">
        <v>0</v>
      </c>
      <c r="K864" s="193">
        <v>0</v>
      </c>
      <c r="L864" s="193">
        <v>0</v>
      </c>
      <c r="M864" s="193">
        <v>0.32508219599999999</v>
      </c>
      <c r="N864" s="192">
        <f t="shared" si="981"/>
        <v>6.9793058039999991</v>
      </c>
      <c r="O864" s="192">
        <f t="shared" si="982"/>
        <v>0.73043879999999994</v>
      </c>
      <c r="P864" s="192">
        <f t="shared" si="983"/>
        <v>6.1356859199999993</v>
      </c>
      <c r="Q864" s="192">
        <f t="shared" si="984"/>
        <v>0</v>
      </c>
      <c r="R864" s="192">
        <f t="shared" si="985"/>
        <v>0.11318108399999999</v>
      </c>
      <c r="S864" s="153">
        <f t="shared" si="986"/>
        <v>0.27090183000000001</v>
      </c>
      <c r="T864" s="153"/>
      <c r="U864" s="153"/>
      <c r="V864" s="153"/>
      <c r="W864" s="153">
        <v>0.27090183000000001</v>
      </c>
      <c r="X864" s="193"/>
      <c r="Y864" s="193"/>
      <c r="Z864" s="193"/>
      <c r="AA864" s="193"/>
      <c r="AB864" s="201"/>
      <c r="AC864" s="193"/>
      <c r="AD864" s="193"/>
      <c r="AE864" s="193"/>
      <c r="AF864" s="193"/>
      <c r="AG864" s="193"/>
      <c r="AH864" s="193"/>
      <c r="AI864" s="193"/>
      <c r="AJ864" s="153"/>
      <c r="AK864" s="193"/>
    </row>
    <row r="865" spans="1:37" ht="15.05" x14ac:dyDescent="0.35">
      <c r="A865" s="186"/>
      <c r="B865" s="157" t="s">
        <v>340</v>
      </c>
      <c r="C865" s="158"/>
      <c r="D865" s="241">
        <f t="shared" ref="D865:AK865" si="987">SUM(D866:D872)</f>
        <v>35.230620000000002</v>
      </c>
      <c r="E865" s="241">
        <f t="shared" si="987"/>
        <v>3.5230619999999999</v>
      </c>
      <c r="F865" s="241">
        <f t="shared" si="987"/>
        <v>29.5937208</v>
      </c>
      <c r="G865" s="241">
        <f t="shared" si="987"/>
        <v>0</v>
      </c>
      <c r="H865" s="241">
        <f t="shared" si="987"/>
        <v>2.1138371999999999</v>
      </c>
      <c r="I865" s="241">
        <f t="shared" si="987"/>
        <v>47.285109466000002</v>
      </c>
      <c r="J865" s="241">
        <f t="shared" si="987"/>
        <v>0</v>
      </c>
      <c r="K865" s="241">
        <f t="shared" si="987"/>
        <v>45.202043830000001</v>
      </c>
      <c r="L865" s="241">
        <f t="shared" si="987"/>
        <v>0</v>
      </c>
      <c r="M865" s="241">
        <f t="shared" si="987"/>
        <v>2.0830656359999997</v>
      </c>
      <c r="N865" s="241">
        <f t="shared" si="987"/>
        <v>-12.054489466000001</v>
      </c>
      <c r="O865" s="241">
        <f t="shared" si="987"/>
        <v>3.5230619999999999</v>
      </c>
      <c r="P865" s="241">
        <f t="shared" si="987"/>
        <v>-15.608323030000001</v>
      </c>
      <c r="Q865" s="241">
        <f t="shared" si="987"/>
        <v>0</v>
      </c>
      <c r="R865" s="241">
        <f t="shared" si="987"/>
        <v>3.077156400000014E-2</v>
      </c>
      <c r="S865" s="241">
        <f t="shared" si="987"/>
        <v>43.961844900000003</v>
      </c>
      <c r="T865" s="241">
        <f t="shared" si="987"/>
        <v>4.0070368599999995</v>
      </c>
      <c r="U865" s="241">
        <f t="shared" si="987"/>
        <v>38.218920010000005</v>
      </c>
      <c r="V865" s="241">
        <f t="shared" si="987"/>
        <v>0</v>
      </c>
      <c r="W865" s="241">
        <f t="shared" si="987"/>
        <v>1.7358880299999999</v>
      </c>
      <c r="X865" s="241">
        <f t="shared" si="987"/>
        <v>0</v>
      </c>
      <c r="Y865" s="241">
        <f t="shared" si="987"/>
        <v>0</v>
      </c>
      <c r="Z865" s="241">
        <f t="shared" si="987"/>
        <v>0</v>
      </c>
      <c r="AA865" s="241">
        <f t="shared" si="987"/>
        <v>0</v>
      </c>
      <c r="AB865" s="241">
        <f t="shared" si="987"/>
        <v>0</v>
      </c>
      <c r="AC865" s="241">
        <f t="shared" si="987"/>
        <v>0</v>
      </c>
      <c r="AD865" s="241">
        <f t="shared" si="987"/>
        <v>0</v>
      </c>
      <c r="AE865" s="241">
        <f t="shared" si="987"/>
        <v>0</v>
      </c>
      <c r="AF865" s="241">
        <f t="shared" si="987"/>
        <v>6060</v>
      </c>
      <c r="AG865" s="241">
        <f t="shared" si="987"/>
        <v>0</v>
      </c>
      <c r="AH865" s="241">
        <f t="shared" si="987"/>
        <v>0</v>
      </c>
      <c r="AI865" s="241">
        <f t="shared" si="987"/>
        <v>0</v>
      </c>
      <c r="AJ865" s="241">
        <f t="shared" si="987"/>
        <v>4.6850000000000005</v>
      </c>
      <c r="AK865" s="241">
        <f t="shared" si="987"/>
        <v>0</v>
      </c>
    </row>
    <row r="866" spans="1:37" ht="62.2" x14ac:dyDescent="0.35">
      <c r="A866" s="181">
        <v>740</v>
      </c>
      <c r="B866" s="177" t="s">
        <v>1346</v>
      </c>
      <c r="C866" s="151" t="s">
        <v>1347</v>
      </c>
      <c r="D866" s="153">
        <v>1.2E-2</v>
      </c>
      <c r="E866" s="192">
        <f t="shared" ref="E866:E872" si="988">D866*10%</f>
        <v>1.2000000000000001E-3</v>
      </c>
      <c r="F866" s="192">
        <f t="shared" ref="F866:F872" si="989">D866-E866-H866</f>
        <v>1.008E-2</v>
      </c>
      <c r="G866" s="192"/>
      <c r="H866" s="192">
        <f t="shared" ref="H866:H872" si="990">D866*6%</f>
        <v>7.1999999999999994E-4</v>
      </c>
      <c r="I866" s="153">
        <v>5.3404799999999997E-4</v>
      </c>
      <c r="J866" s="193">
        <v>0</v>
      </c>
      <c r="K866" s="193">
        <v>0</v>
      </c>
      <c r="L866" s="193">
        <v>0</v>
      </c>
      <c r="M866" s="193">
        <v>5.3404799999999997E-4</v>
      </c>
      <c r="N866" s="192">
        <f t="shared" ref="N866:N872" si="991">D866-I866</f>
        <v>1.1465952E-2</v>
      </c>
      <c r="O866" s="192">
        <f t="shared" ref="O866:O872" si="992">E866-J866</f>
        <v>1.2000000000000001E-3</v>
      </c>
      <c r="P866" s="192">
        <f t="shared" ref="P866:P872" si="993">F866-K866</f>
        <v>1.008E-2</v>
      </c>
      <c r="Q866" s="192">
        <f t="shared" ref="Q866:Q872" si="994">G866-L866</f>
        <v>0</v>
      </c>
      <c r="R866" s="192">
        <f t="shared" ref="R866:R872" si="995">H866-M866</f>
        <v>1.8595199999999997E-4</v>
      </c>
      <c r="S866" s="153">
        <f t="shared" ref="S866:S872" si="996">T866+U866+V866+W866</f>
        <v>4.4504000000000001E-4</v>
      </c>
      <c r="T866" s="153"/>
      <c r="U866" s="153"/>
      <c r="V866" s="153"/>
      <c r="W866" s="153">
        <v>4.4504000000000001E-4</v>
      </c>
      <c r="X866" s="193"/>
      <c r="Y866" s="193"/>
      <c r="Z866" s="193"/>
      <c r="AA866" s="193"/>
      <c r="AB866" s="201"/>
      <c r="AC866" s="193"/>
      <c r="AD866" s="193"/>
      <c r="AE866" s="193"/>
      <c r="AF866" s="193"/>
      <c r="AG866" s="193"/>
      <c r="AH866" s="193"/>
      <c r="AI866" s="193"/>
      <c r="AJ866" s="153"/>
      <c r="AK866" s="193"/>
    </row>
    <row r="867" spans="1:37" ht="46.65" x14ac:dyDescent="0.35">
      <c r="A867" s="181">
        <v>741</v>
      </c>
      <c r="B867" s="177" t="s">
        <v>1348</v>
      </c>
      <c r="C867" s="151" t="s">
        <v>1349</v>
      </c>
      <c r="D867" s="153">
        <v>5.6720279999999992</v>
      </c>
      <c r="E867" s="192">
        <f t="shared" si="988"/>
        <v>0.5672027999999999</v>
      </c>
      <c r="F867" s="192">
        <f t="shared" si="989"/>
        <v>4.7645035199999999</v>
      </c>
      <c r="G867" s="192"/>
      <c r="H867" s="192">
        <f t="shared" si="990"/>
        <v>0.34032167999999996</v>
      </c>
      <c r="I867" s="153">
        <v>0.25243390799999998</v>
      </c>
      <c r="J867" s="193">
        <v>0</v>
      </c>
      <c r="K867" s="193">
        <v>0</v>
      </c>
      <c r="L867" s="193">
        <v>0</v>
      </c>
      <c r="M867" s="193">
        <v>0.25243390799999998</v>
      </c>
      <c r="N867" s="192">
        <f t="shared" si="991"/>
        <v>5.4195940919999988</v>
      </c>
      <c r="O867" s="192">
        <f t="shared" si="992"/>
        <v>0.5672027999999999</v>
      </c>
      <c r="P867" s="192">
        <f t="shared" si="993"/>
        <v>4.7645035199999999</v>
      </c>
      <c r="Q867" s="192">
        <f t="shared" si="994"/>
        <v>0</v>
      </c>
      <c r="R867" s="192">
        <f t="shared" si="995"/>
        <v>8.7887771999999975E-2</v>
      </c>
      <c r="S867" s="153">
        <f t="shared" si="996"/>
        <v>0.21036158999999999</v>
      </c>
      <c r="T867" s="153"/>
      <c r="U867" s="153"/>
      <c r="V867" s="153"/>
      <c r="W867" s="153">
        <v>0.21036158999999999</v>
      </c>
      <c r="X867" s="193"/>
      <c r="Y867" s="193"/>
      <c r="Z867" s="193"/>
      <c r="AA867" s="193"/>
      <c r="AB867" s="201"/>
      <c r="AC867" s="193"/>
      <c r="AD867" s="193"/>
      <c r="AE867" s="193"/>
      <c r="AF867" s="193"/>
      <c r="AG867" s="193"/>
      <c r="AH867" s="193"/>
      <c r="AI867" s="193"/>
      <c r="AJ867" s="153"/>
      <c r="AK867" s="193"/>
    </row>
    <row r="868" spans="1:37" ht="62.2" x14ac:dyDescent="0.35">
      <c r="A868" s="181">
        <v>742</v>
      </c>
      <c r="B868" s="177" t="s">
        <v>1350</v>
      </c>
      <c r="C868" s="151" t="s">
        <v>1351</v>
      </c>
      <c r="D868" s="153">
        <v>1.2E-2</v>
      </c>
      <c r="E868" s="192">
        <f t="shared" si="988"/>
        <v>1.2000000000000001E-3</v>
      </c>
      <c r="F868" s="192">
        <f t="shared" si="989"/>
        <v>1.008E-2</v>
      </c>
      <c r="G868" s="192"/>
      <c r="H868" s="192">
        <f t="shared" si="990"/>
        <v>7.1999999999999994E-4</v>
      </c>
      <c r="I868" s="153">
        <v>0</v>
      </c>
      <c r="J868" s="193">
        <v>0</v>
      </c>
      <c r="K868" s="193">
        <v>0</v>
      </c>
      <c r="L868" s="193">
        <v>0</v>
      </c>
      <c r="M868" s="193">
        <v>0</v>
      </c>
      <c r="N868" s="192">
        <f t="shared" si="991"/>
        <v>1.2E-2</v>
      </c>
      <c r="O868" s="192">
        <f t="shared" si="992"/>
        <v>1.2000000000000001E-3</v>
      </c>
      <c r="P868" s="192">
        <f t="shared" si="993"/>
        <v>1.008E-2</v>
      </c>
      <c r="Q868" s="192">
        <f t="shared" si="994"/>
        <v>0</v>
      </c>
      <c r="R868" s="192">
        <f t="shared" si="995"/>
        <v>7.1999999999999994E-4</v>
      </c>
      <c r="S868" s="153">
        <f t="shared" si="996"/>
        <v>0</v>
      </c>
      <c r="T868" s="153"/>
      <c r="U868" s="153"/>
      <c r="V868" s="153"/>
      <c r="W868" s="153">
        <v>0</v>
      </c>
      <c r="X868" s="193"/>
      <c r="Y868" s="193"/>
      <c r="Z868" s="193"/>
      <c r="AA868" s="193"/>
      <c r="AB868" s="201"/>
      <c r="AC868" s="193"/>
      <c r="AD868" s="193"/>
      <c r="AE868" s="193"/>
      <c r="AF868" s="193"/>
      <c r="AG868" s="193"/>
      <c r="AH868" s="193"/>
      <c r="AI868" s="193"/>
      <c r="AJ868" s="153"/>
      <c r="AK868" s="193"/>
    </row>
    <row r="869" spans="1:37" ht="62.2" x14ac:dyDescent="0.35">
      <c r="A869" s="181">
        <v>743</v>
      </c>
      <c r="B869" s="177" t="s">
        <v>1899</v>
      </c>
      <c r="C869" s="151" t="s">
        <v>1352</v>
      </c>
      <c r="D869" s="153">
        <v>4.7169600000000003</v>
      </c>
      <c r="E869" s="192">
        <f t="shared" si="988"/>
        <v>0.47169600000000006</v>
      </c>
      <c r="F869" s="192">
        <f t="shared" si="989"/>
        <v>3.9622464000000006</v>
      </c>
      <c r="G869" s="192"/>
      <c r="H869" s="192">
        <f t="shared" si="990"/>
        <v>0.28301759999999998</v>
      </c>
      <c r="I869" s="153">
        <v>1.2623538959999998</v>
      </c>
      <c r="J869" s="193">
        <v>0</v>
      </c>
      <c r="K869" s="193">
        <v>0</v>
      </c>
      <c r="L869" s="193">
        <v>0</v>
      </c>
      <c r="M869" s="193">
        <v>1.2623538959999998</v>
      </c>
      <c r="N869" s="192">
        <f t="shared" si="991"/>
        <v>3.4546061040000007</v>
      </c>
      <c r="O869" s="192">
        <f t="shared" si="992"/>
        <v>0.47169600000000006</v>
      </c>
      <c r="P869" s="192">
        <f t="shared" si="993"/>
        <v>3.9622464000000006</v>
      </c>
      <c r="Q869" s="192">
        <f t="shared" si="994"/>
        <v>0</v>
      </c>
      <c r="R869" s="192">
        <f t="shared" si="995"/>
        <v>-0.97933629599999983</v>
      </c>
      <c r="S869" s="153">
        <f t="shared" si="996"/>
        <v>31.839127780000002</v>
      </c>
      <c r="T869" s="153">
        <v>2.3259095700000003</v>
      </c>
      <c r="U869" s="153">
        <v>28.461256630000001</v>
      </c>
      <c r="V869" s="153"/>
      <c r="W869" s="153">
        <v>1.05196158</v>
      </c>
      <c r="X869" s="193"/>
      <c r="Y869" s="193"/>
      <c r="Z869" s="193"/>
      <c r="AA869" s="193"/>
      <c r="AB869" s="201"/>
      <c r="AC869" s="193"/>
      <c r="AD869" s="193"/>
      <c r="AE869" s="193"/>
      <c r="AF869" s="198">
        <v>2020</v>
      </c>
      <c r="AG869" s="192" t="s">
        <v>1527</v>
      </c>
      <c r="AH869" s="192" t="s">
        <v>1528</v>
      </c>
      <c r="AI869" s="192" t="s">
        <v>1529</v>
      </c>
      <c r="AJ869" s="153">
        <v>2.8450000000000002</v>
      </c>
      <c r="AK869" s="193"/>
    </row>
    <row r="870" spans="1:37" ht="46.65" x14ac:dyDescent="0.35">
      <c r="A870" s="181">
        <v>744</v>
      </c>
      <c r="B870" s="177" t="s">
        <v>1353</v>
      </c>
      <c r="C870" s="151" t="s">
        <v>1354</v>
      </c>
      <c r="D870" s="153">
        <v>19.554516</v>
      </c>
      <c r="E870" s="192">
        <f t="shared" si="988"/>
        <v>1.9554516</v>
      </c>
      <c r="F870" s="192">
        <f t="shared" si="989"/>
        <v>16.42579344</v>
      </c>
      <c r="G870" s="192"/>
      <c r="H870" s="192">
        <f t="shared" si="990"/>
        <v>1.17327096</v>
      </c>
      <c r="I870" s="153">
        <v>45.202043830000001</v>
      </c>
      <c r="J870" s="193">
        <v>0</v>
      </c>
      <c r="K870" s="193">
        <v>45.202043830000001</v>
      </c>
      <c r="L870" s="193">
        <v>0</v>
      </c>
      <c r="M870" s="193">
        <v>0</v>
      </c>
      <c r="N870" s="192">
        <f t="shared" si="991"/>
        <v>-25.647527830000001</v>
      </c>
      <c r="O870" s="192">
        <f t="shared" si="992"/>
        <v>1.9554516</v>
      </c>
      <c r="P870" s="192">
        <f t="shared" si="993"/>
        <v>-28.776250390000001</v>
      </c>
      <c r="Q870" s="192">
        <f t="shared" si="994"/>
        <v>0</v>
      </c>
      <c r="R870" s="192">
        <f t="shared" si="995"/>
        <v>1.17327096</v>
      </c>
      <c r="S870" s="153">
        <f t="shared" si="996"/>
        <v>0</v>
      </c>
      <c r="T870" s="153"/>
      <c r="U870" s="153"/>
      <c r="V870" s="153"/>
      <c r="W870" s="153">
        <v>0</v>
      </c>
      <c r="X870" s="193"/>
      <c r="Y870" s="193"/>
      <c r="Z870" s="193"/>
      <c r="AA870" s="193"/>
      <c r="AB870" s="201"/>
      <c r="AC870" s="193"/>
      <c r="AD870" s="193"/>
      <c r="AE870" s="193"/>
      <c r="AF870" s="193"/>
      <c r="AG870" s="193"/>
      <c r="AH870" s="193"/>
      <c r="AI870" s="193"/>
      <c r="AJ870" s="153"/>
      <c r="AK870" s="193"/>
    </row>
    <row r="871" spans="1:37" ht="77.7" x14ac:dyDescent="0.35">
      <c r="A871" s="181">
        <v>745</v>
      </c>
      <c r="B871" s="177" t="s">
        <v>1355</v>
      </c>
      <c r="C871" s="151" t="s">
        <v>1356</v>
      </c>
      <c r="D871" s="153">
        <v>5.2631160000000001</v>
      </c>
      <c r="E871" s="192">
        <f t="shared" si="988"/>
        <v>0.52631159999999999</v>
      </c>
      <c r="F871" s="192">
        <f t="shared" si="989"/>
        <v>4.4210174400000009</v>
      </c>
      <c r="G871" s="192"/>
      <c r="H871" s="192">
        <f t="shared" si="990"/>
        <v>0.31578696000000001</v>
      </c>
      <c r="I871" s="153">
        <v>0.30059504399999998</v>
      </c>
      <c r="J871" s="193">
        <v>0</v>
      </c>
      <c r="K871" s="193">
        <v>0</v>
      </c>
      <c r="L871" s="193">
        <v>0</v>
      </c>
      <c r="M871" s="193">
        <v>0.30059504399999998</v>
      </c>
      <c r="N871" s="192">
        <f t="shared" si="991"/>
        <v>4.9625209560000005</v>
      </c>
      <c r="O871" s="192">
        <f t="shared" si="992"/>
        <v>0.52631159999999999</v>
      </c>
      <c r="P871" s="192">
        <f t="shared" si="993"/>
        <v>4.4210174400000009</v>
      </c>
      <c r="Q871" s="192">
        <f t="shared" si="994"/>
        <v>0</v>
      </c>
      <c r="R871" s="192">
        <f t="shared" si="995"/>
        <v>1.5191916000000028E-2</v>
      </c>
      <c r="S871" s="153">
        <f t="shared" si="996"/>
        <v>3.8848603100000001</v>
      </c>
      <c r="T871" s="153">
        <v>0.7014515600000002</v>
      </c>
      <c r="U871" s="153">
        <v>2.9329128799999999</v>
      </c>
      <c r="V871" s="153"/>
      <c r="W871" s="153">
        <v>0.25049587000000001</v>
      </c>
      <c r="X871" s="193"/>
      <c r="Y871" s="193"/>
      <c r="Z871" s="193"/>
      <c r="AA871" s="193"/>
      <c r="AB871" s="201"/>
      <c r="AC871" s="193"/>
      <c r="AD871" s="193"/>
      <c r="AE871" s="193"/>
      <c r="AF871" s="198">
        <v>2020</v>
      </c>
      <c r="AG871" s="192" t="s">
        <v>1527</v>
      </c>
      <c r="AH871" s="192" t="s">
        <v>1528</v>
      </c>
      <c r="AI871" s="192" t="s">
        <v>1529</v>
      </c>
      <c r="AJ871" s="153">
        <v>0.72</v>
      </c>
      <c r="AK871" s="193"/>
    </row>
    <row r="872" spans="1:37" ht="46.65" x14ac:dyDescent="0.35">
      <c r="A872" s="181">
        <v>746</v>
      </c>
      <c r="B872" s="177" t="s">
        <v>1900</v>
      </c>
      <c r="C872" s="151" t="s">
        <v>1901</v>
      </c>
      <c r="D872" s="153">
        <v>0</v>
      </c>
      <c r="E872" s="192">
        <f t="shared" si="988"/>
        <v>0</v>
      </c>
      <c r="F872" s="192">
        <f t="shared" si="989"/>
        <v>0</v>
      </c>
      <c r="G872" s="192"/>
      <c r="H872" s="192">
        <f t="shared" si="990"/>
        <v>0</v>
      </c>
      <c r="I872" s="153">
        <v>0.26714874</v>
      </c>
      <c r="J872" s="193">
        <v>0</v>
      </c>
      <c r="K872" s="193">
        <v>0</v>
      </c>
      <c r="L872" s="193">
        <v>0</v>
      </c>
      <c r="M872" s="193">
        <v>0.26714874</v>
      </c>
      <c r="N872" s="192">
        <f t="shared" si="991"/>
        <v>-0.26714874</v>
      </c>
      <c r="O872" s="192">
        <f t="shared" si="992"/>
        <v>0</v>
      </c>
      <c r="P872" s="192">
        <f t="shared" si="993"/>
        <v>0</v>
      </c>
      <c r="Q872" s="192">
        <f t="shared" si="994"/>
        <v>0</v>
      </c>
      <c r="R872" s="192">
        <f t="shared" si="995"/>
        <v>-0.26714874</v>
      </c>
      <c r="S872" s="153">
        <f t="shared" si="996"/>
        <v>8.0270501799999998</v>
      </c>
      <c r="T872" s="153">
        <v>0.97967572999999941</v>
      </c>
      <c r="U872" s="153">
        <v>6.8247505000000004</v>
      </c>
      <c r="V872" s="153"/>
      <c r="W872" s="153">
        <v>0.22262395000000001</v>
      </c>
      <c r="X872" s="193"/>
      <c r="Y872" s="193"/>
      <c r="Z872" s="193"/>
      <c r="AA872" s="193"/>
      <c r="AB872" s="201"/>
      <c r="AC872" s="193"/>
      <c r="AD872" s="193"/>
      <c r="AE872" s="193"/>
      <c r="AF872" s="198">
        <v>2020</v>
      </c>
      <c r="AG872" s="192" t="s">
        <v>1527</v>
      </c>
      <c r="AH872" s="192" t="s">
        <v>1528</v>
      </c>
      <c r="AI872" s="192" t="s">
        <v>1529</v>
      </c>
      <c r="AJ872" s="153">
        <v>1.1200000000000001</v>
      </c>
      <c r="AK872" s="193"/>
    </row>
    <row r="873" spans="1:37" ht="15.05" x14ac:dyDescent="0.35">
      <c r="A873" s="186"/>
      <c r="B873" s="157" t="s">
        <v>469</v>
      </c>
      <c r="C873" s="158"/>
      <c r="D873" s="241">
        <f t="shared" ref="D873:AK873" si="997">SUM(D874:D875)</f>
        <v>2.4268560000000003</v>
      </c>
      <c r="E873" s="241">
        <f t="shared" si="997"/>
        <v>0.24268560000000006</v>
      </c>
      <c r="F873" s="241">
        <f t="shared" si="997"/>
        <v>2.0385590400000004</v>
      </c>
      <c r="G873" s="241">
        <f t="shared" si="997"/>
        <v>0</v>
      </c>
      <c r="H873" s="241">
        <f t="shared" si="997"/>
        <v>0.14561136000000002</v>
      </c>
      <c r="I873" s="241">
        <f t="shared" si="997"/>
        <v>0.10800736799999998</v>
      </c>
      <c r="J873" s="241">
        <f t="shared" si="997"/>
        <v>0</v>
      </c>
      <c r="K873" s="241">
        <f t="shared" si="997"/>
        <v>0</v>
      </c>
      <c r="L873" s="241">
        <f t="shared" si="997"/>
        <v>0</v>
      </c>
      <c r="M873" s="241">
        <f t="shared" si="997"/>
        <v>0.10800736799999998</v>
      </c>
      <c r="N873" s="241">
        <f t="shared" si="997"/>
        <v>2.3188486320000004</v>
      </c>
      <c r="O873" s="241">
        <f t="shared" si="997"/>
        <v>0.24268560000000006</v>
      </c>
      <c r="P873" s="241">
        <f t="shared" si="997"/>
        <v>2.0385590400000004</v>
      </c>
      <c r="Q873" s="241">
        <f t="shared" si="997"/>
        <v>0</v>
      </c>
      <c r="R873" s="241">
        <f t="shared" si="997"/>
        <v>3.7603992000000044E-2</v>
      </c>
      <c r="S873" s="241">
        <f t="shared" si="997"/>
        <v>9.0006139999999984E-2</v>
      </c>
      <c r="T873" s="241">
        <f t="shared" si="997"/>
        <v>0</v>
      </c>
      <c r="U873" s="241">
        <f t="shared" si="997"/>
        <v>0</v>
      </c>
      <c r="V873" s="241">
        <f t="shared" si="997"/>
        <v>0</v>
      </c>
      <c r="W873" s="241">
        <f t="shared" si="997"/>
        <v>9.0006139999999984E-2</v>
      </c>
      <c r="X873" s="241">
        <f t="shared" si="997"/>
        <v>0</v>
      </c>
      <c r="Y873" s="241">
        <f t="shared" si="997"/>
        <v>0</v>
      </c>
      <c r="Z873" s="241">
        <f t="shared" si="997"/>
        <v>0</v>
      </c>
      <c r="AA873" s="241">
        <f t="shared" si="997"/>
        <v>0</v>
      </c>
      <c r="AB873" s="241">
        <f t="shared" si="997"/>
        <v>0</v>
      </c>
      <c r="AC873" s="241">
        <f t="shared" si="997"/>
        <v>0</v>
      </c>
      <c r="AD873" s="241">
        <f t="shared" si="997"/>
        <v>0</v>
      </c>
      <c r="AE873" s="241">
        <f t="shared" si="997"/>
        <v>0</v>
      </c>
      <c r="AF873" s="241">
        <f t="shared" si="997"/>
        <v>0</v>
      </c>
      <c r="AG873" s="241">
        <f t="shared" si="997"/>
        <v>0</v>
      </c>
      <c r="AH873" s="241">
        <f t="shared" si="997"/>
        <v>0</v>
      </c>
      <c r="AI873" s="241">
        <f t="shared" si="997"/>
        <v>0</v>
      </c>
      <c r="AJ873" s="241">
        <f t="shared" si="997"/>
        <v>0</v>
      </c>
      <c r="AK873" s="241">
        <f t="shared" si="997"/>
        <v>0</v>
      </c>
    </row>
    <row r="874" spans="1:37" ht="46.65" x14ac:dyDescent="0.35">
      <c r="A874" s="181">
        <v>747</v>
      </c>
      <c r="B874" s="177" t="s">
        <v>1357</v>
      </c>
      <c r="C874" s="151" t="s">
        <v>1358</v>
      </c>
      <c r="D874" s="153">
        <v>1.2E-2</v>
      </c>
      <c r="E874" s="192">
        <f t="shared" ref="E874:E875" si="998">D874*10%</f>
        <v>1.2000000000000001E-3</v>
      </c>
      <c r="F874" s="192">
        <f t="shared" ref="F874:F875" si="999">D874-E874-H874</f>
        <v>1.008E-2</v>
      </c>
      <c r="G874" s="192"/>
      <c r="H874" s="192">
        <f t="shared" ref="H874:H875" si="1000">D874*6%</f>
        <v>7.1999999999999994E-4</v>
      </c>
      <c r="I874" s="153">
        <v>5.3404799999999997E-4</v>
      </c>
      <c r="J874" s="193">
        <v>0</v>
      </c>
      <c r="K874" s="193">
        <v>0</v>
      </c>
      <c r="L874" s="193">
        <v>0</v>
      </c>
      <c r="M874" s="193">
        <v>5.3404799999999997E-4</v>
      </c>
      <c r="N874" s="192">
        <f t="shared" ref="N874:N875" si="1001">D874-I874</f>
        <v>1.1465952E-2</v>
      </c>
      <c r="O874" s="192">
        <f t="shared" ref="O874:O875" si="1002">E874-J874</f>
        <v>1.2000000000000001E-3</v>
      </c>
      <c r="P874" s="192">
        <f t="shared" ref="P874:P875" si="1003">F874-K874</f>
        <v>1.008E-2</v>
      </c>
      <c r="Q874" s="192">
        <f t="shared" ref="Q874:Q875" si="1004">G874-L874</f>
        <v>0</v>
      </c>
      <c r="R874" s="192">
        <f t="shared" ref="R874:R875" si="1005">H874-M874</f>
        <v>1.8595199999999997E-4</v>
      </c>
      <c r="S874" s="153">
        <f t="shared" ref="S874:S875" si="1006">T874+U874+V874+W874</f>
        <v>4.4504000000000001E-4</v>
      </c>
      <c r="T874" s="153"/>
      <c r="U874" s="153"/>
      <c r="V874" s="153"/>
      <c r="W874" s="153">
        <v>4.4504000000000001E-4</v>
      </c>
      <c r="X874" s="193"/>
      <c r="Y874" s="193"/>
      <c r="Z874" s="193"/>
      <c r="AA874" s="193"/>
      <c r="AB874" s="201"/>
      <c r="AC874" s="193"/>
      <c r="AD874" s="193"/>
      <c r="AE874" s="193"/>
      <c r="AF874" s="193"/>
      <c r="AG874" s="193"/>
      <c r="AH874" s="193"/>
      <c r="AI874" s="193"/>
      <c r="AJ874" s="153"/>
      <c r="AK874" s="193"/>
    </row>
    <row r="875" spans="1:37" ht="77.7" x14ac:dyDescent="0.35">
      <c r="A875" s="181">
        <v>748</v>
      </c>
      <c r="B875" s="177" t="s">
        <v>1359</v>
      </c>
      <c r="C875" s="151" t="s">
        <v>1360</v>
      </c>
      <c r="D875" s="153">
        <v>2.4148560000000003</v>
      </c>
      <c r="E875" s="192">
        <f t="shared" si="998"/>
        <v>0.24148560000000005</v>
      </c>
      <c r="F875" s="192">
        <f t="shared" si="999"/>
        <v>2.0284790400000006</v>
      </c>
      <c r="G875" s="192"/>
      <c r="H875" s="192">
        <f t="shared" si="1000"/>
        <v>0.14489136000000002</v>
      </c>
      <c r="I875" s="153">
        <v>0.10747331999999998</v>
      </c>
      <c r="J875" s="193">
        <v>0</v>
      </c>
      <c r="K875" s="193">
        <v>0</v>
      </c>
      <c r="L875" s="193">
        <v>0</v>
      </c>
      <c r="M875" s="193">
        <v>0.10747331999999998</v>
      </c>
      <c r="N875" s="192">
        <f t="shared" si="1001"/>
        <v>2.3073826800000004</v>
      </c>
      <c r="O875" s="192">
        <f t="shared" si="1002"/>
        <v>0.24148560000000005</v>
      </c>
      <c r="P875" s="192">
        <f t="shared" si="1003"/>
        <v>2.0284790400000006</v>
      </c>
      <c r="Q875" s="192">
        <f t="shared" si="1004"/>
        <v>0</v>
      </c>
      <c r="R875" s="192">
        <f t="shared" si="1005"/>
        <v>3.7418040000000041E-2</v>
      </c>
      <c r="S875" s="153">
        <f t="shared" si="1006"/>
        <v>8.9561099999999991E-2</v>
      </c>
      <c r="T875" s="153"/>
      <c r="U875" s="153"/>
      <c r="V875" s="153"/>
      <c r="W875" s="153">
        <v>8.9561099999999991E-2</v>
      </c>
      <c r="X875" s="193"/>
      <c r="Y875" s="193"/>
      <c r="Z875" s="193"/>
      <c r="AA875" s="193"/>
      <c r="AB875" s="201"/>
      <c r="AC875" s="193"/>
      <c r="AD875" s="193"/>
      <c r="AE875" s="193"/>
      <c r="AF875" s="193"/>
      <c r="AG875" s="193"/>
      <c r="AH875" s="193"/>
      <c r="AI875" s="193"/>
      <c r="AJ875" s="153"/>
      <c r="AK875" s="193"/>
    </row>
    <row r="876" spans="1:37" ht="15.05" x14ac:dyDescent="0.35">
      <c r="A876" s="186"/>
      <c r="B876" s="157" t="s">
        <v>484</v>
      </c>
      <c r="C876" s="158"/>
      <c r="D876" s="241">
        <f t="shared" ref="D876:AK876" si="1007">SUM(D877:D878)</f>
        <v>1.2E-2</v>
      </c>
      <c r="E876" s="241">
        <f t="shared" si="1007"/>
        <v>1.2000000000000001E-3</v>
      </c>
      <c r="F876" s="241">
        <f t="shared" si="1007"/>
        <v>1.008E-2</v>
      </c>
      <c r="G876" s="241">
        <f t="shared" si="1007"/>
        <v>0</v>
      </c>
      <c r="H876" s="241">
        <f t="shared" si="1007"/>
        <v>7.1999999999999994E-4</v>
      </c>
      <c r="I876" s="241">
        <f t="shared" si="1007"/>
        <v>5.2340399699999995</v>
      </c>
      <c r="J876" s="241">
        <f t="shared" si="1007"/>
        <v>0</v>
      </c>
      <c r="K876" s="241">
        <f t="shared" si="1007"/>
        <v>5.2340399699999995</v>
      </c>
      <c r="L876" s="241">
        <f t="shared" si="1007"/>
        <v>0</v>
      </c>
      <c r="M876" s="241">
        <f t="shared" si="1007"/>
        <v>0</v>
      </c>
      <c r="N876" s="241">
        <f t="shared" si="1007"/>
        <v>-5.22203997</v>
      </c>
      <c r="O876" s="241">
        <f t="shared" si="1007"/>
        <v>1.2000000000000001E-3</v>
      </c>
      <c r="P876" s="241">
        <f t="shared" si="1007"/>
        <v>-5.2239599699999992</v>
      </c>
      <c r="Q876" s="241">
        <f t="shared" si="1007"/>
        <v>0</v>
      </c>
      <c r="R876" s="241">
        <f t="shared" si="1007"/>
        <v>7.1999999999999994E-4</v>
      </c>
      <c r="S876" s="241">
        <f t="shared" si="1007"/>
        <v>0</v>
      </c>
      <c r="T876" s="241">
        <f t="shared" si="1007"/>
        <v>0</v>
      </c>
      <c r="U876" s="241">
        <f t="shared" si="1007"/>
        <v>0</v>
      </c>
      <c r="V876" s="241">
        <f t="shared" si="1007"/>
        <v>0</v>
      </c>
      <c r="W876" s="241">
        <f t="shared" si="1007"/>
        <v>0</v>
      </c>
      <c r="X876" s="241">
        <f t="shared" si="1007"/>
        <v>0</v>
      </c>
      <c r="Y876" s="241">
        <f t="shared" si="1007"/>
        <v>0</v>
      </c>
      <c r="Z876" s="241">
        <f t="shared" si="1007"/>
        <v>0</v>
      </c>
      <c r="AA876" s="241">
        <f t="shared" si="1007"/>
        <v>0</v>
      </c>
      <c r="AB876" s="241">
        <f t="shared" si="1007"/>
        <v>0</v>
      </c>
      <c r="AC876" s="241">
        <f t="shared" si="1007"/>
        <v>0</v>
      </c>
      <c r="AD876" s="241">
        <f t="shared" si="1007"/>
        <v>0</v>
      </c>
      <c r="AE876" s="241">
        <f t="shared" si="1007"/>
        <v>0</v>
      </c>
      <c r="AF876" s="241">
        <f t="shared" si="1007"/>
        <v>2020</v>
      </c>
      <c r="AG876" s="241">
        <f t="shared" si="1007"/>
        <v>0</v>
      </c>
      <c r="AH876" s="241">
        <f t="shared" si="1007"/>
        <v>0</v>
      </c>
      <c r="AI876" s="241">
        <f t="shared" si="1007"/>
        <v>0</v>
      </c>
      <c r="AJ876" s="241">
        <f t="shared" si="1007"/>
        <v>0.17</v>
      </c>
      <c r="AK876" s="241">
        <f t="shared" si="1007"/>
        <v>0</v>
      </c>
    </row>
    <row r="877" spans="1:37" ht="77.7" x14ac:dyDescent="0.35">
      <c r="A877" s="181">
        <v>749</v>
      </c>
      <c r="B877" s="177" t="s">
        <v>1361</v>
      </c>
      <c r="C877" s="151" t="s">
        <v>1362</v>
      </c>
      <c r="D877" s="153">
        <v>1.2E-2</v>
      </c>
      <c r="E877" s="192">
        <f t="shared" ref="E877:E878" si="1008">D877*10%</f>
        <v>1.2000000000000001E-3</v>
      </c>
      <c r="F877" s="192">
        <f t="shared" ref="F877:F878" si="1009">D877-E877-H877</f>
        <v>1.008E-2</v>
      </c>
      <c r="G877" s="192"/>
      <c r="H877" s="192">
        <f t="shared" ref="H877:H878" si="1010">D877*6%</f>
        <v>7.1999999999999994E-4</v>
      </c>
      <c r="I877" s="153">
        <v>5.2340399699999995</v>
      </c>
      <c r="J877" s="193">
        <v>0</v>
      </c>
      <c r="K877" s="193">
        <v>5.2340399699999995</v>
      </c>
      <c r="L877" s="193">
        <v>0</v>
      </c>
      <c r="M877" s="193">
        <v>0</v>
      </c>
      <c r="N877" s="192">
        <f t="shared" ref="N877:N878" si="1011">D877-I877</f>
        <v>-5.22203997</v>
      </c>
      <c r="O877" s="192">
        <f t="shared" ref="O877:O878" si="1012">E877-J877</f>
        <v>1.2000000000000001E-3</v>
      </c>
      <c r="P877" s="192">
        <f t="shared" ref="P877:P878" si="1013">F877-K877</f>
        <v>-5.2239599699999992</v>
      </c>
      <c r="Q877" s="192">
        <f t="shared" ref="Q877:Q878" si="1014">G877-L877</f>
        <v>0</v>
      </c>
      <c r="R877" s="192">
        <f t="shared" ref="R877:R878" si="1015">H877-M877</f>
        <v>7.1999999999999994E-4</v>
      </c>
      <c r="S877" s="153">
        <f t="shared" ref="S877:S878" si="1016">T877+U877+V877+W877</f>
        <v>0</v>
      </c>
      <c r="T877" s="153"/>
      <c r="U877" s="153"/>
      <c r="V877" s="153"/>
      <c r="W877" s="153">
        <v>0</v>
      </c>
      <c r="X877" s="193"/>
      <c r="Y877" s="193"/>
      <c r="Z877" s="193"/>
      <c r="AA877" s="193"/>
      <c r="AB877" s="201"/>
      <c r="AC877" s="193"/>
      <c r="AD877" s="193"/>
      <c r="AE877" s="193"/>
      <c r="AF877" s="193"/>
      <c r="AG877" s="193"/>
      <c r="AH877" s="193"/>
      <c r="AI877" s="193"/>
      <c r="AJ877" s="153"/>
      <c r="AK877" s="193"/>
    </row>
    <row r="878" spans="1:37" ht="93.25" x14ac:dyDescent="0.35">
      <c r="A878" s="181">
        <v>750</v>
      </c>
      <c r="B878" s="177" t="s">
        <v>1363</v>
      </c>
      <c r="C878" s="151" t="s">
        <v>1364</v>
      </c>
      <c r="D878" s="153">
        <v>0</v>
      </c>
      <c r="E878" s="192">
        <f t="shared" si="1008"/>
        <v>0</v>
      </c>
      <c r="F878" s="192">
        <f t="shared" si="1009"/>
        <v>0</v>
      </c>
      <c r="G878" s="192"/>
      <c r="H878" s="192">
        <f t="shared" si="1010"/>
        <v>0</v>
      </c>
      <c r="I878" s="153">
        <v>0</v>
      </c>
      <c r="J878" s="193">
        <v>0</v>
      </c>
      <c r="K878" s="193">
        <v>0</v>
      </c>
      <c r="L878" s="193">
        <v>0</v>
      </c>
      <c r="M878" s="193">
        <v>0</v>
      </c>
      <c r="N878" s="192">
        <f t="shared" si="1011"/>
        <v>0</v>
      </c>
      <c r="O878" s="192">
        <f t="shared" si="1012"/>
        <v>0</v>
      </c>
      <c r="P878" s="192">
        <f t="shared" si="1013"/>
        <v>0</v>
      </c>
      <c r="Q878" s="192">
        <f t="shared" si="1014"/>
        <v>0</v>
      </c>
      <c r="R878" s="192">
        <f t="shared" si="1015"/>
        <v>0</v>
      </c>
      <c r="S878" s="153">
        <f t="shared" si="1016"/>
        <v>0</v>
      </c>
      <c r="T878" s="153"/>
      <c r="U878" s="153"/>
      <c r="V878" s="153"/>
      <c r="W878" s="153">
        <v>0</v>
      </c>
      <c r="X878" s="193"/>
      <c r="Y878" s="193"/>
      <c r="Z878" s="193"/>
      <c r="AA878" s="193"/>
      <c r="AB878" s="201"/>
      <c r="AC878" s="193"/>
      <c r="AD878" s="193"/>
      <c r="AE878" s="193"/>
      <c r="AF878" s="198">
        <v>2020</v>
      </c>
      <c r="AG878" s="192" t="s">
        <v>1527</v>
      </c>
      <c r="AH878" s="192" t="s">
        <v>1528</v>
      </c>
      <c r="AI878" s="192" t="s">
        <v>1529</v>
      </c>
      <c r="AJ878" s="153">
        <v>0.17</v>
      </c>
      <c r="AK878" s="193"/>
    </row>
    <row r="879" spans="1:37" ht="15.05" x14ac:dyDescent="0.35">
      <c r="A879" s="186"/>
      <c r="B879" s="157" t="s">
        <v>533</v>
      </c>
      <c r="C879" s="158"/>
      <c r="D879" s="241">
        <f t="shared" ref="D879:AK879" si="1017">SUM(D880:D898)</f>
        <v>246.69631200000001</v>
      </c>
      <c r="E879" s="241">
        <f t="shared" si="1017"/>
        <v>24.669631199999998</v>
      </c>
      <c r="F879" s="241">
        <f t="shared" si="1017"/>
        <v>207.22490207999996</v>
      </c>
      <c r="G879" s="241">
        <f t="shared" si="1017"/>
        <v>0</v>
      </c>
      <c r="H879" s="241">
        <f t="shared" si="1017"/>
        <v>14.801778719999996</v>
      </c>
      <c r="I879" s="241">
        <f t="shared" si="1017"/>
        <v>56.525157711627124</v>
      </c>
      <c r="J879" s="241">
        <f t="shared" si="1017"/>
        <v>0.14021641000000001</v>
      </c>
      <c r="K879" s="241">
        <f t="shared" si="1017"/>
        <v>43.07212489762712</v>
      </c>
      <c r="L879" s="241">
        <f t="shared" si="1017"/>
        <v>0</v>
      </c>
      <c r="M879" s="241">
        <f t="shared" si="1017"/>
        <v>13.312816403999999</v>
      </c>
      <c r="N879" s="241">
        <f t="shared" si="1017"/>
        <v>190.17115428837289</v>
      </c>
      <c r="O879" s="241">
        <f t="shared" si="1017"/>
        <v>24.529414789999997</v>
      </c>
      <c r="P879" s="241">
        <f t="shared" si="1017"/>
        <v>164.15277718237286</v>
      </c>
      <c r="Q879" s="241">
        <f t="shared" si="1017"/>
        <v>0</v>
      </c>
      <c r="R879" s="241">
        <f t="shared" si="1017"/>
        <v>1.4889623159999985</v>
      </c>
      <c r="S879" s="241">
        <f t="shared" si="1017"/>
        <v>141.79570111999996</v>
      </c>
      <c r="T879" s="241">
        <f t="shared" si="1017"/>
        <v>3.5468396600000087</v>
      </c>
      <c r="U879" s="241">
        <f t="shared" si="1017"/>
        <v>127.15484778999999</v>
      </c>
      <c r="V879" s="241">
        <f t="shared" si="1017"/>
        <v>0</v>
      </c>
      <c r="W879" s="241">
        <f t="shared" si="1017"/>
        <v>11.094013670000001</v>
      </c>
      <c r="X879" s="241">
        <f t="shared" si="1017"/>
        <v>0</v>
      </c>
      <c r="Y879" s="241">
        <f t="shared" si="1017"/>
        <v>0</v>
      </c>
      <c r="Z879" s="241">
        <f t="shared" si="1017"/>
        <v>0</v>
      </c>
      <c r="AA879" s="241">
        <f t="shared" si="1017"/>
        <v>0</v>
      </c>
      <c r="AB879" s="241">
        <f t="shared" si="1017"/>
        <v>0</v>
      </c>
      <c r="AC879" s="241">
        <f t="shared" si="1017"/>
        <v>0</v>
      </c>
      <c r="AD879" s="241">
        <f t="shared" si="1017"/>
        <v>0</v>
      </c>
      <c r="AE879" s="241">
        <f t="shared" si="1017"/>
        <v>2.52</v>
      </c>
      <c r="AF879" s="241">
        <f t="shared" si="1017"/>
        <v>6060</v>
      </c>
      <c r="AG879" s="241">
        <f t="shared" si="1017"/>
        <v>0</v>
      </c>
      <c r="AH879" s="241">
        <f t="shared" si="1017"/>
        <v>0</v>
      </c>
      <c r="AI879" s="241">
        <f t="shared" si="1017"/>
        <v>0</v>
      </c>
      <c r="AJ879" s="241">
        <f t="shared" si="1017"/>
        <v>13.2544</v>
      </c>
      <c r="AK879" s="241">
        <f t="shared" si="1017"/>
        <v>0</v>
      </c>
    </row>
    <row r="880" spans="1:37" ht="77.7" x14ac:dyDescent="0.35">
      <c r="A880" s="181">
        <v>751</v>
      </c>
      <c r="B880" s="177" t="s">
        <v>1365</v>
      </c>
      <c r="C880" s="151" t="s">
        <v>1366</v>
      </c>
      <c r="D880" s="153">
        <v>2.295696</v>
      </c>
      <c r="E880" s="192">
        <f t="shared" ref="E880:E898" si="1018">D880*10%</f>
        <v>0.22956960000000001</v>
      </c>
      <c r="F880" s="192">
        <f t="shared" ref="F880:F898" si="1019">D880-E880-H880</f>
        <v>1.92838464</v>
      </c>
      <c r="G880" s="192"/>
      <c r="H880" s="192">
        <f t="shared" ref="H880:H898" si="1020">D880*6%</f>
        <v>0.13774175999999999</v>
      </c>
      <c r="I880" s="153">
        <v>0.10217008799999999</v>
      </c>
      <c r="J880" s="193">
        <v>0</v>
      </c>
      <c r="K880" s="193">
        <v>0</v>
      </c>
      <c r="L880" s="193">
        <v>0</v>
      </c>
      <c r="M880" s="193">
        <v>0.10217008799999999</v>
      </c>
      <c r="N880" s="192">
        <f t="shared" ref="N880:N898" si="1021">D880-I880</f>
        <v>2.1935259120000001</v>
      </c>
      <c r="O880" s="192">
        <f t="shared" ref="O880:O898" si="1022">E880-J880</f>
        <v>0.22956960000000001</v>
      </c>
      <c r="P880" s="192">
        <f t="shared" ref="P880:P898" si="1023">F880-K880</f>
        <v>1.92838464</v>
      </c>
      <c r="Q880" s="192">
        <f t="shared" ref="Q880:Q898" si="1024">G880-L880</f>
        <v>0</v>
      </c>
      <c r="R880" s="192">
        <f t="shared" ref="R880:R898" si="1025">H880-M880</f>
        <v>3.5571671999999999E-2</v>
      </c>
      <c r="S880" s="153">
        <f t="shared" ref="S880:S898" si="1026">T880+U880+V880+W880</f>
        <v>8.5141739999999994E-2</v>
      </c>
      <c r="T880" s="153"/>
      <c r="U880" s="153"/>
      <c r="V880" s="153"/>
      <c r="W880" s="153">
        <v>8.5141739999999994E-2</v>
      </c>
      <c r="X880" s="193"/>
      <c r="Y880" s="193"/>
      <c r="Z880" s="193"/>
      <c r="AA880" s="193"/>
      <c r="AB880" s="201"/>
      <c r="AC880" s="193"/>
      <c r="AD880" s="193"/>
      <c r="AE880" s="193"/>
      <c r="AF880" s="193"/>
      <c r="AG880" s="193"/>
      <c r="AH880" s="193"/>
      <c r="AI880" s="193"/>
      <c r="AJ880" s="153"/>
      <c r="AK880" s="193"/>
    </row>
    <row r="881" spans="1:37" ht="46.65" x14ac:dyDescent="0.35">
      <c r="A881" s="181">
        <v>752</v>
      </c>
      <c r="B881" s="177" t="s">
        <v>1367</v>
      </c>
      <c r="C881" s="151" t="s">
        <v>1368</v>
      </c>
      <c r="D881" s="153">
        <v>84.605915999999979</v>
      </c>
      <c r="E881" s="192">
        <f t="shared" si="1018"/>
        <v>8.460591599999999</v>
      </c>
      <c r="F881" s="192">
        <f t="shared" si="1019"/>
        <v>71.068969439999975</v>
      </c>
      <c r="G881" s="192"/>
      <c r="H881" s="192">
        <f t="shared" si="1020"/>
        <v>5.0763549599999989</v>
      </c>
      <c r="I881" s="153">
        <v>8.7653906359999993</v>
      </c>
      <c r="J881" s="193">
        <v>0</v>
      </c>
      <c r="K881" s="193">
        <v>5</v>
      </c>
      <c r="L881" s="193">
        <v>0</v>
      </c>
      <c r="M881" s="193">
        <v>3.7653906360000002</v>
      </c>
      <c r="N881" s="192">
        <f t="shared" si="1021"/>
        <v>75.840525363999973</v>
      </c>
      <c r="O881" s="192">
        <f t="shared" si="1022"/>
        <v>8.460591599999999</v>
      </c>
      <c r="P881" s="192">
        <f t="shared" si="1023"/>
        <v>66.068969439999975</v>
      </c>
      <c r="Q881" s="192">
        <f t="shared" si="1024"/>
        <v>0</v>
      </c>
      <c r="R881" s="192">
        <f t="shared" si="1025"/>
        <v>1.3109643239999986</v>
      </c>
      <c r="S881" s="153">
        <f t="shared" si="1026"/>
        <v>13.043570099999998</v>
      </c>
      <c r="T881" s="153"/>
      <c r="U881" s="153">
        <v>9.9057445699999978</v>
      </c>
      <c r="V881" s="153"/>
      <c r="W881" s="153">
        <v>3.1378255300000002</v>
      </c>
      <c r="X881" s="193"/>
      <c r="Y881" s="193"/>
      <c r="Z881" s="193"/>
      <c r="AA881" s="193"/>
      <c r="AB881" s="201"/>
      <c r="AC881" s="193"/>
      <c r="AD881" s="193"/>
      <c r="AE881" s="193"/>
      <c r="AF881" s="193"/>
      <c r="AG881" s="193"/>
      <c r="AH881" s="193"/>
      <c r="AI881" s="193"/>
      <c r="AJ881" s="153"/>
      <c r="AK881" s="193"/>
    </row>
    <row r="882" spans="1:37" ht="93.25" x14ac:dyDescent="0.35">
      <c r="A882" s="181">
        <v>753</v>
      </c>
      <c r="B882" s="177" t="s">
        <v>1369</v>
      </c>
      <c r="C882" s="151" t="s">
        <v>1370</v>
      </c>
      <c r="D882" s="153">
        <v>8.7015960000000003</v>
      </c>
      <c r="E882" s="192">
        <f t="shared" si="1018"/>
        <v>0.87015960000000003</v>
      </c>
      <c r="F882" s="192">
        <f t="shared" si="1019"/>
        <v>7.3093406400000003</v>
      </c>
      <c r="G882" s="192"/>
      <c r="H882" s="192">
        <f t="shared" si="1020"/>
        <v>0.52209576000000002</v>
      </c>
      <c r="I882" s="153">
        <v>3.8115392639999999</v>
      </c>
      <c r="J882" s="193">
        <v>0</v>
      </c>
      <c r="K882" s="193">
        <v>0</v>
      </c>
      <c r="L882" s="193">
        <v>0</v>
      </c>
      <c r="M882" s="193">
        <v>3.8115392639999999</v>
      </c>
      <c r="N882" s="192">
        <f t="shared" si="1021"/>
        <v>4.890056736</v>
      </c>
      <c r="O882" s="192">
        <f t="shared" si="1022"/>
        <v>0.87015960000000003</v>
      </c>
      <c r="P882" s="192">
        <f t="shared" si="1023"/>
        <v>7.3093406400000003</v>
      </c>
      <c r="Q882" s="192">
        <f t="shared" si="1024"/>
        <v>0</v>
      </c>
      <c r="R882" s="192">
        <f t="shared" si="1025"/>
        <v>-3.2894435039999999</v>
      </c>
      <c r="S882" s="153">
        <f t="shared" si="1026"/>
        <v>97.994925900000013</v>
      </c>
      <c r="T882" s="153">
        <v>2.3085433300000062</v>
      </c>
      <c r="U882" s="153">
        <v>92.510099850000003</v>
      </c>
      <c r="V882" s="153"/>
      <c r="W882" s="153">
        <v>3.1762827200000001</v>
      </c>
      <c r="X882" s="193"/>
      <c r="Y882" s="193"/>
      <c r="Z882" s="193"/>
      <c r="AA882" s="193"/>
      <c r="AB882" s="201"/>
      <c r="AC882" s="193"/>
      <c r="AD882" s="193"/>
      <c r="AE882" s="193"/>
      <c r="AF882" s="198">
        <v>2020</v>
      </c>
      <c r="AG882" s="192" t="s">
        <v>1527</v>
      </c>
      <c r="AH882" s="192" t="s">
        <v>1528</v>
      </c>
      <c r="AI882" s="192" t="s">
        <v>1529</v>
      </c>
      <c r="AJ882" s="153">
        <v>11.68</v>
      </c>
      <c r="AK882" s="193"/>
    </row>
    <row r="883" spans="1:37" ht="62.2" x14ac:dyDescent="0.35">
      <c r="A883" s="181">
        <v>754</v>
      </c>
      <c r="B883" s="177" t="s">
        <v>1902</v>
      </c>
      <c r="C883" s="151" t="s">
        <v>1371</v>
      </c>
      <c r="D883" s="153">
        <v>0.32832</v>
      </c>
      <c r="E883" s="192">
        <f t="shared" si="1018"/>
        <v>3.2832E-2</v>
      </c>
      <c r="F883" s="192">
        <f t="shared" si="1019"/>
        <v>0.27578879999999995</v>
      </c>
      <c r="G883" s="192"/>
      <c r="H883" s="192">
        <f t="shared" si="1020"/>
        <v>1.96992E-2</v>
      </c>
      <c r="I883" s="153">
        <v>1.4611931999999998E-2</v>
      </c>
      <c r="J883" s="193">
        <v>0</v>
      </c>
      <c r="K883" s="193">
        <v>0</v>
      </c>
      <c r="L883" s="193">
        <v>0</v>
      </c>
      <c r="M883" s="193">
        <v>1.4611931999999998E-2</v>
      </c>
      <c r="N883" s="192">
        <f t="shared" si="1021"/>
        <v>0.31370806800000001</v>
      </c>
      <c r="O883" s="192">
        <f t="shared" si="1022"/>
        <v>3.2832E-2</v>
      </c>
      <c r="P883" s="192">
        <f t="shared" si="1023"/>
        <v>0.27578879999999995</v>
      </c>
      <c r="Q883" s="192">
        <f t="shared" si="1024"/>
        <v>0</v>
      </c>
      <c r="R883" s="192">
        <f t="shared" si="1025"/>
        <v>5.0872680000000024E-3</v>
      </c>
      <c r="S883" s="153">
        <f t="shared" si="1026"/>
        <v>1.2176609999999999E-2</v>
      </c>
      <c r="T883" s="153"/>
      <c r="U883" s="153"/>
      <c r="V883" s="153"/>
      <c r="W883" s="153">
        <v>1.2176609999999999E-2</v>
      </c>
      <c r="X883" s="193"/>
      <c r="Y883" s="193"/>
      <c r="Z883" s="193"/>
      <c r="AA883" s="193"/>
      <c r="AB883" s="201"/>
      <c r="AC883" s="193"/>
      <c r="AD883" s="193"/>
      <c r="AE883" s="193"/>
      <c r="AF883" s="193"/>
      <c r="AG883" s="193"/>
      <c r="AH883" s="193"/>
      <c r="AI883" s="193"/>
      <c r="AJ883" s="153"/>
      <c r="AK883" s="193"/>
    </row>
    <row r="884" spans="1:37" ht="62.2" x14ac:dyDescent="0.35">
      <c r="A884" s="181">
        <v>755</v>
      </c>
      <c r="B884" s="177" t="s">
        <v>1372</v>
      </c>
      <c r="C884" s="151" t="s">
        <v>1373</v>
      </c>
      <c r="D884" s="153">
        <v>16.998228000000001</v>
      </c>
      <c r="E884" s="192">
        <f t="shared" si="1018"/>
        <v>1.6998228000000002</v>
      </c>
      <c r="F884" s="192">
        <f t="shared" si="1019"/>
        <v>14.278511520000002</v>
      </c>
      <c r="G884" s="192"/>
      <c r="H884" s="192">
        <f t="shared" si="1020"/>
        <v>1.01989368</v>
      </c>
      <c r="I884" s="153">
        <v>0.79344246000000007</v>
      </c>
      <c r="J884" s="193">
        <v>0</v>
      </c>
      <c r="K884" s="193">
        <v>0</v>
      </c>
      <c r="L884" s="193">
        <v>0</v>
      </c>
      <c r="M884" s="193">
        <v>0.79344246000000007</v>
      </c>
      <c r="N884" s="192">
        <f t="shared" si="1021"/>
        <v>16.20478554</v>
      </c>
      <c r="O884" s="192">
        <f t="shared" si="1022"/>
        <v>1.6998228000000002</v>
      </c>
      <c r="P884" s="192">
        <f t="shared" si="1023"/>
        <v>14.278511520000002</v>
      </c>
      <c r="Q884" s="192">
        <f t="shared" si="1024"/>
        <v>0</v>
      </c>
      <c r="R884" s="192">
        <f t="shared" si="1025"/>
        <v>0.22645121999999995</v>
      </c>
      <c r="S884" s="153">
        <f t="shared" si="1026"/>
        <v>14.775403630000001</v>
      </c>
      <c r="T884" s="153">
        <v>0.65682340000000217</v>
      </c>
      <c r="U884" s="153">
        <v>13.457378179999999</v>
      </c>
      <c r="V884" s="153"/>
      <c r="W884" s="153">
        <v>0.6612020500000001</v>
      </c>
      <c r="X884" s="193"/>
      <c r="Y884" s="193"/>
      <c r="Z884" s="193"/>
      <c r="AA884" s="193"/>
      <c r="AB884" s="201"/>
      <c r="AC884" s="193"/>
      <c r="AD884" s="193"/>
      <c r="AE884" s="193">
        <v>1.26</v>
      </c>
      <c r="AF884" s="198">
        <v>2020</v>
      </c>
      <c r="AG884" s="192" t="s">
        <v>1527</v>
      </c>
      <c r="AH884" s="192" t="s">
        <v>1528</v>
      </c>
      <c r="AI884" s="192" t="s">
        <v>1529</v>
      </c>
      <c r="AJ884" s="153">
        <v>0.64</v>
      </c>
      <c r="AK884" s="193"/>
    </row>
    <row r="885" spans="1:37" ht="46.65" x14ac:dyDescent="0.35">
      <c r="A885" s="181">
        <v>756</v>
      </c>
      <c r="B885" s="177" t="s">
        <v>1374</v>
      </c>
      <c r="C885" s="151" t="s">
        <v>1375</v>
      </c>
      <c r="D885" s="153">
        <v>3.8788320000000001</v>
      </c>
      <c r="E885" s="192">
        <f t="shared" si="1018"/>
        <v>0.38788320000000004</v>
      </c>
      <c r="F885" s="192">
        <f t="shared" si="1019"/>
        <v>3.2582188799999998</v>
      </c>
      <c r="G885" s="192"/>
      <c r="H885" s="192">
        <f t="shared" si="1020"/>
        <v>0.23272992000000001</v>
      </c>
      <c r="I885" s="153">
        <v>0.17262761999999998</v>
      </c>
      <c r="J885" s="193">
        <v>0</v>
      </c>
      <c r="K885" s="193">
        <v>0</v>
      </c>
      <c r="L885" s="193">
        <v>0</v>
      </c>
      <c r="M885" s="193">
        <v>0.17262761999999998</v>
      </c>
      <c r="N885" s="192">
        <f t="shared" si="1021"/>
        <v>3.70620438</v>
      </c>
      <c r="O885" s="192">
        <f t="shared" si="1022"/>
        <v>0.38788320000000004</v>
      </c>
      <c r="P885" s="192">
        <f t="shared" si="1023"/>
        <v>3.2582188799999998</v>
      </c>
      <c r="Q885" s="192">
        <f t="shared" si="1024"/>
        <v>0</v>
      </c>
      <c r="R885" s="192">
        <f t="shared" si="1025"/>
        <v>6.0102300000000025E-2</v>
      </c>
      <c r="S885" s="153">
        <f t="shared" si="1026"/>
        <v>0.72094997999999999</v>
      </c>
      <c r="T885" s="153">
        <v>0.57709363000000002</v>
      </c>
      <c r="U885" s="153"/>
      <c r="V885" s="153"/>
      <c r="W885" s="153">
        <v>0.14385634999999999</v>
      </c>
      <c r="X885" s="193"/>
      <c r="Y885" s="193"/>
      <c r="Z885" s="193"/>
      <c r="AA885" s="193"/>
      <c r="AB885" s="201"/>
      <c r="AC885" s="193"/>
      <c r="AD885" s="193"/>
      <c r="AE885" s="193"/>
      <c r="AF885" s="193"/>
      <c r="AG885" s="193"/>
      <c r="AH885" s="193"/>
      <c r="AI885" s="193"/>
      <c r="AJ885" s="153"/>
      <c r="AK885" s="193"/>
    </row>
    <row r="886" spans="1:37" ht="46.65" x14ac:dyDescent="0.35">
      <c r="A886" s="181">
        <v>757</v>
      </c>
      <c r="B886" s="177" t="s">
        <v>1376</v>
      </c>
      <c r="C886" s="151" t="s">
        <v>1377</v>
      </c>
      <c r="D886" s="153">
        <v>3.6945600000000001</v>
      </c>
      <c r="E886" s="192">
        <f t="shared" si="1018"/>
        <v>0.36945600000000001</v>
      </c>
      <c r="F886" s="192">
        <f t="shared" si="1019"/>
        <v>3.1034304000000001</v>
      </c>
      <c r="G886" s="192"/>
      <c r="H886" s="192">
        <f t="shared" si="1020"/>
        <v>0.2216736</v>
      </c>
      <c r="I886" s="153">
        <v>0.16442656800000002</v>
      </c>
      <c r="J886" s="193">
        <v>0</v>
      </c>
      <c r="K886" s="193">
        <v>0</v>
      </c>
      <c r="L886" s="193">
        <v>0</v>
      </c>
      <c r="M886" s="193">
        <v>0.16442656800000002</v>
      </c>
      <c r="N886" s="192">
        <f t="shared" si="1021"/>
        <v>3.530133432</v>
      </c>
      <c r="O886" s="192">
        <f t="shared" si="1022"/>
        <v>0.36945600000000001</v>
      </c>
      <c r="P886" s="192">
        <f t="shared" si="1023"/>
        <v>3.1034304000000001</v>
      </c>
      <c r="Q886" s="192">
        <f t="shared" si="1024"/>
        <v>0</v>
      </c>
      <c r="R886" s="192">
        <f t="shared" si="1025"/>
        <v>5.7247031999999975E-2</v>
      </c>
      <c r="S886" s="153">
        <f t="shared" si="1026"/>
        <v>0.14140144000000002</v>
      </c>
      <c r="T886" s="153">
        <v>4.3793000000000026E-3</v>
      </c>
      <c r="U886" s="153"/>
      <c r="V886" s="153"/>
      <c r="W886" s="153">
        <v>0.13702214000000001</v>
      </c>
      <c r="X886" s="193"/>
      <c r="Y886" s="193"/>
      <c r="Z886" s="193"/>
      <c r="AA886" s="193"/>
      <c r="AB886" s="201"/>
      <c r="AC886" s="193"/>
      <c r="AD886" s="193"/>
      <c r="AE886" s="193"/>
      <c r="AF886" s="193"/>
      <c r="AG886" s="193"/>
      <c r="AH886" s="193"/>
      <c r="AI886" s="193"/>
      <c r="AJ886" s="153"/>
      <c r="AK886" s="193"/>
    </row>
    <row r="887" spans="1:37" ht="46.65" x14ac:dyDescent="0.35">
      <c r="A887" s="181">
        <v>758</v>
      </c>
      <c r="B887" s="177" t="s">
        <v>1378</v>
      </c>
      <c r="C887" s="151" t="s">
        <v>1379</v>
      </c>
      <c r="D887" s="153">
        <v>5.4726240000000006</v>
      </c>
      <c r="E887" s="192">
        <f t="shared" si="1018"/>
        <v>0.54726240000000004</v>
      </c>
      <c r="F887" s="192">
        <f t="shared" si="1019"/>
        <v>4.5970041600000009</v>
      </c>
      <c r="G887" s="192"/>
      <c r="H887" s="192">
        <f t="shared" si="1020"/>
        <v>0.32835744</v>
      </c>
      <c r="I887" s="153">
        <v>0.24355942800000002</v>
      </c>
      <c r="J887" s="193">
        <v>0</v>
      </c>
      <c r="K887" s="193">
        <v>0</v>
      </c>
      <c r="L887" s="193">
        <v>0</v>
      </c>
      <c r="M887" s="193">
        <v>0.24355942800000002</v>
      </c>
      <c r="N887" s="192">
        <f t="shared" si="1021"/>
        <v>5.2290645720000004</v>
      </c>
      <c r="O887" s="192">
        <f t="shared" si="1022"/>
        <v>0.54726240000000004</v>
      </c>
      <c r="P887" s="192">
        <f t="shared" si="1023"/>
        <v>4.5970041600000009</v>
      </c>
      <c r="Q887" s="192">
        <f t="shared" si="1024"/>
        <v>0</v>
      </c>
      <c r="R887" s="192">
        <f t="shared" si="1025"/>
        <v>8.4798011999999978E-2</v>
      </c>
      <c r="S887" s="153">
        <f t="shared" si="1026"/>
        <v>0.20296619000000002</v>
      </c>
      <c r="T887" s="153"/>
      <c r="U887" s="153"/>
      <c r="V887" s="153"/>
      <c r="W887" s="153">
        <v>0.20296619000000002</v>
      </c>
      <c r="X887" s="193"/>
      <c r="Y887" s="193"/>
      <c r="Z887" s="193"/>
      <c r="AA887" s="193"/>
      <c r="AB887" s="201"/>
      <c r="AC887" s="193"/>
      <c r="AD887" s="193"/>
      <c r="AE887" s="193"/>
      <c r="AF887" s="193"/>
      <c r="AG887" s="193"/>
      <c r="AH887" s="193"/>
      <c r="AI887" s="193"/>
      <c r="AJ887" s="153"/>
      <c r="AK887" s="193"/>
    </row>
    <row r="888" spans="1:37" ht="62.2" x14ac:dyDescent="0.35">
      <c r="A888" s="181">
        <v>759</v>
      </c>
      <c r="B888" s="177" t="s">
        <v>1903</v>
      </c>
      <c r="C888" s="151" t="s">
        <v>1380</v>
      </c>
      <c r="D888" s="153">
        <v>1.2E-2</v>
      </c>
      <c r="E888" s="192">
        <f t="shared" si="1018"/>
        <v>1.2000000000000001E-3</v>
      </c>
      <c r="F888" s="192">
        <f t="shared" si="1019"/>
        <v>1.008E-2</v>
      </c>
      <c r="G888" s="192"/>
      <c r="H888" s="192">
        <f t="shared" si="1020"/>
        <v>7.1999999999999994E-4</v>
      </c>
      <c r="I888" s="153">
        <v>5.3404799999999997E-4</v>
      </c>
      <c r="J888" s="193">
        <v>0</v>
      </c>
      <c r="K888" s="193">
        <v>0</v>
      </c>
      <c r="L888" s="193">
        <v>0</v>
      </c>
      <c r="M888" s="193">
        <v>5.3404799999999997E-4</v>
      </c>
      <c r="N888" s="192">
        <f t="shared" si="1021"/>
        <v>1.1465952E-2</v>
      </c>
      <c r="O888" s="192">
        <f t="shared" si="1022"/>
        <v>1.2000000000000001E-3</v>
      </c>
      <c r="P888" s="192">
        <f t="shared" si="1023"/>
        <v>1.008E-2</v>
      </c>
      <c r="Q888" s="192">
        <f t="shared" si="1024"/>
        <v>0</v>
      </c>
      <c r="R888" s="192">
        <f t="shared" si="1025"/>
        <v>1.8595199999999997E-4</v>
      </c>
      <c r="S888" s="153">
        <f t="shared" si="1026"/>
        <v>4.4504000000000001E-4</v>
      </c>
      <c r="T888" s="153"/>
      <c r="U888" s="153"/>
      <c r="V888" s="153"/>
      <c r="W888" s="153">
        <v>4.4504000000000001E-4</v>
      </c>
      <c r="X888" s="193"/>
      <c r="Y888" s="193"/>
      <c r="Z888" s="193"/>
      <c r="AA888" s="193"/>
      <c r="AB888" s="201"/>
      <c r="AC888" s="193"/>
      <c r="AD888" s="193"/>
      <c r="AE888" s="193"/>
      <c r="AF888" s="193"/>
      <c r="AG888" s="193"/>
      <c r="AH888" s="193"/>
      <c r="AI888" s="193"/>
      <c r="AJ888" s="153"/>
      <c r="AK888" s="193"/>
    </row>
    <row r="889" spans="1:37" ht="62.2" x14ac:dyDescent="0.35">
      <c r="A889" s="181">
        <v>760</v>
      </c>
      <c r="B889" s="177" t="s">
        <v>1904</v>
      </c>
      <c r="C889" s="151" t="s">
        <v>1381</v>
      </c>
      <c r="D889" s="153">
        <v>19.441284</v>
      </c>
      <c r="E889" s="192">
        <f t="shared" si="1018"/>
        <v>1.9441284000000001</v>
      </c>
      <c r="F889" s="192">
        <f t="shared" si="1019"/>
        <v>16.330678559999999</v>
      </c>
      <c r="G889" s="192"/>
      <c r="H889" s="192">
        <f t="shared" si="1020"/>
        <v>1.16647704</v>
      </c>
      <c r="I889" s="153">
        <v>0.8652353639999999</v>
      </c>
      <c r="J889" s="193">
        <v>0</v>
      </c>
      <c r="K889" s="193">
        <v>0</v>
      </c>
      <c r="L889" s="193">
        <v>0</v>
      </c>
      <c r="M889" s="193">
        <v>0.8652353639999999</v>
      </c>
      <c r="N889" s="192">
        <f t="shared" si="1021"/>
        <v>18.576048635999999</v>
      </c>
      <c r="O889" s="192">
        <f t="shared" si="1022"/>
        <v>1.9441284000000001</v>
      </c>
      <c r="P889" s="192">
        <f t="shared" si="1023"/>
        <v>16.330678559999999</v>
      </c>
      <c r="Q889" s="192">
        <f t="shared" si="1024"/>
        <v>0</v>
      </c>
      <c r="R889" s="192">
        <f t="shared" si="1025"/>
        <v>0.30124167600000007</v>
      </c>
      <c r="S889" s="153">
        <f t="shared" si="1026"/>
        <v>0.72102946999999995</v>
      </c>
      <c r="T889" s="153"/>
      <c r="U889" s="153"/>
      <c r="V889" s="153"/>
      <c r="W889" s="153">
        <v>0.72102946999999995</v>
      </c>
      <c r="X889" s="193"/>
      <c r="Y889" s="193"/>
      <c r="Z889" s="193"/>
      <c r="AA889" s="193"/>
      <c r="AB889" s="201"/>
      <c r="AC889" s="193"/>
      <c r="AD889" s="193"/>
      <c r="AE889" s="193"/>
      <c r="AF889" s="193"/>
      <c r="AG889" s="193"/>
      <c r="AH889" s="193"/>
      <c r="AI889" s="193"/>
      <c r="AJ889" s="153"/>
      <c r="AK889" s="193"/>
    </row>
    <row r="890" spans="1:37" ht="46.65" x14ac:dyDescent="0.35">
      <c r="A890" s="181">
        <v>761</v>
      </c>
      <c r="B890" s="177" t="s">
        <v>1905</v>
      </c>
      <c r="C890" s="151" t="s">
        <v>1382</v>
      </c>
      <c r="D890" s="153">
        <v>1.2E-2</v>
      </c>
      <c r="E890" s="192">
        <f t="shared" si="1018"/>
        <v>1.2000000000000001E-3</v>
      </c>
      <c r="F890" s="192">
        <f t="shared" si="1019"/>
        <v>1.008E-2</v>
      </c>
      <c r="G890" s="192"/>
      <c r="H890" s="192">
        <f t="shared" si="1020"/>
        <v>7.1999999999999994E-4</v>
      </c>
      <c r="I890" s="153">
        <v>0</v>
      </c>
      <c r="J890" s="193">
        <v>0</v>
      </c>
      <c r="K890" s="193">
        <v>0</v>
      </c>
      <c r="L890" s="193">
        <v>0</v>
      </c>
      <c r="M890" s="193">
        <v>0</v>
      </c>
      <c r="N890" s="192">
        <f t="shared" si="1021"/>
        <v>1.2E-2</v>
      </c>
      <c r="O890" s="192">
        <f t="shared" si="1022"/>
        <v>1.2000000000000001E-3</v>
      </c>
      <c r="P890" s="192">
        <f t="shared" si="1023"/>
        <v>1.008E-2</v>
      </c>
      <c r="Q890" s="192">
        <f t="shared" si="1024"/>
        <v>0</v>
      </c>
      <c r="R890" s="192">
        <f t="shared" si="1025"/>
        <v>7.1999999999999994E-4</v>
      </c>
      <c r="S890" s="153">
        <f t="shared" si="1026"/>
        <v>0</v>
      </c>
      <c r="T890" s="153"/>
      <c r="U890" s="153"/>
      <c r="V890" s="153"/>
      <c r="W890" s="153">
        <v>0</v>
      </c>
      <c r="X890" s="193"/>
      <c r="Y890" s="193"/>
      <c r="Z890" s="193"/>
      <c r="AA890" s="193"/>
      <c r="AB890" s="201"/>
      <c r="AC890" s="193"/>
      <c r="AD890" s="193"/>
      <c r="AE890" s="193"/>
      <c r="AF890" s="193"/>
      <c r="AG890" s="193"/>
      <c r="AH890" s="193"/>
      <c r="AI890" s="193"/>
      <c r="AJ890" s="153"/>
      <c r="AK890" s="193"/>
    </row>
    <row r="891" spans="1:37" ht="93.25" x14ac:dyDescent="0.35">
      <c r="A891" s="181">
        <v>762</v>
      </c>
      <c r="B891" s="177" t="s">
        <v>1383</v>
      </c>
      <c r="C891" s="151" t="s">
        <v>1384</v>
      </c>
      <c r="D891" s="153">
        <v>46.877939999999995</v>
      </c>
      <c r="E891" s="192">
        <f t="shared" si="1018"/>
        <v>4.6877939999999994</v>
      </c>
      <c r="F891" s="192">
        <f t="shared" si="1019"/>
        <v>39.377469599999998</v>
      </c>
      <c r="G891" s="192"/>
      <c r="H891" s="192">
        <f t="shared" si="1020"/>
        <v>2.8126763999999995</v>
      </c>
      <c r="I891" s="153">
        <v>8.8198243540000014</v>
      </c>
      <c r="J891" s="193">
        <v>0.14021641000000001</v>
      </c>
      <c r="K891" s="193">
        <v>6.5933028600000005</v>
      </c>
      <c r="L891" s="193">
        <v>0</v>
      </c>
      <c r="M891" s="193">
        <v>2.0863050840000001</v>
      </c>
      <c r="N891" s="192">
        <f t="shared" si="1021"/>
        <v>38.05811564599999</v>
      </c>
      <c r="O891" s="192">
        <f t="shared" si="1022"/>
        <v>4.5475775899999995</v>
      </c>
      <c r="P891" s="192">
        <f t="shared" si="1023"/>
        <v>32.784166739999996</v>
      </c>
      <c r="Q891" s="192">
        <f t="shared" si="1024"/>
        <v>0</v>
      </c>
      <c r="R891" s="192">
        <f t="shared" si="1025"/>
        <v>0.72637131599999938</v>
      </c>
      <c r="S891" s="153">
        <f t="shared" si="1026"/>
        <v>1.7385875700000002</v>
      </c>
      <c r="T891" s="153"/>
      <c r="U891" s="153"/>
      <c r="V891" s="153"/>
      <c r="W891" s="153">
        <v>1.7385875700000002</v>
      </c>
      <c r="X891" s="193"/>
      <c r="Y891" s="193"/>
      <c r="Z891" s="193"/>
      <c r="AA891" s="193"/>
      <c r="AB891" s="201"/>
      <c r="AC891" s="193"/>
      <c r="AD891" s="193"/>
      <c r="AE891" s="193"/>
      <c r="AF891" s="193"/>
      <c r="AG891" s="193"/>
      <c r="AH891" s="193"/>
      <c r="AI891" s="193"/>
      <c r="AJ891" s="153"/>
      <c r="AK891" s="193"/>
    </row>
    <row r="892" spans="1:37" ht="62.2" x14ac:dyDescent="0.35">
      <c r="A892" s="181">
        <v>763</v>
      </c>
      <c r="B892" s="177" t="s">
        <v>1385</v>
      </c>
      <c r="C892" s="151" t="s">
        <v>1386</v>
      </c>
      <c r="D892" s="153">
        <v>28.686144000000002</v>
      </c>
      <c r="E892" s="192">
        <f t="shared" si="1018"/>
        <v>2.8686144000000002</v>
      </c>
      <c r="F892" s="192">
        <f t="shared" si="1019"/>
        <v>24.096360959999998</v>
      </c>
      <c r="G892" s="192"/>
      <c r="H892" s="192">
        <f t="shared" si="1020"/>
        <v>1.7211686400000001</v>
      </c>
      <c r="I892" s="153">
        <v>16.04836598</v>
      </c>
      <c r="J892" s="193">
        <v>0</v>
      </c>
      <c r="K892" s="193">
        <v>16.04836598</v>
      </c>
      <c r="L892" s="193">
        <v>0</v>
      </c>
      <c r="M892" s="193">
        <v>0</v>
      </c>
      <c r="N892" s="192">
        <f t="shared" si="1021"/>
        <v>12.637778020000002</v>
      </c>
      <c r="O892" s="192">
        <f t="shared" si="1022"/>
        <v>2.8686144000000002</v>
      </c>
      <c r="P892" s="192">
        <f t="shared" si="1023"/>
        <v>8.0479949799999986</v>
      </c>
      <c r="Q892" s="192">
        <f t="shared" si="1024"/>
        <v>0</v>
      </c>
      <c r="R892" s="192">
        <f t="shared" si="1025"/>
        <v>1.7211686400000001</v>
      </c>
      <c r="S892" s="153">
        <f t="shared" si="1026"/>
        <v>0</v>
      </c>
      <c r="T892" s="153"/>
      <c r="U892" s="153"/>
      <c r="V892" s="153"/>
      <c r="W892" s="153">
        <v>0</v>
      </c>
      <c r="X892" s="193"/>
      <c r="Y892" s="193"/>
      <c r="Z892" s="193"/>
      <c r="AA892" s="193"/>
      <c r="AB892" s="201"/>
      <c r="AC892" s="193"/>
      <c r="AD892" s="193"/>
      <c r="AE892" s="193"/>
      <c r="AF892" s="193"/>
      <c r="AG892" s="193"/>
      <c r="AH892" s="193"/>
      <c r="AI892" s="193"/>
      <c r="AJ892" s="153"/>
      <c r="AK892" s="193"/>
    </row>
    <row r="893" spans="1:37" ht="46.65" x14ac:dyDescent="0.35">
      <c r="A893" s="181">
        <v>764</v>
      </c>
      <c r="B893" s="177" t="s">
        <v>1387</v>
      </c>
      <c r="C893" s="151" t="s">
        <v>1388</v>
      </c>
      <c r="D893" s="153">
        <v>16.718219999999999</v>
      </c>
      <c r="E893" s="192">
        <f t="shared" si="1018"/>
        <v>1.6718219999999999</v>
      </c>
      <c r="F893" s="192">
        <f t="shared" si="1019"/>
        <v>14.043304799999998</v>
      </c>
      <c r="G893" s="192"/>
      <c r="H893" s="192">
        <f t="shared" si="1020"/>
        <v>1.0030931999999999</v>
      </c>
      <c r="I893" s="153">
        <v>0.74404528800000003</v>
      </c>
      <c r="J893" s="193">
        <v>0</v>
      </c>
      <c r="K893" s="193">
        <v>0</v>
      </c>
      <c r="L893" s="193">
        <v>0</v>
      </c>
      <c r="M893" s="193">
        <v>0.74404528800000003</v>
      </c>
      <c r="N893" s="192">
        <f t="shared" si="1021"/>
        <v>15.974174711999998</v>
      </c>
      <c r="O893" s="192">
        <f t="shared" si="1022"/>
        <v>1.6718219999999999</v>
      </c>
      <c r="P893" s="192">
        <f t="shared" si="1023"/>
        <v>14.043304799999998</v>
      </c>
      <c r="Q893" s="192">
        <f t="shared" si="1024"/>
        <v>0</v>
      </c>
      <c r="R893" s="192">
        <f t="shared" si="1025"/>
        <v>0.25904791199999988</v>
      </c>
      <c r="S893" s="153">
        <f t="shared" si="1026"/>
        <v>0.62003774</v>
      </c>
      <c r="T893" s="153"/>
      <c r="U893" s="153"/>
      <c r="V893" s="153"/>
      <c r="W893" s="153">
        <v>0.62003774</v>
      </c>
      <c r="X893" s="193"/>
      <c r="Y893" s="193"/>
      <c r="Z893" s="193"/>
      <c r="AA893" s="193"/>
      <c r="AB893" s="201"/>
      <c r="AC893" s="193"/>
      <c r="AD893" s="193"/>
      <c r="AE893" s="193"/>
      <c r="AF893" s="193"/>
      <c r="AG893" s="193"/>
      <c r="AH893" s="193"/>
      <c r="AI893" s="193"/>
      <c r="AJ893" s="153"/>
      <c r="AK893" s="193"/>
    </row>
    <row r="894" spans="1:37" ht="108.8" x14ac:dyDescent="0.35">
      <c r="A894" s="181">
        <v>765</v>
      </c>
      <c r="B894" s="177" t="s">
        <v>1389</v>
      </c>
      <c r="C894" s="151" t="s">
        <v>1390</v>
      </c>
      <c r="D894" s="153">
        <v>4.4802960000000001</v>
      </c>
      <c r="E894" s="192">
        <f t="shared" si="1018"/>
        <v>0.44802960000000003</v>
      </c>
      <c r="F894" s="192">
        <f t="shared" si="1019"/>
        <v>3.76344864</v>
      </c>
      <c r="G894" s="192"/>
      <c r="H894" s="192">
        <f t="shared" si="1020"/>
        <v>0.26881776000000002</v>
      </c>
      <c r="I894" s="153">
        <v>0.19939577999999999</v>
      </c>
      <c r="J894" s="193">
        <v>0</v>
      </c>
      <c r="K894" s="193">
        <v>0</v>
      </c>
      <c r="L894" s="193">
        <v>0</v>
      </c>
      <c r="M894" s="193">
        <v>0.19939577999999999</v>
      </c>
      <c r="N894" s="192">
        <f t="shared" si="1021"/>
        <v>4.2809002200000004</v>
      </c>
      <c r="O894" s="192">
        <f t="shared" si="1022"/>
        <v>0.44802960000000003</v>
      </c>
      <c r="P894" s="192">
        <f t="shared" si="1023"/>
        <v>3.76344864</v>
      </c>
      <c r="Q894" s="192">
        <f t="shared" si="1024"/>
        <v>0</v>
      </c>
      <c r="R894" s="192">
        <f t="shared" si="1025"/>
        <v>6.9421980000000022E-2</v>
      </c>
      <c r="S894" s="153">
        <f t="shared" si="1026"/>
        <v>0.16616315000000001</v>
      </c>
      <c r="T894" s="153"/>
      <c r="U894" s="153"/>
      <c r="V894" s="153"/>
      <c r="W894" s="153">
        <v>0.16616315000000001</v>
      </c>
      <c r="X894" s="193"/>
      <c r="Y894" s="193"/>
      <c r="Z894" s="193"/>
      <c r="AA894" s="193"/>
      <c r="AB894" s="201"/>
      <c r="AC894" s="193"/>
      <c r="AD894" s="193"/>
      <c r="AE894" s="193"/>
      <c r="AF894" s="193"/>
      <c r="AG894" s="193"/>
      <c r="AH894" s="193"/>
      <c r="AI894" s="193"/>
      <c r="AJ894" s="153"/>
      <c r="AK894" s="193"/>
    </row>
    <row r="895" spans="1:37" ht="62.2" x14ac:dyDescent="0.35">
      <c r="A895" s="181">
        <v>766</v>
      </c>
      <c r="B895" s="177" t="s">
        <v>1391</v>
      </c>
      <c r="C895" s="151" t="s">
        <v>1392</v>
      </c>
      <c r="D895" s="153">
        <v>3.6604800000000002</v>
      </c>
      <c r="E895" s="192">
        <f t="shared" si="1018"/>
        <v>0.36604800000000004</v>
      </c>
      <c r="F895" s="192">
        <f t="shared" si="1019"/>
        <v>3.0748031999999998</v>
      </c>
      <c r="G895" s="192"/>
      <c r="H895" s="192">
        <f t="shared" si="1020"/>
        <v>0.21962880000000001</v>
      </c>
      <c r="I895" s="153">
        <v>0.31249681200000001</v>
      </c>
      <c r="J895" s="193">
        <v>0</v>
      </c>
      <c r="K895" s="193">
        <v>0</v>
      </c>
      <c r="L895" s="193">
        <v>0</v>
      </c>
      <c r="M895" s="193">
        <v>0.31249681200000001</v>
      </c>
      <c r="N895" s="192">
        <f t="shared" si="1021"/>
        <v>3.3479831880000002</v>
      </c>
      <c r="O895" s="192">
        <f t="shared" si="1022"/>
        <v>0.36604800000000004</v>
      </c>
      <c r="P895" s="192">
        <f t="shared" si="1023"/>
        <v>3.0748031999999998</v>
      </c>
      <c r="Q895" s="192">
        <f t="shared" si="1024"/>
        <v>0</v>
      </c>
      <c r="R895" s="192">
        <f t="shared" si="1025"/>
        <v>-9.2868012E-2</v>
      </c>
      <c r="S895" s="153">
        <f t="shared" si="1026"/>
        <v>11.5420392</v>
      </c>
      <c r="T895" s="153"/>
      <c r="U895" s="153">
        <v>11.28162519</v>
      </c>
      <c r="V895" s="153"/>
      <c r="W895" s="153">
        <v>0.26041401000000003</v>
      </c>
      <c r="X895" s="193"/>
      <c r="Y895" s="193"/>
      <c r="Z895" s="193"/>
      <c r="AA895" s="193"/>
      <c r="AB895" s="201"/>
      <c r="AC895" s="193"/>
      <c r="AD895" s="193"/>
      <c r="AE895" s="193">
        <v>1.26</v>
      </c>
      <c r="AF895" s="198">
        <v>2020</v>
      </c>
      <c r="AG895" s="192" t="s">
        <v>1527</v>
      </c>
      <c r="AH895" s="192" t="s">
        <v>1528</v>
      </c>
      <c r="AI895" s="192" t="s">
        <v>1529</v>
      </c>
      <c r="AJ895" s="153">
        <v>0.93440000000000001</v>
      </c>
      <c r="AK895" s="193"/>
    </row>
    <row r="896" spans="1:37" ht="62.2" x14ac:dyDescent="0.35">
      <c r="A896" s="181">
        <v>767</v>
      </c>
      <c r="B896" s="177" t="s">
        <v>1906</v>
      </c>
      <c r="C896" s="151" t="s">
        <v>1393</v>
      </c>
      <c r="D896" s="153">
        <v>0.41823599999999994</v>
      </c>
      <c r="E896" s="192">
        <f t="shared" si="1018"/>
        <v>4.1823599999999996E-2</v>
      </c>
      <c r="F896" s="192">
        <f t="shared" si="1019"/>
        <v>0.35131823999999995</v>
      </c>
      <c r="G896" s="192"/>
      <c r="H896" s="192">
        <f t="shared" si="1020"/>
        <v>2.5094159999999994E-2</v>
      </c>
      <c r="I896" s="153">
        <v>1.8613620000000001E-2</v>
      </c>
      <c r="J896" s="193">
        <v>0</v>
      </c>
      <c r="K896" s="193">
        <v>0</v>
      </c>
      <c r="L896" s="193">
        <v>0</v>
      </c>
      <c r="M896" s="193">
        <v>1.8613620000000001E-2</v>
      </c>
      <c r="N896" s="192">
        <f t="shared" si="1021"/>
        <v>0.39962237999999994</v>
      </c>
      <c r="O896" s="192">
        <f t="shared" si="1022"/>
        <v>4.1823599999999996E-2</v>
      </c>
      <c r="P896" s="192">
        <f t="shared" si="1023"/>
        <v>0.35131823999999995</v>
      </c>
      <c r="Q896" s="192">
        <f t="shared" si="1024"/>
        <v>0</v>
      </c>
      <c r="R896" s="192">
        <f t="shared" si="1025"/>
        <v>6.480539999999993E-3</v>
      </c>
      <c r="S896" s="153">
        <f t="shared" si="1026"/>
        <v>1.551135E-2</v>
      </c>
      <c r="T896" s="153"/>
      <c r="U896" s="153"/>
      <c r="V896" s="153"/>
      <c r="W896" s="153">
        <v>1.551135E-2</v>
      </c>
      <c r="X896" s="193"/>
      <c r="Y896" s="193"/>
      <c r="Z896" s="193"/>
      <c r="AA896" s="193"/>
      <c r="AB896" s="201"/>
      <c r="AC896" s="193"/>
      <c r="AD896" s="193"/>
      <c r="AE896" s="193"/>
      <c r="AF896" s="193"/>
      <c r="AG896" s="193"/>
      <c r="AH896" s="193"/>
      <c r="AI896" s="193"/>
      <c r="AJ896" s="153"/>
      <c r="AK896" s="193"/>
    </row>
    <row r="897" spans="1:37" ht="77.7" x14ac:dyDescent="0.35">
      <c r="A897" s="181">
        <v>768</v>
      </c>
      <c r="B897" s="177" t="s">
        <v>1394</v>
      </c>
      <c r="C897" s="151" t="s">
        <v>1395</v>
      </c>
      <c r="D897" s="153">
        <v>0.41393999999999997</v>
      </c>
      <c r="E897" s="192">
        <f t="shared" si="1018"/>
        <v>4.1394E-2</v>
      </c>
      <c r="F897" s="192">
        <f t="shared" si="1019"/>
        <v>0.34770960000000001</v>
      </c>
      <c r="G897" s="192"/>
      <c r="H897" s="192">
        <f t="shared" si="1020"/>
        <v>2.4836399999999998E-2</v>
      </c>
      <c r="I897" s="153">
        <v>1.8422411999999999E-2</v>
      </c>
      <c r="J897" s="193">
        <v>0</v>
      </c>
      <c r="K897" s="193">
        <v>0</v>
      </c>
      <c r="L897" s="193">
        <v>0</v>
      </c>
      <c r="M897" s="193">
        <v>1.8422411999999999E-2</v>
      </c>
      <c r="N897" s="192">
        <f t="shared" si="1021"/>
        <v>0.39551758799999998</v>
      </c>
      <c r="O897" s="192">
        <f t="shared" si="1022"/>
        <v>4.1394E-2</v>
      </c>
      <c r="P897" s="192">
        <f t="shared" si="1023"/>
        <v>0.34770960000000001</v>
      </c>
      <c r="Q897" s="192">
        <f t="shared" si="1024"/>
        <v>0</v>
      </c>
      <c r="R897" s="192">
        <f t="shared" si="1025"/>
        <v>6.4139879999999989E-3</v>
      </c>
      <c r="S897" s="153">
        <f t="shared" si="1026"/>
        <v>1.5352009999999999E-2</v>
      </c>
      <c r="T897" s="153"/>
      <c r="U897" s="153"/>
      <c r="V897" s="153"/>
      <c r="W897" s="153">
        <v>1.5352009999999999E-2</v>
      </c>
      <c r="X897" s="193"/>
      <c r="Y897" s="193"/>
      <c r="Z897" s="193"/>
      <c r="AA897" s="193"/>
      <c r="AB897" s="201"/>
      <c r="AC897" s="193"/>
      <c r="AD897" s="193"/>
      <c r="AE897" s="193"/>
      <c r="AF897" s="193"/>
      <c r="AG897" s="193"/>
      <c r="AH897" s="193"/>
      <c r="AI897" s="193"/>
      <c r="AJ897" s="153"/>
      <c r="AK897" s="193"/>
    </row>
    <row r="898" spans="1:37" ht="46.65" x14ac:dyDescent="0.35">
      <c r="A898" s="181">
        <v>769</v>
      </c>
      <c r="B898" s="177" t="s">
        <v>1907</v>
      </c>
      <c r="C898" s="151" t="s">
        <v>1908</v>
      </c>
      <c r="D898" s="153">
        <v>0</v>
      </c>
      <c r="E898" s="192">
        <f t="shared" si="1018"/>
        <v>0</v>
      </c>
      <c r="F898" s="192">
        <f t="shared" si="1019"/>
        <v>0</v>
      </c>
      <c r="G898" s="192"/>
      <c r="H898" s="192">
        <f t="shared" si="1020"/>
        <v>0</v>
      </c>
      <c r="I898" s="153">
        <v>15.430456057627117</v>
      </c>
      <c r="J898" s="193">
        <v>0</v>
      </c>
      <c r="K898" s="193">
        <v>15.430456057627117</v>
      </c>
      <c r="L898" s="193">
        <v>0</v>
      </c>
      <c r="M898" s="193">
        <v>0</v>
      </c>
      <c r="N898" s="192">
        <f t="shared" si="1021"/>
        <v>-15.430456057627117</v>
      </c>
      <c r="O898" s="192">
        <f t="shared" si="1022"/>
        <v>0</v>
      </c>
      <c r="P898" s="192">
        <f t="shared" si="1023"/>
        <v>-15.430456057627117</v>
      </c>
      <c r="Q898" s="192">
        <f t="shared" si="1024"/>
        <v>0</v>
      </c>
      <c r="R898" s="192">
        <f t="shared" si="1025"/>
        <v>0</v>
      </c>
      <c r="S898" s="153">
        <f t="shared" si="1026"/>
        <v>0</v>
      </c>
      <c r="T898" s="153"/>
      <c r="U898" s="153"/>
      <c r="V898" s="153"/>
      <c r="W898" s="153">
        <v>0</v>
      </c>
      <c r="X898" s="193"/>
      <c r="Y898" s="193"/>
      <c r="Z898" s="193"/>
      <c r="AA898" s="193"/>
      <c r="AB898" s="201"/>
      <c r="AC898" s="193"/>
      <c r="AD898" s="193"/>
      <c r="AE898" s="193"/>
      <c r="AF898" s="193"/>
      <c r="AG898" s="193"/>
      <c r="AH898" s="193"/>
      <c r="AI898" s="193"/>
      <c r="AJ898" s="153"/>
      <c r="AK898" s="193"/>
    </row>
    <row r="899" spans="1:37" ht="15.05" x14ac:dyDescent="0.35">
      <c r="A899" s="186"/>
      <c r="B899" s="157" t="s">
        <v>521</v>
      </c>
      <c r="C899" s="158"/>
      <c r="D899" s="241">
        <f t="shared" ref="D899:AK899" si="1027">SUM(D900:D912)</f>
        <v>60.641507999999995</v>
      </c>
      <c r="E899" s="241">
        <f t="shared" si="1027"/>
        <v>6.0641508000000002</v>
      </c>
      <c r="F899" s="241">
        <f t="shared" si="1027"/>
        <v>50.93886672</v>
      </c>
      <c r="G899" s="241">
        <f t="shared" si="1027"/>
        <v>0</v>
      </c>
      <c r="H899" s="241">
        <f t="shared" si="1027"/>
        <v>3.6384904799999993</v>
      </c>
      <c r="I899" s="241">
        <f t="shared" si="1027"/>
        <v>3.7650036179999993</v>
      </c>
      <c r="J899" s="241">
        <f t="shared" si="1027"/>
        <v>4.3029239999999996E-2</v>
      </c>
      <c r="K899" s="241">
        <f t="shared" si="1027"/>
        <v>1.2479189100000001</v>
      </c>
      <c r="L899" s="241">
        <f t="shared" si="1027"/>
        <v>0</v>
      </c>
      <c r="M899" s="241">
        <f t="shared" si="1027"/>
        <v>2.4740554679999995</v>
      </c>
      <c r="N899" s="241">
        <f t="shared" si="1027"/>
        <v>56.876504381999986</v>
      </c>
      <c r="O899" s="241">
        <f t="shared" si="1027"/>
        <v>6.0211215600000001</v>
      </c>
      <c r="P899" s="241">
        <f t="shared" si="1027"/>
        <v>49.690947810000004</v>
      </c>
      <c r="Q899" s="241">
        <f t="shared" si="1027"/>
        <v>0</v>
      </c>
      <c r="R899" s="241">
        <f t="shared" si="1027"/>
        <v>1.164435012</v>
      </c>
      <c r="S899" s="241">
        <f t="shared" si="1027"/>
        <v>3.8582570899999999</v>
      </c>
      <c r="T899" s="241">
        <f t="shared" si="1027"/>
        <v>1.7965442</v>
      </c>
      <c r="U899" s="241">
        <f t="shared" si="1027"/>
        <v>0</v>
      </c>
      <c r="V899" s="241">
        <f t="shared" si="1027"/>
        <v>0</v>
      </c>
      <c r="W899" s="241">
        <f t="shared" si="1027"/>
        <v>2.0617128900000004</v>
      </c>
      <c r="X899" s="241">
        <f t="shared" si="1027"/>
        <v>0</v>
      </c>
      <c r="Y899" s="241">
        <f t="shared" si="1027"/>
        <v>0</v>
      </c>
      <c r="Z899" s="241">
        <f t="shared" si="1027"/>
        <v>0</v>
      </c>
      <c r="AA899" s="241">
        <f t="shared" si="1027"/>
        <v>0</v>
      </c>
      <c r="AB899" s="241">
        <f t="shared" si="1027"/>
        <v>0</v>
      </c>
      <c r="AC899" s="241">
        <f t="shared" si="1027"/>
        <v>0</v>
      </c>
      <c r="AD899" s="241">
        <f t="shared" si="1027"/>
        <v>0</v>
      </c>
      <c r="AE899" s="241">
        <f t="shared" si="1027"/>
        <v>0</v>
      </c>
      <c r="AF899" s="241">
        <f t="shared" si="1027"/>
        <v>0</v>
      </c>
      <c r="AG899" s="241">
        <f t="shared" si="1027"/>
        <v>0</v>
      </c>
      <c r="AH899" s="241">
        <f t="shared" si="1027"/>
        <v>0</v>
      </c>
      <c r="AI899" s="241">
        <f t="shared" si="1027"/>
        <v>0</v>
      </c>
      <c r="AJ899" s="241">
        <f t="shared" si="1027"/>
        <v>0</v>
      </c>
      <c r="AK899" s="241">
        <f t="shared" si="1027"/>
        <v>0</v>
      </c>
    </row>
    <row r="900" spans="1:37" ht="77.7" x14ac:dyDescent="0.35">
      <c r="A900" s="181">
        <v>770</v>
      </c>
      <c r="B900" s="177" t="s">
        <v>1396</v>
      </c>
      <c r="C900" s="151" t="s">
        <v>1397</v>
      </c>
      <c r="D900" s="153">
        <v>0.135492</v>
      </c>
      <c r="E900" s="192">
        <f t="shared" ref="E900:E912" si="1028">D900*10%</f>
        <v>1.3549200000000001E-2</v>
      </c>
      <c r="F900" s="192">
        <f t="shared" ref="F900:F912" si="1029">D900-E900-H900</f>
        <v>0.11381328</v>
      </c>
      <c r="G900" s="192"/>
      <c r="H900" s="192">
        <f t="shared" ref="H900:H912" si="1030">D900*6%</f>
        <v>8.1295199999999995E-3</v>
      </c>
      <c r="I900" s="153">
        <v>3.542613E-2</v>
      </c>
      <c r="J900" s="193">
        <v>0</v>
      </c>
      <c r="K900" s="193">
        <v>3.542613E-2</v>
      </c>
      <c r="L900" s="193">
        <v>0</v>
      </c>
      <c r="M900" s="193">
        <v>0</v>
      </c>
      <c r="N900" s="192">
        <f t="shared" ref="N900:N912" si="1031">D900-I900</f>
        <v>0.10006587</v>
      </c>
      <c r="O900" s="192">
        <f t="shared" ref="O900:O912" si="1032">E900-J900</f>
        <v>1.3549200000000001E-2</v>
      </c>
      <c r="P900" s="192">
        <f t="shared" ref="P900:P912" si="1033">F900-K900</f>
        <v>7.8387150000000003E-2</v>
      </c>
      <c r="Q900" s="192">
        <f t="shared" ref="Q900:Q912" si="1034">G900-L900</f>
        <v>0</v>
      </c>
      <c r="R900" s="192">
        <f t="shared" ref="R900:R912" si="1035">H900-M900</f>
        <v>8.1295199999999995E-3</v>
      </c>
      <c r="S900" s="153">
        <f t="shared" ref="S900:S912" si="1036">T900+U900+V900+W900</f>
        <v>0</v>
      </c>
      <c r="T900" s="153"/>
      <c r="U900" s="153"/>
      <c r="V900" s="153"/>
      <c r="W900" s="153">
        <v>0</v>
      </c>
      <c r="X900" s="193"/>
      <c r="Y900" s="193"/>
      <c r="Z900" s="193"/>
      <c r="AA900" s="193"/>
      <c r="AB900" s="201"/>
      <c r="AC900" s="193"/>
      <c r="AD900" s="193"/>
      <c r="AE900" s="193"/>
      <c r="AF900" s="193"/>
      <c r="AG900" s="193"/>
      <c r="AH900" s="193"/>
      <c r="AI900" s="193"/>
      <c r="AJ900" s="153"/>
      <c r="AK900" s="193"/>
    </row>
    <row r="901" spans="1:37" ht="62.2" x14ac:dyDescent="0.35">
      <c r="A901" s="181">
        <v>771</v>
      </c>
      <c r="B901" s="177" t="s">
        <v>1398</v>
      </c>
      <c r="C901" s="151" t="s">
        <v>1399</v>
      </c>
      <c r="D901" s="153">
        <v>1.3259519999999998</v>
      </c>
      <c r="E901" s="192">
        <f t="shared" si="1028"/>
        <v>0.1325952</v>
      </c>
      <c r="F901" s="192">
        <f t="shared" si="1029"/>
        <v>1.1137996799999998</v>
      </c>
      <c r="G901" s="192"/>
      <c r="H901" s="192">
        <f t="shared" si="1030"/>
        <v>7.9557119999999981E-2</v>
      </c>
      <c r="I901" s="153">
        <v>5.9011548000000004E-2</v>
      </c>
      <c r="J901" s="193">
        <v>0</v>
      </c>
      <c r="K901" s="193">
        <v>0</v>
      </c>
      <c r="L901" s="193">
        <v>0</v>
      </c>
      <c r="M901" s="193">
        <v>5.9011548000000004E-2</v>
      </c>
      <c r="N901" s="192">
        <f t="shared" si="1031"/>
        <v>1.2669404519999998</v>
      </c>
      <c r="O901" s="192">
        <f t="shared" si="1032"/>
        <v>0.1325952</v>
      </c>
      <c r="P901" s="192">
        <f t="shared" si="1033"/>
        <v>1.1137996799999998</v>
      </c>
      <c r="Q901" s="192">
        <f t="shared" si="1034"/>
        <v>0</v>
      </c>
      <c r="R901" s="192">
        <f t="shared" si="1035"/>
        <v>2.0545571999999977E-2</v>
      </c>
      <c r="S901" s="153">
        <f t="shared" si="1036"/>
        <v>4.9176290000000004E-2</v>
      </c>
      <c r="T901" s="153"/>
      <c r="U901" s="153"/>
      <c r="V901" s="153"/>
      <c r="W901" s="153">
        <v>4.9176290000000004E-2</v>
      </c>
      <c r="X901" s="193"/>
      <c r="Y901" s="193"/>
      <c r="Z901" s="193"/>
      <c r="AA901" s="193"/>
      <c r="AB901" s="201"/>
      <c r="AC901" s="193"/>
      <c r="AD901" s="193"/>
      <c r="AE901" s="193"/>
      <c r="AF901" s="193"/>
      <c r="AG901" s="193"/>
      <c r="AH901" s="193"/>
      <c r="AI901" s="193"/>
      <c r="AJ901" s="153"/>
      <c r="AK901" s="193"/>
    </row>
    <row r="902" spans="1:37" ht="46.65" x14ac:dyDescent="0.35">
      <c r="A902" s="181">
        <v>772</v>
      </c>
      <c r="B902" s="177" t="s">
        <v>1400</v>
      </c>
      <c r="C902" s="151" t="s">
        <v>1401</v>
      </c>
      <c r="D902" s="153">
        <v>0.56164800000000004</v>
      </c>
      <c r="E902" s="192">
        <f t="shared" si="1028"/>
        <v>5.6164800000000008E-2</v>
      </c>
      <c r="F902" s="192">
        <f t="shared" si="1029"/>
        <v>0.47178432000000003</v>
      </c>
      <c r="G902" s="192"/>
      <c r="H902" s="192">
        <f t="shared" si="1030"/>
        <v>3.3698880000000001E-2</v>
      </c>
      <c r="I902" s="153">
        <v>2.4996180000000003E-2</v>
      </c>
      <c r="J902" s="193">
        <v>0</v>
      </c>
      <c r="K902" s="193">
        <v>0</v>
      </c>
      <c r="L902" s="193">
        <v>0</v>
      </c>
      <c r="M902" s="193">
        <v>2.4996180000000003E-2</v>
      </c>
      <c r="N902" s="192">
        <f t="shared" si="1031"/>
        <v>0.53665182</v>
      </c>
      <c r="O902" s="192">
        <f t="shared" si="1032"/>
        <v>5.6164800000000008E-2</v>
      </c>
      <c r="P902" s="192">
        <f t="shared" si="1033"/>
        <v>0.47178432000000003</v>
      </c>
      <c r="Q902" s="192">
        <f t="shared" si="1034"/>
        <v>0</v>
      </c>
      <c r="R902" s="192">
        <f t="shared" si="1035"/>
        <v>8.7026999999999972E-3</v>
      </c>
      <c r="S902" s="153">
        <f t="shared" si="1036"/>
        <v>0.82834052999999996</v>
      </c>
      <c r="T902" s="153">
        <v>0.80751037999999997</v>
      </c>
      <c r="U902" s="153"/>
      <c r="V902" s="153"/>
      <c r="W902" s="153">
        <v>2.0830150000000002E-2</v>
      </c>
      <c r="X902" s="193"/>
      <c r="Y902" s="193"/>
      <c r="Z902" s="193"/>
      <c r="AA902" s="193"/>
      <c r="AB902" s="201"/>
      <c r="AC902" s="193"/>
      <c r="AD902" s="193"/>
      <c r="AE902" s="193"/>
      <c r="AF902" s="193"/>
      <c r="AG902" s="193"/>
      <c r="AH902" s="193"/>
      <c r="AI902" s="193"/>
      <c r="AJ902" s="153"/>
      <c r="AK902" s="193"/>
    </row>
    <row r="903" spans="1:37" ht="62.2" x14ac:dyDescent="0.35">
      <c r="A903" s="181">
        <v>773</v>
      </c>
      <c r="B903" s="177" t="s">
        <v>1402</v>
      </c>
      <c r="C903" s="151" t="s">
        <v>1403</v>
      </c>
      <c r="D903" s="153">
        <v>40.699019999999997</v>
      </c>
      <c r="E903" s="192">
        <f t="shared" si="1028"/>
        <v>4.0699019999999999</v>
      </c>
      <c r="F903" s="192">
        <f t="shared" si="1029"/>
        <v>34.187176799999996</v>
      </c>
      <c r="G903" s="192"/>
      <c r="H903" s="192">
        <f t="shared" si="1030"/>
        <v>2.4419411999999996</v>
      </c>
      <c r="I903" s="153">
        <v>1.85434122</v>
      </c>
      <c r="J903" s="193">
        <v>4.3029239999999996E-2</v>
      </c>
      <c r="K903" s="193">
        <v>0</v>
      </c>
      <c r="L903" s="193">
        <v>0</v>
      </c>
      <c r="M903" s="193">
        <v>1.8113119799999999</v>
      </c>
      <c r="N903" s="192">
        <f t="shared" si="1031"/>
        <v>38.844678779999995</v>
      </c>
      <c r="O903" s="192">
        <f t="shared" si="1032"/>
        <v>4.0268727599999998</v>
      </c>
      <c r="P903" s="192">
        <f t="shared" si="1033"/>
        <v>34.187176799999996</v>
      </c>
      <c r="Q903" s="192">
        <f t="shared" si="1034"/>
        <v>0</v>
      </c>
      <c r="R903" s="192">
        <f t="shared" si="1035"/>
        <v>0.63062921999999966</v>
      </c>
      <c r="S903" s="153">
        <f t="shared" si="1036"/>
        <v>1.54528435</v>
      </c>
      <c r="T903" s="153">
        <v>3.5857699999999992E-2</v>
      </c>
      <c r="U903" s="153"/>
      <c r="V903" s="153"/>
      <c r="W903" s="153">
        <v>1.50942665</v>
      </c>
      <c r="X903" s="193"/>
      <c r="Y903" s="193"/>
      <c r="Z903" s="193"/>
      <c r="AA903" s="193"/>
      <c r="AB903" s="201"/>
      <c r="AC903" s="193"/>
      <c r="AD903" s="193"/>
      <c r="AE903" s="193"/>
      <c r="AF903" s="193"/>
      <c r="AG903" s="193"/>
      <c r="AH903" s="193"/>
      <c r="AI903" s="193"/>
      <c r="AJ903" s="153"/>
      <c r="AK903" s="193"/>
    </row>
    <row r="904" spans="1:37" ht="46.65" x14ac:dyDescent="0.35">
      <c r="A904" s="181">
        <v>774</v>
      </c>
      <c r="B904" s="177" t="s">
        <v>1404</v>
      </c>
      <c r="C904" s="151" t="s">
        <v>1405</v>
      </c>
      <c r="D904" s="153">
        <v>1.023768</v>
      </c>
      <c r="E904" s="192">
        <f t="shared" si="1028"/>
        <v>0.1023768</v>
      </c>
      <c r="F904" s="192">
        <f t="shared" si="1029"/>
        <v>0.85996511999999992</v>
      </c>
      <c r="G904" s="192"/>
      <c r="H904" s="192">
        <f t="shared" si="1030"/>
        <v>6.1426080000000001E-2</v>
      </c>
      <c r="I904" s="153">
        <v>0</v>
      </c>
      <c r="J904" s="193">
        <v>0</v>
      </c>
      <c r="K904" s="193">
        <v>0</v>
      </c>
      <c r="L904" s="193">
        <v>0</v>
      </c>
      <c r="M904" s="193">
        <v>0</v>
      </c>
      <c r="N904" s="192">
        <f t="shared" si="1031"/>
        <v>1.023768</v>
      </c>
      <c r="O904" s="192">
        <f t="shared" si="1032"/>
        <v>0.1023768</v>
      </c>
      <c r="P904" s="192">
        <f t="shared" si="1033"/>
        <v>0.85996511999999992</v>
      </c>
      <c r="Q904" s="192">
        <f t="shared" si="1034"/>
        <v>0</v>
      </c>
      <c r="R904" s="192">
        <f t="shared" si="1035"/>
        <v>6.1426080000000001E-2</v>
      </c>
      <c r="S904" s="153">
        <f t="shared" si="1036"/>
        <v>0</v>
      </c>
      <c r="T904" s="153"/>
      <c r="U904" s="153"/>
      <c r="V904" s="153"/>
      <c r="W904" s="153">
        <v>0</v>
      </c>
      <c r="X904" s="193"/>
      <c r="Y904" s="193"/>
      <c r="Z904" s="193"/>
      <c r="AA904" s="193"/>
      <c r="AB904" s="201"/>
      <c r="AC904" s="193"/>
      <c r="AD904" s="193"/>
      <c r="AE904" s="193"/>
      <c r="AF904" s="193"/>
      <c r="AG904" s="193"/>
      <c r="AH904" s="193"/>
      <c r="AI904" s="193"/>
      <c r="AJ904" s="153"/>
      <c r="AK904" s="193"/>
    </row>
    <row r="905" spans="1:37" ht="93.25" x14ac:dyDescent="0.35">
      <c r="A905" s="181">
        <v>775</v>
      </c>
      <c r="B905" s="177" t="s">
        <v>1406</v>
      </c>
      <c r="C905" s="151" t="s">
        <v>1407</v>
      </c>
      <c r="D905" s="153">
        <v>1.2E-2</v>
      </c>
      <c r="E905" s="192">
        <f t="shared" si="1028"/>
        <v>1.2000000000000001E-3</v>
      </c>
      <c r="F905" s="192">
        <f t="shared" si="1029"/>
        <v>1.008E-2</v>
      </c>
      <c r="G905" s="192"/>
      <c r="H905" s="192">
        <f t="shared" si="1030"/>
        <v>7.1999999999999994E-4</v>
      </c>
      <c r="I905" s="153">
        <v>0.52865012</v>
      </c>
      <c r="J905" s="193">
        <v>0</v>
      </c>
      <c r="K905" s="193">
        <v>0.52865012</v>
      </c>
      <c r="L905" s="193">
        <v>0</v>
      </c>
      <c r="M905" s="193">
        <v>0</v>
      </c>
      <c r="N905" s="192">
        <f t="shared" si="1031"/>
        <v>-0.51665011999999999</v>
      </c>
      <c r="O905" s="192">
        <f t="shared" si="1032"/>
        <v>1.2000000000000001E-3</v>
      </c>
      <c r="P905" s="192">
        <f t="shared" si="1033"/>
        <v>-0.51857012000000002</v>
      </c>
      <c r="Q905" s="192">
        <f t="shared" si="1034"/>
        <v>0</v>
      </c>
      <c r="R905" s="192">
        <f t="shared" si="1035"/>
        <v>7.1999999999999994E-4</v>
      </c>
      <c r="S905" s="153">
        <f t="shared" si="1036"/>
        <v>0</v>
      </c>
      <c r="T905" s="153"/>
      <c r="U905" s="153"/>
      <c r="V905" s="153"/>
      <c r="W905" s="153">
        <v>0</v>
      </c>
      <c r="X905" s="193"/>
      <c r="Y905" s="193"/>
      <c r="Z905" s="193"/>
      <c r="AA905" s="193"/>
      <c r="AB905" s="201"/>
      <c r="AC905" s="193"/>
      <c r="AD905" s="193"/>
      <c r="AE905" s="193"/>
      <c r="AF905" s="193"/>
      <c r="AG905" s="193"/>
      <c r="AH905" s="193"/>
      <c r="AI905" s="193"/>
      <c r="AJ905" s="153"/>
      <c r="AK905" s="193"/>
    </row>
    <row r="906" spans="1:37" ht="77.7" x14ac:dyDescent="0.35">
      <c r="A906" s="181">
        <v>776</v>
      </c>
      <c r="B906" s="177" t="s">
        <v>1408</v>
      </c>
      <c r="C906" s="151" t="s">
        <v>1409</v>
      </c>
      <c r="D906" s="153">
        <v>3.867804</v>
      </c>
      <c r="E906" s="192">
        <f t="shared" si="1028"/>
        <v>0.38678040000000002</v>
      </c>
      <c r="F906" s="192">
        <f t="shared" si="1029"/>
        <v>3.2489553600000001</v>
      </c>
      <c r="G906" s="192"/>
      <c r="H906" s="192">
        <f t="shared" si="1030"/>
        <v>0.23206823999999998</v>
      </c>
      <c r="I906" s="153">
        <v>0.68384266000000005</v>
      </c>
      <c r="J906" s="193">
        <v>0</v>
      </c>
      <c r="K906" s="193">
        <v>0.68384266000000005</v>
      </c>
      <c r="L906" s="193">
        <v>0</v>
      </c>
      <c r="M906" s="193">
        <v>0</v>
      </c>
      <c r="N906" s="192">
        <f t="shared" si="1031"/>
        <v>3.1839613399999998</v>
      </c>
      <c r="O906" s="192">
        <f t="shared" si="1032"/>
        <v>0.38678040000000002</v>
      </c>
      <c r="P906" s="192">
        <f t="shared" si="1033"/>
        <v>2.5651127000000002</v>
      </c>
      <c r="Q906" s="192">
        <f t="shared" si="1034"/>
        <v>0</v>
      </c>
      <c r="R906" s="192">
        <f t="shared" si="1035"/>
        <v>0.23206823999999998</v>
      </c>
      <c r="S906" s="153">
        <f t="shared" si="1036"/>
        <v>0</v>
      </c>
      <c r="T906" s="153"/>
      <c r="U906" s="153"/>
      <c r="V906" s="153"/>
      <c r="W906" s="153">
        <v>0</v>
      </c>
      <c r="X906" s="193"/>
      <c r="Y906" s="193"/>
      <c r="Z906" s="193"/>
      <c r="AA906" s="193"/>
      <c r="AB906" s="201"/>
      <c r="AC906" s="193"/>
      <c r="AD906" s="193"/>
      <c r="AE906" s="193"/>
      <c r="AF906" s="193"/>
      <c r="AG906" s="193"/>
      <c r="AH906" s="193"/>
      <c r="AI906" s="193"/>
      <c r="AJ906" s="153"/>
      <c r="AK906" s="193"/>
    </row>
    <row r="907" spans="1:37" ht="62.2" x14ac:dyDescent="0.35">
      <c r="A907" s="181">
        <v>777</v>
      </c>
      <c r="B907" s="177" t="s">
        <v>1909</v>
      </c>
      <c r="C907" s="151" t="s">
        <v>1410</v>
      </c>
      <c r="D907" s="153">
        <v>1.2E-2</v>
      </c>
      <c r="E907" s="192">
        <f t="shared" si="1028"/>
        <v>1.2000000000000001E-3</v>
      </c>
      <c r="F907" s="192">
        <f t="shared" si="1029"/>
        <v>1.008E-2</v>
      </c>
      <c r="G907" s="192"/>
      <c r="H907" s="192">
        <f t="shared" si="1030"/>
        <v>7.1999999999999994E-4</v>
      </c>
      <c r="I907" s="153">
        <v>0</v>
      </c>
      <c r="J907" s="193">
        <v>0</v>
      </c>
      <c r="K907" s="193">
        <v>0</v>
      </c>
      <c r="L907" s="193">
        <v>0</v>
      </c>
      <c r="M907" s="193">
        <v>0</v>
      </c>
      <c r="N907" s="192">
        <f t="shared" si="1031"/>
        <v>1.2E-2</v>
      </c>
      <c r="O907" s="192">
        <f t="shared" si="1032"/>
        <v>1.2000000000000001E-3</v>
      </c>
      <c r="P907" s="192">
        <f t="shared" si="1033"/>
        <v>1.008E-2</v>
      </c>
      <c r="Q907" s="192">
        <f t="shared" si="1034"/>
        <v>0</v>
      </c>
      <c r="R907" s="192">
        <f t="shared" si="1035"/>
        <v>7.1999999999999994E-4</v>
      </c>
      <c r="S907" s="153">
        <f t="shared" si="1036"/>
        <v>0</v>
      </c>
      <c r="T907" s="153"/>
      <c r="U907" s="153"/>
      <c r="V907" s="153"/>
      <c r="W907" s="153">
        <v>0</v>
      </c>
      <c r="X907" s="193"/>
      <c r="Y907" s="193"/>
      <c r="Z907" s="193"/>
      <c r="AA907" s="193"/>
      <c r="AB907" s="201"/>
      <c r="AC907" s="193"/>
      <c r="AD907" s="193"/>
      <c r="AE907" s="193"/>
      <c r="AF907" s="193"/>
      <c r="AG907" s="193"/>
      <c r="AH907" s="193"/>
      <c r="AI907" s="193"/>
      <c r="AJ907" s="153"/>
      <c r="AK907" s="193"/>
    </row>
    <row r="908" spans="1:37" ht="77.7" x14ac:dyDescent="0.35">
      <c r="A908" s="181">
        <v>778</v>
      </c>
      <c r="B908" s="177" t="s">
        <v>1910</v>
      </c>
      <c r="C908" s="151" t="s">
        <v>1411</v>
      </c>
      <c r="D908" s="153">
        <v>2.5482960000000001</v>
      </c>
      <c r="E908" s="192">
        <f t="shared" si="1028"/>
        <v>0.25482960000000004</v>
      </c>
      <c r="F908" s="192">
        <f t="shared" si="1029"/>
        <v>2.1405686400000001</v>
      </c>
      <c r="G908" s="192"/>
      <c r="H908" s="192">
        <f t="shared" si="1030"/>
        <v>0.15289775999999999</v>
      </c>
      <c r="I908" s="153">
        <v>0.113412048</v>
      </c>
      <c r="J908" s="193">
        <v>0</v>
      </c>
      <c r="K908" s="193">
        <v>0</v>
      </c>
      <c r="L908" s="193">
        <v>0</v>
      </c>
      <c r="M908" s="193">
        <v>0.113412048</v>
      </c>
      <c r="N908" s="192">
        <f t="shared" si="1031"/>
        <v>2.4348839520000003</v>
      </c>
      <c r="O908" s="192">
        <f t="shared" si="1032"/>
        <v>0.25482960000000004</v>
      </c>
      <c r="P908" s="192">
        <f t="shared" si="1033"/>
        <v>2.1405686400000001</v>
      </c>
      <c r="Q908" s="192">
        <f t="shared" si="1034"/>
        <v>0</v>
      </c>
      <c r="R908" s="192">
        <f t="shared" si="1035"/>
        <v>3.9485711999999992E-2</v>
      </c>
      <c r="S908" s="153">
        <f t="shared" si="1036"/>
        <v>9.4510040000000003E-2</v>
      </c>
      <c r="T908" s="153"/>
      <c r="U908" s="153"/>
      <c r="V908" s="153"/>
      <c r="W908" s="153">
        <v>9.4510040000000003E-2</v>
      </c>
      <c r="X908" s="193"/>
      <c r="Y908" s="193"/>
      <c r="Z908" s="193"/>
      <c r="AA908" s="193"/>
      <c r="AB908" s="201"/>
      <c r="AC908" s="193"/>
      <c r="AD908" s="193"/>
      <c r="AE908" s="193"/>
      <c r="AF908" s="193"/>
      <c r="AG908" s="193"/>
      <c r="AH908" s="193"/>
      <c r="AI908" s="193"/>
      <c r="AJ908" s="153"/>
      <c r="AK908" s="193"/>
    </row>
    <row r="909" spans="1:37" ht="46.65" x14ac:dyDescent="0.35">
      <c r="A909" s="181">
        <v>779</v>
      </c>
      <c r="B909" s="177" t="s">
        <v>1911</v>
      </c>
      <c r="C909" s="151" t="s">
        <v>1412</v>
      </c>
      <c r="D909" s="153">
        <v>1.857756</v>
      </c>
      <c r="E909" s="192">
        <f t="shared" si="1028"/>
        <v>0.18577560000000001</v>
      </c>
      <c r="F909" s="192">
        <f t="shared" si="1029"/>
        <v>1.5605150400000001</v>
      </c>
      <c r="G909" s="192"/>
      <c r="H909" s="192">
        <f t="shared" si="1030"/>
        <v>0.11146536</v>
      </c>
      <c r="I909" s="153">
        <v>8.2679496000000005E-2</v>
      </c>
      <c r="J909" s="193">
        <v>0</v>
      </c>
      <c r="K909" s="193">
        <v>0</v>
      </c>
      <c r="L909" s="193">
        <v>0</v>
      </c>
      <c r="M909" s="193">
        <v>8.2679496000000005E-2</v>
      </c>
      <c r="N909" s="192">
        <f t="shared" si="1031"/>
        <v>1.7750765040000001</v>
      </c>
      <c r="O909" s="192">
        <f t="shared" si="1032"/>
        <v>0.18577560000000001</v>
      </c>
      <c r="P909" s="192">
        <f t="shared" si="1033"/>
        <v>1.5605150400000001</v>
      </c>
      <c r="Q909" s="192">
        <f t="shared" si="1034"/>
        <v>0</v>
      </c>
      <c r="R909" s="192">
        <f t="shared" si="1035"/>
        <v>2.8785863999999994E-2</v>
      </c>
      <c r="S909" s="153">
        <f t="shared" si="1036"/>
        <v>6.8899580000000002E-2</v>
      </c>
      <c r="T909" s="153"/>
      <c r="U909" s="153"/>
      <c r="V909" s="153"/>
      <c r="W909" s="153">
        <v>6.8899580000000002E-2</v>
      </c>
      <c r="X909" s="193"/>
      <c r="Y909" s="193"/>
      <c r="Z909" s="193"/>
      <c r="AA909" s="193"/>
      <c r="AB909" s="201"/>
      <c r="AC909" s="193"/>
      <c r="AD909" s="193"/>
      <c r="AE909" s="193"/>
      <c r="AF909" s="193"/>
      <c r="AG909" s="193"/>
      <c r="AH909" s="193"/>
      <c r="AI909" s="193"/>
      <c r="AJ909" s="153"/>
      <c r="AK909" s="193"/>
    </row>
    <row r="910" spans="1:37" ht="62.2" x14ac:dyDescent="0.35">
      <c r="A910" s="181">
        <v>780</v>
      </c>
      <c r="B910" s="177" t="s">
        <v>1413</v>
      </c>
      <c r="C910" s="151" t="s">
        <v>1414</v>
      </c>
      <c r="D910" s="153">
        <v>3.7706399999999998</v>
      </c>
      <c r="E910" s="192">
        <f t="shared" si="1028"/>
        <v>0.37706400000000001</v>
      </c>
      <c r="F910" s="192">
        <f t="shared" si="1029"/>
        <v>3.1673375999999998</v>
      </c>
      <c r="G910" s="192"/>
      <c r="H910" s="192">
        <f t="shared" si="1030"/>
        <v>0.22623839999999998</v>
      </c>
      <c r="I910" s="153">
        <v>0.16781252399999999</v>
      </c>
      <c r="J910" s="193">
        <v>0</v>
      </c>
      <c r="K910" s="193">
        <v>0</v>
      </c>
      <c r="L910" s="193">
        <v>0</v>
      </c>
      <c r="M910" s="193">
        <v>0.16781252399999999</v>
      </c>
      <c r="N910" s="192">
        <f t="shared" si="1031"/>
        <v>3.6028274759999999</v>
      </c>
      <c r="O910" s="192">
        <f t="shared" si="1032"/>
        <v>0.37706400000000001</v>
      </c>
      <c r="P910" s="192">
        <f t="shared" si="1033"/>
        <v>3.1673375999999998</v>
      </c>
      <c r="Q910" s="192">
        <f t="shared" si="1034"/>
        <v>0</v>
      </c>
      <c r="R910" s="192">
        <f t="shared" si="1035"/>
        <v>5.8425875999999988E-2</v>
      </c>
      <c r="S910" s="153">
        <f t="shared" si="1036"/>
        <v>1.0930198900000001</v>
      </c>
      <c r="T910" s="153">
        <v>0.95317612000000007</v>
      </c>
      <c r="U910" s="153"/>
      <c r="V910" s="153"/>
      <c r="W910" s="153">
        <v>0.13984377000000001</v>
      </c>
      <c r="X910" s="193"/>
      <c r="Y910" s="193"/>
      <c r="Z910" s="193"/>
      <c r="AA910" s="193"/>
      <c r="AB910" s="201"/>
      <c r="AC910" s="193"/>
      <c r="AD910" s="193"/>
      <c r="AE910" s="193"/>
      <c r="AF910" s="193"/>
      <c r="AG910" s="193"/>
      <c r="AH910" s="193"/>
      <c r="AI910" s="193"/>
      <c r="AJ910" s="153"/>
      <c r="AK910" s="193"/>
    </row>
    <row r="911" spans="1:37" ht="62.2" x14ac:dyDescent="0.35">
      <c r="A911" s="181">
        <v>781</v>
      </c>
      <c r="B911" s="177" t="s">
        <v>1912</v>
      </c>
      <c r="C911" s="151" t="s">
        <v>1415</v>
      </c>
      <c r="D911" s="153">
        <v>4.301304</v>
      </c>
      <c r="E911" s="192">
        <f t="shared" si="1028"/>
        <v>0.43013040000000002</v>
      </c>
      <c r="F911" s="192">
        <f t="shared" si="1029"/>
        <v>3.61309536</v>
      </c>
      <c r="G911" s="192"/>
      <c r="H911" s="192">
        <f t="shared" si="1030"/>
        <v>0.25807824000000001</v>
      </c>
      <c r="I911" s="153">
        <v>0.19142973600000004</v>
      </c>
      <c r="J911" s="193">
        <v>0</v>
      </c>
      <c r="K911" s="193">
        <v>0</v>
      </c>
      <c r="L911" s="193">
        <v>0</v>
      </c>
      <c r="M911" s="193">
        <v>0.19142973600000004</v>
      </c>
      <c r="N911" s="192">
        <f t="shared" si="1031"/>
        <v>4.1098742640000001</v>
      </c>
      <c r="O911" s="192">
        <f t="shared" si="1032"/>
        <v>0.43013040000000002</v>
      </c>
      <c r="P911" s="192">
        <f t="shared" si="1033"/>
        <v>3.61309536</v>
      </c>
      <c r="Q911" s="192">
        <f t="shared" si="1034"/>
        <v>0</v>
      </c>
      <c r="R911" s="192">
        <f t="shared" si="1035"/>
        <v>6.664850399999997E-2</v>
      </c>
      <c r="S911" s="153">
        <f t="shared" si="1036"/>
        <v>0.15952478000000003</v>
      </c>
      <c r="T911" s="153"/>
      <c r="U911" s="153"/>
      <c r="V911" s="153"/>
      <c r="W911" s="153">
        <v>0.15952478000000003</v>
      </c>
      <c r="X911" s="193"/>
      <c r="Y911" s="193"/>
      <c r="Z911" s="193"/>
      <c r="AA911" s="193"/>
      <c r="AB911" s="201"/>
      <c r="AC911" s="193"/>
      <c r="AD911" s="193"/>
      <c r="AE911" s="193"/>
      <c r="AF911" s="193"/>
      <c r="AG911" s="193"/>
      <c r="AH911" s="193"/>
      <c r="AI911" s="193"/>
      <c r="AJ911" s="153"/>
      <c r="AK911" s="193"/>
    </row>
    <row r="912" spans="1:37" ht="46.65" x14ac:dyDescent="0.35">
      <c r="A912" s="181">
        <v>782</v>
      </c>
      <c r="B912" s="152" t="s">
        <v>1416</v>
      </c>
      <c r="C912" s="174" t="s">
        <v>1417</v>
      </c>
      <c r="D912" s="153">
        <v>0.52582799999999996</v>
      </c>
      <c r="E912" s="192">
        <f t="shared" si="1028"/>
        <v>5.2582799999999999E-2</v>
      </c>
      <c r="F912" s="192">
        <f t="shared" si="1029"/>
        <v>0.44169552000000001</v>
      </c>
      <c r="G912" s="192"/>
      <c r="H912" s="192">
        <f t="shared" si="1030"/>
        <v>3.1549679999999997E-2</v>
      </c>
      <c r="I912" s="153">
        <v>2.3401955999999998E-2</v>
      </c>
      <c r="J912" s="192">
        <v>0</v>
      </c>
      <c r="K912" s="192">
        <v>0</v>
      </c>
      <c r="L912" s="192">
        <v>0</v>
      </c>
      <c r="M912" s="192">
        <v>2.3401955999999998E-2</v>
      </c>
      <c r="N912" s="192">
        <f t="shared" si="1031"/>
        <v>0.50242604400000002</v>
      </c>
      <c r="O912" s="192">
        <f t="shared" si="1032"/>
        <v>5.2582799999999999E-2</v>
      </c>
      <c r="P912" s="192">
        <f t="shared" si="1033"/>
        <v>0.44169552000000001</v>
      </c>
      <c r="Q912" s="192">
        <f t="shared" si="1034"/>
        <v>0</v>
      </c>
      <c r="R912" s="192">
        <f t="shared" si="1035"/>
        <v>8.1477239999999986E-3</v>
      </c>
      <c r="S912" s="153">
        <f t="shared" si="1036"/>
        <v>1.9501629999999999E-2</v>
      </c>
      <c r="T912" s="153"/>
      <c r="U912" s="153"/>
      <c r="V912" s="153"/>
      <c r="W912" s="153">
        <v>1.9501629999999999E-2</v>
      </c>
      <c r="X912" s="192"/>
      <c r="Y912" s="192"/>
      <c r="Z912" s="192"/>
      <c r="AA912" s="192"/>
      <c r="AB912" s="198"/>
      <c r="AC912" s="192"/>
      <c r="AD912" s="192"/>
      <c r="AE912" s="192"/>
      <c r="AF912" s="192"/>
      <c r="AG912" s="192"/>
      <c r="AH912" s="192"/>
      <c r="AI912" s="192"/>
      <c r="AJ912" s="153"/>
      <c r="AK912" s="192"/>
    </row>
    <row r="913" spans="1:37" ht="15.05" x14ac:dyDescent="0.35">
      <c r="A913" s="186"/>
      <c r="B913" s="157" t="s">
        <v>414</v>
      </c>
      <c r="C913" s="158"/>
      <c r="D913" s="241">
        <f t="shared" ref="D913:AK913" si="1037">SUM(D914:D927)</f>
        <v>158.12821200000002</v>
      </c>
      <c r="E913" s="241">
        <f t="shared" si="1037"/>
        <v>15.812821200000002</v>
      </c>
      <c r="F913" s="241">
        <f t="shared" si="1037"/>
        <v>132.82769808000003</v>
      </c>
      <c r="G913" s="241">
        <f t="shared" si="1037"/>
        <v>0</v>
      </c>
      <c r="H913" s="241">
        <f t="shared" si="1037"/>
        <v>9.4876927199999983</v>
      </c>
      <c r="I913" s="241">
        <f t="shared" si="1037"/>
        <v>52.002812958</v>
      </c>
      <c r="J913" s="241">
        <f t="shared" si="1037"/>
        <v>4.7281624099999995</v>
      </c>
      <c r="K913" s="241">
        <f t="shared" si="1037"/>
        <v>40.828642360000003</v>
      </c>
      <c r="L913" s="241">
        <f t="shared" si="1037"/>
        <v>0</v>
      </c>
      <c r="M913" s="241">
        <f t="shared" si="1037"/>
        <v>6.4460081879999995</v>
      </c>
      <c r="N913" s="241">
        <f t="shared" si="1037"/>
        <v>106.125399042</v>
      </c>
      <c r="O913" s="241">
        <f t="shared" si="1037"/>
        <v>11.084658789999999</v>
      </c>
      <c r="P913" s="241">
        <f t="shared" si="1037"/>
        <v>91.999055720000015</v>
      </c>
      <c r="Q913" s="241">
        <f t="shared" si="1037"/>
        <v>0</v>
      </c>
      <c r="R913" s="241">
        <f t="shared" si="1037"/>
        <v>3.0416845319999988</v>
      </c>
      <c r="S913" s="241">
        <f t="shared" si="1037"/>
        <v>77.510334150000006</v>
      </c>
      <c r="T913" s="241">
        <f t="shared" si="1037"/>
        <v>4.9518112599999897</v>
      </c>
      <c r="U913" s="241">
        <f t="shared" si="1037"/>
        <v>67.1868494</v>
      </c>
      <c r="V913" s="241">
        <f t="shared" si="1037"/>
        <v>0</v>
      </c>
      <c r="W913" s="241">
        <f t="shared" si="1037"/>
        <v>5.3716734900000001</v>
      </c>
      <c r="X913" s="241">
        <f t="shared" si="1037"/>
        <v>0</v>
      </c>
      <c r="Y913" s="241">
        <f t="shared" si="1037"/>
        <v>0</v>
      </c>
      <c r="Z913" s="241">
        <f t="shared" si="1037"/>
        <v>0</v>
      </c>
      <c r="AA913" s="241">
        <f t="shared" si="1037"/>
        <v>0</v>
      </c>
      <c r="AB913" s="241">
        <f t="shared" si="1037"/>
        <v>0</v>
      </c>
      <c r="AC913" s="241">
        <f t="shared" si="1037"/>
        <v>0</v>
      </c>
      <c r="AD913" s="241">
        <f t="shared" si="1037"/>
        <v>0</v>
      </c>
      <c r="AE913" s="241">
        <f t="shared" si="1037"/>
        <v>3.4</v>
      </c>
      <c r="AF913" s="241">
        <f t="shared" si="1037"/>
        <v>8080</v>
      </c>
      <c r="AG913" s="241">
        <f t="shared" si="1037"/>
        <v>0</v>
      </c>
      <c r="AH913" s="241">
        <f t="shared" si="1037"/>
        <v>0</v>
      </c>
      <c r="AI913" s="241">
        <f t="shared" si="1037"/>
        <v>0</v>
      </c>
      <c r="AJ913" s="241">
        <f t="shared" si="1037"/>
        <v>1.1509999999999998</v>
      </c>
      <c r="AK913" s="241">
        <f t="shared" si="1037"/>
        <v>0</v>
      </c>
    </row>
    <row r="914" spans="1:37" ht="62.2" x14ac:dyDescent="0.35">
      <c r="A914" s="181">
        <v>783</v>
      </c>
      <c r="B914" s="177" t="s">
        <v>1418</v>
      </c>
      <c r="C914" s="151" t="s">
        <v>1419</v>
      </c>
      <c r="D914" s="153">
        <v>1.1169960000000001</v>
      </c>
      <c r="E914" s="192">
        <f t="shared" ref="E914:E927" si="1038">D914*10%</f>
        <v>0.11169960000000001</v>
      </c>
      <c r="F914" s="192">
        <f t="shared" ref="F914:F927" si="1039">D914-E914-H914</f>
        <v>0.93827664000000022</v>
      </c>
      <c r="G914" s="192"/>
      <c r="H914" s="192">
        <f t="shared" ref="H914:H927" si="1040">D914*6%</f>
        <v>6.7019759999999998E-2</v>
      </c>
      <c r="I914" s="153">
        <v>0.17404490400000003</v>
      </c>
      <c r="J914" s="193">
        <v>0</v>
      </c>
      <c r="K914" s="193">
        <v>0</v>
      </c>
      <c r="L914" s="193">
        <v>0</v>
      </c>
      <c r="M914" s="193">
        <v>0.17404490400000003</v>
      </c>
      <c r="N914" s="192">
        <f t="shared" ref="N914:N927" si="1041">D914-I914</f>
        <v>0.94295109600000004</v>
      </c>
      <c r="O914" s="192">
        <f t="shared" ref="O914:O927" si="1042">E914-J914</f>
        <v>0.11169960000000001</v>
      </c>
      <c r="P914" s="192">
        <f t="shared" ref="P914:P927" si="1043">F914-K914</f>
        <v>0.93827664000000022</v>
      </c>
      <c r="Q914" s="192">
        <f t="shared" ref="Q914:Q927" si="1044">G914-L914</f>
        <v>0</v>
      </c>
      <c r="R914" s="192">
        <f t="shared" ref="R914:R927" si="1045">H914-M914</f>
        <v>-0.10702514400000003</v>
      </c>
      <c r="S914" s="153">
        <f t="shared" ref="S914:S927" si="1046">T914+U914+V914+W914</f>
        <v>6.3957629199999992</v>
      </c>
      <c r="T914" s="153">
        <v>0.56515667999999852</v>
      </c>
      <c r="U914" s="153">
        <v>5.6855688200000003</v>
      </c>
      <c r="V914" s="153"/>
      <c r="W914" s="153">
        <v>0.14503742000000003</v>
      </c>
      <c r="X914" s="193"/>
      <c r="Y914" s="193"/>
      <c r="Z914" s="193"/>
      <c r="AA914" s="193"/>
      <c r="AB914" s="201"/>
      <c r="AC914" s="193"/>
      <c r="AD914" s="193"/>
      <c r="AE914" s="193">
        <v>1.26</v>
      </c>
      <c r="AF914" s="198">
        <v>2020</v>
      </c>
      <c r="AG914" s="192" t="s">
        <v>1527</v>
      </c>
      <c r="AH914" s="192" t="s">
        <v>1528</v>
      </c>
      <c r="AI914" s="192" t="s">
        <v>1529</v>
      </c>
      <c r="AJ914" s="153">
        <v>0.85</v>
      </c>
      <c r="AK914" s="193"/>
    </row>
    <row r="915" spans="1:37" ht="62.2" x14ac:dyDescent="0.35">
      <c r="A915" s="181">
        <v>784</v>
      </c>
      <c r="B915" s="177" t="s">
        <v>1420</v>
      </c>
      <c r="C915" s="151" t="s">
        <v>1421</v>
      </c>
      <c r="D915" s="153">
        <v>15.146699999999999</v>
      </c>
      <c r="E915" s="192">
        <f t="shared" si="1038"/>
        <v>1.51467</v>
      </c>
      <c r="F915" s="192">
        <f t="shared" si="1039"/>
        <v>12.723227999999999</v>
      </c>
      <c r="G915" s="192"/>
      <c r="H915" s="192">
        <f t="shared" si="1040"/>
        <v>0.90880199999999989</v>
      </c>
      <c r="I915" s="153">
        <v>0.57975207599999989</v>
      </c>
      <c r="J915" s="193">
        <v>0</v>
      </c>
      <c r="K915" s="193">
        <v>0</v>
      </c>
      <c r="L915" s="193">
        <v>0</v>
      </c>
      <c r="M915" s="193">
        <v>0.57975207599999989</v>
      </c>
      <c r="N915" s="192">
        <f t="shared" si="1041"/>
        <v>14.566947923999999</v>
      </c>
      <c r="O915" s="192">
        <f t="shared" si="1042"/>
        <v>1.51467</v>
      </c>
      <c r="P915" s="192">
        <f t="shared" si="1043"/>
        <v>12.723227999999999</v>
      </c>
      <c r="Q915" s="192">
        <f t="shared" si="1044"/>
        <v>0</v>
      </c>
      <c r="R915" s="192">
        <f t="shared" si="1045"/>
        <v>0.32904992399999999</v>
      </c>
      <c r="S915" s="153">
        <f t="shared" si="1046"/>
        <v>10.2669807</v>
      </c>
      <c r="T915" s="153">
        <v>0.53136297999999904</v>
      </c>
      <c r="U915" s="153">
        <v>9.2524909900000001</v>
      </c>
      <c r="V915" s="153"/>
      <c r="W915" s="153">
        <v>0.48312672999999995</v>
      </c>
      <c r="X915" s="193"/>
      <c r="Y915" s="193"/>
      <c r="Z915" s="193"/>
      <c r="AA915" s="193"/>
      <c r="AB915" s="201"/>
      <c r="AC915" s="193"/>
      <c r="AD915" s="193"/>
      <c r="AE915" s="193">
        <v>1.26</v>
      </c>
      <c r="AF915" s="198">
        <v>2020</v>
      </c>
      <c r="AG915" s="192" t="s">
        <v>1527</v>
      </c>
      <c r="AH915" s="192" t="s">
        <v>1528</v>
      </c>
      <c r="AI915" s="192" t="s">
        <v>1529</v>
      </c>
      <c r="AJ915" s="153">
        <v>0.16300000000000001</v>
      </c>
      <c r="AK915" s="193"/>
    </row>
    <row r="916" spans="1:37" ht="77.7" x14ac:dyDescent="0.35">
      <c r="A916" s="181">
        <v>785</v>
      </c>
      <c r="B916" s="177" t="s">
        <v>1422</v>
      </c>
      <c r="C916" s="151" t="s">
        <v>1423</v>
      </c>
      <c r="D916" s="153">
        <v>11.916011999999998</v>
      </c>
      <c r="E916" s="192">
        <f t="shared" si="1038"/>
        <v>1.1916011999999998</v>
      </c>
      <c r="F916" s="192">
        <f t="shared" si="1039"/>
        <v>10.009450079999999</v>
      </c>
      <c r="G916" s="192"/>
      <c r="H916" s="192">
        <f t="shared" si="1040"/>
        <v>0.71496071999999988</v>
      </c>
      <c r="I916" s="153">
        <v>0.53032272000000003</v>
      </c>
      <c r="J916" s="193">
        <v>0</v>
      </c>
      <c r="K916" s="193">
        <v>0</v>
      </c>
      <c r="L916" s="193">
        <v>0</v>
      </c>
      <c r="M916" s="193">
        <v>0.53032272000000003</v>
      </c>
      <c r="N916" s="192">
        <f t="shared" si="1041"/>
        <v>11.385689279999998</v>
      </c>
      <c r="O916" s="192">
        <f t="shared" si="1042"/>
        <v>1.1916011999999998</v>
      </c>
      <c r="P916" s="192">
        <f t="shared" si="1043"/>
        <v>10.009450079999999</v>
      </c>
      <c r="Q916" s="192">
        <f t="shared" si="1044"/>
        <v>0</v>
      </c>
      <c r="R916" s="192">
        <f t="shared" si="1045"/>
        <v>0.18463799999999986</v>
      </c>
      <c r="S916" s="153">
        <f t="shared" si="1046"/>
        <v>0.46763049000000001</v>
      </c>
      <c r="T916" s="153"/>
      <c r="U916" s="153">
        <v>2.569488999999997E-2</v>
      </c>
      <c r="V916" s="153"/>
      <c r="W916" s="153">
        <v>0.44193560000000004</v>
      </c>
      <c r="X916" s="193"/>
      <c r="Y916" s="193"/>
      <c r="Z916" s="193"/>
      <c r="AA916" s="193"/>
      <c r="AB916" s="201"/>
      <c r="AC916" s="193"/>
      <c r="AD916" s="193"/>
      <c r="AE916" s="193"/>
      <c r="AF916" s="193"/>
      <c r="AG916" s="193"/>
      <c r="AH916" s="193"/>
      <c r="AI916" s="193"/>
      <c r="AJ916" s="153"/>
      <c r="AK916" s="193"/>
    </row>
    <row r="917" spans="1:37" ht="46.65" x14ac:dyDescent="0.35">
      <c r="A917" s="181">
        <v>786</v>
      </c>
      <c r="B917" s="177" t="s">
        <v>1424</v>
      </c>
      <c r="C917" s="151" t="s">
        <v>1425</v>
      </c>
      <c r="D917" s="153">
        <v>2.73522</v>
      </c>
      <c r="E917" s="192">
        <f t="shared" si="1038"/>
        <v>0.27352199999999999</v>
      </c>
      <c r="F917" s="192">
        <f t="shared" si="1039"/>
        <v>2.2975848000000001</v>
      </c>
      <c r="G917" s="192"/>
      <c r="H917" s="192">
        <f t="shared" si="1040"/>
        <v>0.16411319999999999</v>
      </c>
      <c r="I917" s="153">
        <v>0.19747664399999998</v>
      </c>
      <c r="J917" s="193">
        <v>8.1101939999999997E-2</v>
      </c>
      <c r="K917" s="193">
        <v>0</v>
      </c>
      <c r="L917" s="193">
        <v>0</v>
      </c>
      <c r="M917" s="193">
        <v>0.116374704</v>
      </c>
      <c r="N917" s="192">
        <f t="shared" si="1041"/>
        <v>2.537743356</v>
      </c>
      <c r="O917" s="192">
        <f t="shared" si="1042"/>
        <v>0.19242006</v>
      </c>
      <c r="P917" s="192">
        <f t="shared" si="1043"/>
        <v>2.2975848000000001</v>
      </c>
      <c r="Q917" s="192">
        <f t="shared" si="1044"/>
        <v>0</v>
      </c>
      <c r="R917" s="192">
        <f t="shared" si="1045"/>
        <v>4.7738495999999991E-2</v>
      </c>
      <c r="S917" s="153">
        <f t="shared" si="1046"/>
        <v>2.1857049600000003</v>
      </c>
      <c r="T917" s="153">
        <v>0.21002456999999985</v>
      </c>
      <c r="U917" s="153">
        <v>1.87870147</v>
      </c>
      <c r="V917" s="153"/>
      <c r="W917" s="153">
        <v>9.6978919999999996E-2</v>
      </c>
      <c r="X917" s="193"/>
      <c r="Y917" s="193"/>
      <c r="Z917" s="193"/>
      <c r="AA917" s="193"/>
      <c r="AB917" s="201"/>
      <c r="AC917" s="193"/>
      <c r="AD917" s="193"/>
      <c r="AE917" s="193">
        <v>0.63</v>
      </c>
      <c r="AF917" s="198">
        <v>2020</v>
      </c>
      <c r="AG917" s="192" t="s">
        <v>1527</v>
      </c>
      <c r="AH917" s="192" t="s">
        <v>1528</v>
      </c>
      <c r="AI917" s="192" t="s">
        <v>1529</v>
      </c>
      <c r="AJ917" s="153">
        <v>2.5999999999999999E-2</v>
      </c>
      <c r="AK917" s="193"/>
    </row>
    <row r="918" spans="1:37" ht="62.2" x14ac:dyDescent="0.35">
      <c r="A918" s="181">
        <v>787</v>
      </c>
      <c r="B918" s="177" t="s">
        <v>1426</v>
      </c>
      <c r="C918" s="151" t="s">
        <v>1427</v>
      </c>
      <c r="D918" s="153">
        <v>75.452328000000009</v>
      </c>
      <c r="E918" s="192">
        <f t="shared" si="1038"/>
        <v>7.5452328000000009</v>
      </c>
      <c r="F918" s="192">
        <f t="shared" si="1039"/>
        <v>63.379955520000017</v>
      </c>
      <c r="G918" s="192"/>
      <c r="H918" s="192">
        <f t="shared" si="1040"/>
        <v>4.5271396800000003</v>
      </c>
      <c r="I918" s="153">
        <v>17.830842248</v>
      </c>
      <c r="J918" s="193">
        <v>4.0265519400000001</v>
      </c>
      <c r="K918" s="193">
        <v>10.44628058</v>
      </c>
      <c r="L918" s="193">
        <v>0</v>
      </c>
      <c r="M918" s="193">
        <v>3.3580097280000003</v>
      </c>
      <c r="N918" s="192">
        <f t="shared" si="1041"/>
        <v>57.621485752000012</v>
      </c>
      <c r="O918" s="192">
        <f t="shared" si="1042"/>
        <v>3.5186808600000008</v>
      </c>
      <c r="P918" s="192">
        <f t="shared" si="1043"/>
        <v>52.933674940000017</v>
      </c>
      <c r="Q918" s="192">
        <f t="shared" si="1044"/>
        <v>0</v>
      </c>
      <c r="R918" s="192">
        <f t="shared" si="1045"/>
        <v>1.169129952</v>
      </c>
      <c r="S918" s="153">
        <f t="shared" si="1046"/>
        <v>55.486474799999996</v>
      </c>
      <c r="T918" s="153">
        <v>3.3222260699999921</v>
      </c>
      <c r="U918" s="153">
        <v>49.365907290000003</v>
      </c>
      <c r="V918" s="153"/>
      <c r="W918" s="153">
        <v>2.7983414400000002</v>
      </c>
      <c r="X918" s="193"/>
      <c r="Y918" s="193"/>
      <c r="Z918" s="193"/>
      <c r="AA918" s="193"/>
      <c r="AB918" s="201"/>
      <c r="AC918" s="193"/>
      <c r="AD918" s="193"/>
      <c r="AE918" s="193"/>
      <c r="AF918" s="193"/>
      <c r="AG918" s="193"/>
      <c r="AH918" s="193"/>
      <c r="AI918" s="193"/>
      <c r="AJ918" s="153"/>
      <c r="AK918" s="193"/>
    </row>
    <row r="919" spans="1:37" ht="108.8" x14ac:dyDescent="0.35">
      <c r="A919" s="181">
        <v>788</v>
      </c>
      <c r="B919" s="177" t="s">
        <v>1428</v>
      </c>
      <c r="C919" s="151" t="s">
        <v>1429</v>
      </c>
      <c r="D919" s="153">
        <v>1.2E-2</v>
      </c>
      <c r="E919" s="192">
        <f t="shared" si="1038"/>
        <v>1.2000000000000001E-3</v>
      </c>
      <c r="F919" s="192">
        <f t="shared" si="1039"/>
        <v>1.008E-2</v>
      </c>
      <c r="G919" s="192"/>
      <c r="H919" s="192">
        <f t="shared" si="1040"/>
        <v>7.1999999999999994E-4</v>
      </c>
      <c r="I919" s="153">
        <v>5.3404799999999997E-4</v>
      </c>
      <c r="J919" s="193">
        <v>0</v>
      </c>
      <c r="K919" s="193">
        <v>0</v>
      </c>
      <c r="L919" s="193">
        <v>0</v>
      </c>
      <c r="M919" s="193">
        <v>5.3404799999999997E-4</v>
      </c>
      <c r="N919" s="192">
        <f t="shared" si="1041"/>
        <v>1.1465952E-2</v>
      </c>
      <c r="O919" s="192">
        <f t="shared" si="1042"/>
        <v>1.2000000000000001E-3</v>
      </c>
      <c r="P919" s="192">
        <f t="shared" si="1043"/>
        <v>1.008E-2</v>
      </c>
      <c r="Q919" s="192">
        <f t="shared" si="1044"/>
        <v>0</v>
      </c>
      <c r="R919" s="192">
        <f t="shared" si="1045"/>
        <v>1.8595199999999997E-4</v>
      </c>
      <c r="S919" s="153">
        <f t="shared" si="1046"/>
        <v>8.3778369999999991E-2</v>
      </c>
      <c r="T919" s="153">
        <v>8.3333329999999997E-2</v>
      </c>
      <c r="U919" s="153"/>
      <c r="V919" s="153"/>
      <c r="W919" s="153">
        <v>4.4504000000000001E-4</v>
      </c>
      <c r="X919" s="193"/>
      <c r="Y919" s="193"/>
      <c r="Z919" s="193"/>
      <c r="AA919" s="193"/>
      <c r="AB919" s="201"/>
      <c r="AC919" s="193"/>
      <c r="AD919" s="193"/>
      <c r="AE919" s="193"/>
      <c r="AF919" s="193"/>
      <c r="AG919" s="193"/>
      <c r="AH919" s="193"/>
      <c r="AI919" s="193"/>
      <c r="AJ919" s="153"/>
      <c r="AK919" s="193"/>
    </row>
    <row r="920" spans="1:37" ht="77.7" x14ac:dyDescent="0.35">
      <c r="A920" s="181">
        <v>789</v>
      </c>
      <c r="B920" s="177" t="s">
        <v>1913</v>
      </c>
      <c r="C920" s="151" t="s">
        <v>1430</v>
      </c>
      <c r="D920" s="153">
        <v>5.2816920000000005</v>
      </c>
      <c r="E920" s="192">
        <f t="shared" si="1038"/>
        <v>0.52816920000000012</v>
      </c>
      <c r="F920" s="192">
        <f t="shared" si="1039"/>
        <v>4.4366212800000007</v>
      </c>
      <c r="G920" s="192"/>
      <c r="H920" s="192">
        <f t="shared" si="1040"/>
        <v>0.31690151999999999</v>
      </c>
      <c r="I920" s="153">
        <v>18.369246585999999</v>
      </c>
      <c r="J920" s="193">
        <v>4.0582449999999999E-2</v>
      </c>
      <c r="K920" s="193">
        <v>18.09360216</v>
      </c>
      <c r="L920" s="193">
        <v>0</v>
      </c>
      <c r="M920" s="193">
        <v>0.23506197599999998</v>
      </c>
      <c r="N920" s="192">
        <f t="shared" si="1041"/>
        <v>-13.087554586</v>
      </c>
      <c r="O920" s="192">
        <f t="shared" si="1042"/>
        <v>0.48758675000000012</v>
      </c>
      <c r="P920" s="192">
        <f t="shared" si="1043"/>
        <v>-13.656980879999999</v>
      </c>
      <c r="Q920" s="192">
        <f t="shared" si="1044"/>
        <v>0</v>
      </c>
      <c r="R920" s="192">
        <f t="shared" si="1045"/>
        <v>8.1839544000000014E-2</v>
      </c>
      <c r="S920" s="153">
        <f t="shared" si="1046"/>
        <v>0.19588497999999999</v>
      </c>
      <c r="T920" s="153"/>
      <c r="U920" s="153"/>
      <c r="V920" s="153"/>
      <c r="W920" s="153">
        <v>0.19588497999999999</v>
      </c>
      <c r="X920" s="193"/>
      <c r="Y920" s="193"/>
      <c r="Z920" s="193"/>
      <c r="AA920" s="193"/>
      <c r="AB920" s="201"/>
      <c r="AC920" s="193"/>
      <c r="AD920" s="193"/>
      <c r="AE920" s="193"/>
      <c r="AF920" s="193"/>
      <c r="AG920" s="193"/>
      <c r="AH920" s="193"/>
      <c r="AI920" s="193"/>
      <c r="AJ920" s="153"/>
      <c r="AK920" s="193"/>
    </row>
    <row r="921" spans="1:37" ht="62.2" x14ac:dyDescent="0.35">
      <c r="A921" s="181">
        <v>790</v>
      </c>
      <c r="B921" s="177" t="s">
        <v>1914</v>
      </c>
      <c r="C921" s="151" t="s">
        <v>1431</v>
      </c>
      <c r="D921" s="153">
        <v>0.117732</v>
      </c>
      <c r="E921" s="192">
        <f t="shared" si="1038"/>
        <v>1.1773200000000001E-2</v>
      </c>
      <c r="F921" s="192">
        <f t="shared" si="1039"/>
        <v>9.8894880000000004E-2</v>
      </c>
      <c r="G921" s="192"/>
      <c r="H921" s="192">
        <f t="shared" si="1040"/>
        <v>7.0639199999999996E-3</v>
      </c>
      <c r="I921" s="153">
        <v>0.31102831599999997</v>
      </c>
      <c r="J921" s="193">
        <v>0.28764915999999996</v>
      </c>
      <c r="K921" s="193">
        <v>0</v>
      </c>
      <c r="L921" s="193">
        <v>0</v>
      </c>
      <c r="M921" s="193">
        <v>2.3379156000000002E-2</v>
      </c>
      <c r="N921" s="192">
        <f t="shared" si="1041"/>
        <v>-0.19329631599999997</v>
      </c>
      <c r="O921" s="192">
        <f t="shared" si="1042"/>
        <v>-0.27587595999999998</v>
      </c>
      <c r="P921" s="192">
        <f t="shared" si="1043"/>
        <v>9.8894880000000004E-2</v>
      </c>
      <c r="Q921" s="192">
        <f t="shared" si="1044"/>
        <v>0</v>
      </c>
      <c r="R921" s="192">
        <f t="shared" si="1045"/>
        <v>-1.6315236000000004E-2</v>
      </c>
      <c r="S921" s="153">
        <f t="shared" si="1046"/>
        <v>1.2376761999999999</v>
      </c>
      <c r="T921" s="153">
        <v>0.23970762999999984</v>
      </c>
      <c r="U921" s="153">
        <v>0.97848594</v>
      </c>
      <c r="V921" s="153"/>
      <c r="W921" s="153">
        <v>1.9482630000000001E-2</v>
      </c>
      <c r="X921" s="193"/>
      <c r="Y921" s="193"/>
      <c r="Z921" s="193"/>
      <c r="AA921" s="193"/>
      <c r="AB921" s="201"/>
      <c r="AC921" s="193"/>
      <c r="AD921" s="193"/>
      <c r="AE921" s="193">
        <v>0.25</v>
      </c>
      <c r="AF921" s="198">
        <v>2020</v>
      </c>
      <c r="AG921" s="192" t="s">
        <v>1527</v>
      </c>
      <c r="AH921" s="192" t="s">
        <v>1528</v>
      </c>
      <c r="AI921" s="192" t="s">
        <v>1529</v>
      </c>
      <c r="AJ921" s="153">
        <v>0.11199999999999999</v>
      </c>
      <c r="AK921" s="193"/>
    </row>
    <row r="922" spans="1:37" ht="62.2" x14ac:dyDescent="0.35">
      <c r="A922" s="181">
        <v>791</v>
      </c>
      <c r="B922" s="177" t="s">
        <v>1432</v>
      </c>
      <c r="C922" s="151" t="s">
        <v>1433</v>
      </c>
      <c r="D922" s="153">
        <v>14.251403999999999</v>
      </c>
      <c r="E922" s="192">
        <f t="shared" si="1038"/>
        <v>1.4251404000000001</v>
      </c>
      <c r="F922" s="192">
        <f t="shared" si="1039"/>
        <v>11.971179359999999</v>
      </c>
      <c r="G922" s="192"/>
      <c r="H922" s="192">
        <f t="shared" si="1040"/>
        <v>0.85508423999999994</v>
      </c>
      <c r="I922" s="153">
        <v>2.6</v>
      </c>
      <c r="J922" s="193">
        <v>0</v>
      </c>
      <c r="K922" s="193">
        <v>2.6</v>
      </c>
      <c r="L922" s="193">
        <v>0</v>
      </c>
      <c r="M922" s="193">
        <v>0</v>
      </c>
      <c r="N922" s="192">
        <f t="shared" si="1041"/>
        <v>11.651403999999999</v>
      </c>
      <c r="O922" s="192">
        <f t="shared" si="1042"/>
        <v>1.4251404000000001</v>
      </c>
      <c r="P922" s="192">
        <f t="shared" si="1043"/>
        <v>9.3711793599999993</v>
      </c>
      <c r="Q922" s="192">
        <f t="shared" si="1044"/>
        <v>0</v>
      </c>
      <c r="R922" s="192">
        <f t="shared" si="1045"/>
        <v>0.85508423999999994</v>
      </c>
      <c r="S922" s="153">
        <f t="shared" si="1046"/>
        <v>0</v>
      </c>
      <c r="T922" s="153"/>
      <c r="U922" s="153"/>
      <c r="V922" s="153"/>
      <c r="W922" s="153">
        <v>0</v>
      </c>
      <c r="X922" s="193"/>
      <c r="Y922" s="193"/>
      <c r="Z922" s="193"/>
      <c r="AA922" s="193"/>
      <c r="AB922" s="201"/>
      <c r="AC922" s="193"/>
      <c r="AD922" s="193"/>
      <c r="AE922" s="193"/>
      <c r="AF922" s="193"/>
      <c r="AG922" s="193"/>
      <c r="AH922" s="193"/>
      <c r="AI922" s="193"/>
      <c r="AJ922" s="153"/>
      <c r="AK922" s="193"/>
    </row>
    <row r="923" spans="1:37" ht="139.85" x14ac:dyDescent="0.35">
      <c r="A923" s="181">
        <v>792</v>
      </c>
      <c r="B923" s="177" t="s">
        <v>1915</v>
      </c>
      <c r="C923" s="151" t="s">
        <v>1434</v>
      </c>
      <c r="D923" s="153">
        <v>4.2176999999999998</v>
      </c>
      <c r="E923" s="192">
        <f t="shared" si="1038"/>
        <v>0.42176999999999998</v>
      </c>
      <c r="F923" s="192">
        <f t="shared" si="1039"/>
        <v>3.5428679999999999</v>
      </c>
      <c r="G923" s="192"/>
      <c r="H923" s="192">
        <f t="shared" si="1040"/>
        <v>0.25306199999999995</v>
      </c>
      <c r="I923" s="153">
        <v>0.18770896799999998</v>
      </c>
      <c r="J923" s="193">
        <v>0</v>
      </c>
      <c r="K923" s="193">
        <v>0</v>
      </c>
      <c r="L923" s="193">
        <v>0</v>
      </c>
      <c r="M923" s="193">
        <v>0.18770896799999998</v>
      </c>
      <c r="N923" s="192">
        <f t="shared" si="1041"/>
        <v>4.0299910319999999</v>
      </c>
      <c r="O923" s="192">
        <f t="shared" si="1042"/>
        <v>0.42176999999999998</v>
      </c>
      <c r="P923" s="192">
        <f t="shared" si="1043"/>
        <v>3.5428679999999999</v>
      </c>
      <c r="Q923" s="192">
        <f t="shared" si="1044"/>
        <v>0</v>
      </c>
      <c r="R923" s="192">
        <f t="shared" si="1045"/>
        <v>6.5353031999999978E-2</v>
      </c>
      <c r="S923" s="153">
        <f t="shared" si="1046"/>
        <v>0.15642413999999999</v>
      </c>
      <c r="T923" s="153"/>
      <c r="U923" s="153"/>
      <c r="V923" s="153"/>
      <c r="W923" s="153">
        <v>0.15642413999999999</v>
      </c>
      <c r="X923" s="193"/>
      <c r="Y923" s="193"/>
      <c r="Z923" s="193"/>
      <c r="AA923" s="193"/>
      <c r="AB923" s="201"/>
      <c r="AC923" s="193"/>
      <c r="AD923" s="193"/>
      <c r="AE923" s="193"/>
      <c r="AF923" s="193"/>
      <c r="AG923" s="193"/>
      <c r="AH923" s="193"/>
      <c r="AI923" s="193"/>
      <c r="AJ923" s="153"/>
      <c r="AK923" s="193"/>
    </row>
    <row r="924" spans="1:37" ht="62.2" x14ac:dyDescent="0.35">
      <c r="A924" s="181">
        <v>793</v>
      </c>
      <c r="B924" s="177" t="s">
        <v>1435</v>
      </c>
      <c r="C924" s="151" t="s">
        <v>1436</v>
      </c>
      <c r="D924" s="153">
        <v>11.699351999999999</v>
      </c>
      <c r="E924" s="192">
        <f t="shared" si="1038"/>
        <v>1.1699352000000001</v>
      </c>
      <c r="F924" s="192">
        <f t="shared" si="1039"/>
        <v>9.8274556799999999</v>
      </c>
      <c r="G924" s="192"/>
      <c r="H924" s="192">
        <f t="shared" si="1040"/>
        <v>0.70196111999999988</v>
      </c>
      <c r="I924" s="153">
        <v>10.209439895999999</v>
      </c>
      <c r="J924" s="193">
        <v>0</v>
      </c>
      <c r="K924" s="193">
        <v>9.688759619999999</v>
      </c>
      <c r="L924" s="193">
        <v>0</v>
      </c>
      <c r="M924" s="193">
        <v>0.520680276</v>
      </c>
      <c r="N924" s="192">
        <f t="shared" si="1041"/>
        <v>1.4899121040000001</v>
      </c>
      <c r="O924" s="192">
        <f t="shared" si="1042"/>
        <v>1.1699352000000001</v>
      </c>
      <c r="P924" s="192">
        <f t="shared" si="1043"/>
        <v>0.1386960600000009</v>
      </c>
      <c r="Q924" s="192">
        <f t="shared" si="1044"/>
        <v>0</v>
      </c>
      <c r="R924" s="192">
        <f t="shared" si="1045"/>
        <v>0.18128084399999989</v>
      </c>
      <c r="S924" s="153">
        <f t="shared" si="1046"/>
        <v>0.43390023</v>
      </c>
      <c r="T924" s="153"/>
      <c r="U924" s="153"/>
      <c r="V924" s="153"/>
      <c r="W924" s="153">
        <v>0.43390023</v>
      </c>
      <c r="X924" s="193"/>
      <c r="Y924" s="193"/>
      <c r="Z924" s="193"/>
      <c r="AA924" s="193"/>
      <c r="AB924" s="201"/>
      <c r="AC924" s="193"/>
      <c r="AD924" s="193"/>
      <c r="AE924" s="193"/>
      <c r="AF924" s="193"/>
      <c r="AG924" s="193"/>
      <c r="AH924" s="193"/>
      <c r="AI924" s="193"/>
      <c r="AJ924" s="153"/>
      <c r="AK924" s="193"/>
    </row>
    <row r="925" spans="1:37" ht="77.7" x14ac:dyDescent="0.35">
      <c r="A925" s="181">
        <v>794</v>
      </c>
      <c r="B925" s="177" t="s">
        <v>1437</v>
      </c>
      <c r="C925" s="151" t="s">
        <v>1438</v>
      </c>
      <c r="D925" s="153">
        <v>5.8151400000000004</v>
      </c>
      <c r="E925" s="192">
        <f t="shared" si="1038"/>
        <v>0.58151400000000009</v>
      </c>
      <c r="F925" s="192">
        <f t="shared" si="1039"/>
        <v>4.8847176000000001</v>
      </c>
      <c r="G925" s="192"/>
      <c r="H925" s="192">
        <f t="shared" si="1040"/>
        <v>0.34890840000000001</v>
      </c>
      <c r="I925" s="153">
        <v>0.55108002</v>
      </c>
      <c r="J925" s="193">
        <v>0.29227692</v>
      </c>
      <c r="K925" s="193">
        <v>0</v>
      </c>
      <c r="L925" s="193">
        <v>0</v>
      </c>
      <c r="M925" s="193">
        <v>0.25880310000000001</v>
      </c>
      <c r="N925" s="192">
        <f t="shared" si="1041"/>
        <v>5.2640599800000007</v>
      </c>
      <c r="O925" s="192">
        <f t="shared" si="1042"/>
        <v>0.28923708000000009</v>
      </c>
      <c r="P925" s="192">
        <f t="shared" si="1043"/>
        <v>4.8847176000000001</v>
      </c>
      <c r="Q925" s="192">
        <f t="shared" si="1044"/>
        <v>0</v>
      </c>
      <c r="R925" s="192">
        <f t="shared" si="1045"/>
        <v>9.0105299999999999E-2</v>
      </c>
      <c r="S925" s="153">
        <f t="shared" si="1046"/>
        <v>0.21566925000000001</v>
      </c>
      <c r="T925" s="153"/>
      <c r="U925" s="153"/>
      <c r="V925" s="153"/>
      <c r="W925" s="153">
        <v>0.21566925000000001</v>
      </c>
      <c r="X925" s="193"/>
      <c r="Y925" s="193"/>
      <c r="Z925" s="193"/>
      <c r="AA925" s="193"/>
      <c r="AB925" s="201"/>
      <c r="AC925" s="193"/>
      <c r="AD925" s="193"/>
      <c r="AE925" s="193"/>
      <c r="AF925" s="193"/>
      <c r="AG925" s="193"/>
      <c r="AH925" s="193"/>
      <c r="AI925" s="193"/>
      <c r="AJ925" s="153"/>
      <c r="AK925" s="193"/>
    </row>
    <row r="926" spans="1:37" ht="108.8" x14ac:dyDescent="0.35">
      <c r="A926" s="181">
        <v>795</v>
      </c>
      <c r="B926" s="177" t="s">
        <v>1439</v>
      </c>
      <c r="C926" s="151" t="s">
        <v>1440</v>
      </c>
      <c r="D926" s="153">
        <v>10.006416</v>
      </c>
      <c r="E926" s="192">
        <f t="shared" si="1038"/>
        <v>1.0006416</v>
      </c>
      <c r="F926" s="192">
        <f t="shared" si="1039"/>
        <v>8.4053894400000004</v>
      </c>
      <c r="G926" s="192"/>
      <c r="H926" s="192">
        <f t="shared" si="1040"/>
        <v>0.60038495999999997</v>
      </c>
      <c r="I926" s="153">
        <v>0.44533607999999997</v>
      </c>
      <c r="J926" s="193">
        <v>0</v>
      </c>
      <c r="K926" s="193">
        <v>0</v>
      </c>
      <c r="L926" s="193">
        <v>0</v>
      </c>
      <c r="M926" s="193">
        <v>0.44533607999999997</v>
      </c>
      <c r="N926" s="192">
        <f t="shared" si="1041"/>
        <v>9.5610799199999992</v>
      </c>
      <c r="O926" s="192">
        <f t="shared" si="1042"/>
        <v>1.0006416</v>
      </c>
      <c r="P926" s="192">
        <f t="shared" si="1043"/>
        <v>8.4053894400000004</v>
      </c>
      <c r="Q926" s="192">
        <f t="shared" si="1044"/>
        <v>0</v>
      </c>
      <c r="R926" s="192">
        <f t="shared" si="1045"/>
        <v>0.15504888</v>
      </c>
      <c r="S926" s="153">
        <f t="shared" si="1046"/>
        <v>0.37111339999999998</v>
      </c>
      <c r="T926" s="153"/>
      <c r="U926" s="153"/>
      <c r="V926" s="153"/>
      <c r="W926" s="153">
        <v>0.37111339999999998</v>
      </c>
      <c r="X926" s="193"/>
      <c r="Y926" s="193"/>
      <c r="Z926" s="193"/>
      <c r="AA926" s="193"/>
      <c r="AB926" s="201"/>
      <c r="AC926" s="193"/>
      <c r="AD926" s="193"/>
      <c r="AE926" s="193"/>
      <c r="AF926" s="193"/>
      <c r="AG926" s="193"/>
      <c r="AH926" s="193"/>
      <c r="AI926" s="193"/>
      <c r="AJ926" s="153"/>
      <c r="AK926" s="193"/>
    </row>
    <row r="927" spans="1:37" ht="46.65" x14ac:dyDescent="0.35">
      <c r="A927" s="181">
        <v>796</v>
      </c>
      <c r="B927" s="177" t="s">
        <v>1441</v>
      </c>
      <c r="C927" s="151" t="s">
        <v>1442</v>
      </c>
      <c r="D927" s="153">
        <v>0.35952000000000001</v>
      </c>
      <c r="E927" s="192">
        <f t="shared" si="1038"/>
        <v>3.5952000000000005E-2</v>
      </c>
      <c r="F927" s="192">
        <f t="shared" si="1039"/>
        <v>0.30199680000000001</v>
      </c>
      <c r="G927" s="192"/>
      <c r="H927" s="192">
        <f t="shared" si="1040"/>
        <v>2.1571199999999999E-2</v>
      </c>
      <c r="I927" s="153">
        <v>1.6000451999999998E-2</v>
      </c>
      <c r="J927" s="193">
        <v>0</v>
      </c>
      <c r="K927" s="193">
        <v>0</v>
      </c>
      <c r="L927" s="193">
        <v>0</v>
      </c>
      <c r="M927" s="193">
        <v>1.6000451999999998E-2</v>
      </c>
      <c r="N927" s="192">
        <f t="shared" si="1041"/>
        <v>0.34351954800000001</v>
      </c>
      <c r="O927" s="192">
        <f t="shared" si="1042"/>
        <v>3.5952000000000005E-2</v>
      </c>
      <c r="P927" s="192">
        <f t="shared" si="1043"/>
        <v>0.30199680000000001</v>
      </c>
      <c r="Q927" s="192">
        <f t="shared" si="1044"/>
        <v>0</v>
      </c>
      <c r="R927" s="192">
        <f t="shared" si="1045"/>
        <v>5.5707480000000004E-3</v>
      </c>
      <c r="S927" s="153">
        <f t="shared" si="1046"/>
        <v>1.333371E-2</v>
      </c>
      <c r="T927" s="153"/>
      <c r="U927" s="153"/>
      <c r="V927" s="153"/>
      <c r="W927" s="153">
        <v>1.333371E-2</v>
      </c>
      <c r="X927" s="193"/>
      <c r="Y927" s="193"/>
      <c r="Z927" s="193"/>
      <c r="AA927" s="193"/>
      <c r="AB927" s="201"/>
      <c r="AC927" s="193"/>
      <c r="AD927" s="193"/>
      <c r="AE927" s="193"/>
      <c r="AF927" s="193"/>
      <c r="AG927" s="193"/>
      <c r="AH927" s="193"/>
      <c r="AI927" s="193"/>
      <c r="AJ927" s="153"/>
      <c r="AK927" s="193"/>
    </row>
    <row r="928" spans="1:37" ht="15.05" x14ac:dyDescent="0.35">
      <c r="A928" s="186"/>
      <c r="B928" s="157" t="s">
        <v>595</v>
      </c>
      <c r="C928" s="158"/>
      <c r="D928" s="241">
        <f t="shared" ref="D928:AK928" si="1047">SUM(D929:D932)</f>
        <v>23.256264000000002</v>
      </c>
      <c r="E928" s="241">
        <f t="shared" si="1047"/>
        <v>2.3256264000000004</v>
      </c>
      <c r="F928" s="241">
        <f t="shared" si="1047"/>
        <v>19.535261760000001</v>
      </c>
      <c r="G928" s="241">
        <f t="shared" si="1047"/>
        <v>0</v>
      </c>
      <c r="H928" s="241">
        <f t="shared" si="1047"/>
        <v>1.39537584</v>
      </c>
      <c r="I928" s="241">
        <f t="shared" si="1047"/>
        <v>4.4675299000000006</v>
      </c>
      <c r="J928" s="241">
        <f t="shared" si="1047"/>
        <v>4.1490350400000002</v>
      </c>
      <c r="K928" s="241">
        <f t="shared" si="1047"/>
        <v>0.31849485999999999</v>
      </c>
      <c r="L928" s="241">
        <f t="shared" si="1047"/>
        <v>0</v>
      </c>
      <c r="M928" s="241">
        <f t="shared" si="1047"/>
        <v>0</v>
      </c>
      <c r="N928" s="241">
        <f t="shared" si="1047"/>
        <v>18.788734099999999</v>
      </c>
      <c r="O928" s="241">
        <f t="shared" si="1047"/>
        <v>-1.8234086399999998</v>
      </c>
      <c r="P928" s="241">
        <f t="shared" si="1047"/>
        <v>19.2167669</v>
      </c>
      <c r="Q928" s="241">
        <f t="shared" si="1047"/>
        <v>0</v>
      </c>
      <c r="R928" s="241">
        <f t="shared" si="1047"/>
        <v>1.39537584</v>
      </c>
      <c r="S928" s="241">
        <f t="shared" si="1047"/>
        <v>0.31815013000000003</v>
      </c>
      <c r="T928" s="241">
        <f t="shared" si="1047"/>
        <v>6.8174960000000007E-2</v>
      </c>
      <c r="U928" s="241">
        <f t="shared" si="1047"/>
        <v>0.24997517</v>
      </c>
      <c r="V928" s="241">
        <f t="shared" si="1047"/>
        <v>0</v>
      </c>
      <c r="W928" s="241">
        <f t="shared" si="1047"/>
        <v>0</v>
      </c>
      <c r="X928" s="241">
        <f t="shared" si="1047"/>
        <v>0</v>
      </c>
      <c r="Y928" s="241">
        <f t="shared" si="1047"/>
        <v>0</v>
      </c>
      <c r="Z928" s="241">
        <f t="shared" si="1047"/>
        <v>0</v>
      </c>
      <c r="AA928" s="241">
        <f t="shared" si="1047"/>
        <v>0</v>
      </c>
      <c r="AB928" s="241">
        <f t="shared" si="1047"/>
        <v>0</v>
      </c>
      <c r="AC928" s="241">
        <f t="shared" si="1047"/>
        <v>0</v>
      </c>
      <c r="AD928" s="241">
        <f t="shared" si="1047"/>
        <v>0</v>
      </c>
      <c r="AE928" s="241">
        <f t="shared" si="1047"/>
        <v>0</v>
      </c>
      <c r="AF928" s="241">
        <f t="shared" si="1047"/>
        <v>4040</v>
      </c>
      <c r="AG928" s="241">
        <f t="shared" si="1047"/>
        <v>0</v>
      </c>
      <c r="AH928" s="241">
        <f t="shared" si="1047"/>
        <v>0</v>
      </c>
      <c r="AI928" s="241">
        <f t="shared" si="1047"/>
        <v>0</v>
      </c>
      <c r="AJ928" s="241">
        <f t="shared" si="1047"/>
        <v>0.12000000000000001</v>
      </c>
      <c r="AK928" s="241">
        <f t="shared" si="1047"/>
        <v>0</v>
      </c>
    </row>
    <row r="929" spans="1:37" ht="46.65" x14ac:dyDescent="0.35">
      <c r="A929" s="210">
        <v>797</v>
      </c>
      <c r="B929" s="177" t="s">
        <v>1443</v>
      </c>
      <c r="C929" s="151" t="s">
        <v>1444</v>
      </c>
      <c r="D929" s="153">
        <v>23.256264000000002</v>
      </c>
      <c r="E929" s="192">
        <f t="shared" ref="E929:E932" si="1048">D929*10%</f>
        <v>2.3256264000000004</v>
      </c>
      <c r="F929" s="192">
        <f t="shared" ref="F929:F932" si="1049">D929-E929-H929</f>
        <v>19.535261760000001</v>
      </c>
      <c r="G929" s="192"/>
      <c r="H929" s="192">
        <f t="shared" ref="H929:H932" si="1050">D929*6%</f>
        <v>1.39537584</v>
      </c>
      <c r="I929" s="153">
        <v>4.1490350400000002</v>
      </c>
      <c r="J929" s="193">
        <v>4.1490350400000002</v>
      </c>
      <c r="K929" s="193">
        <v>0</v>
      </c>
      <c r="L929" s="193">
        <v>0</v>
      </c>
      <c r="M929" s="193">
        <v>0</v>
      </c>
      <c r="N929" s="192">
        <f t="shared" ref="N929:N932" si="1051">D929-I929</f>
        <v>19.10722896</v>
      </c>
      <c r="O929" s="192">
        <f t="shared" ref="O929:O932" si="1052">E929-J929</f>
        <v>-1.8234086399999998</v>
      </c>
      <c r="P929" s="192">
        <f t="shared" ref="P929:P932" si="1053">F929-K929</f>
        <v>19.535261760000001</v>
      </c>
      <c r="Q929" s="192">
        <f t="shared" ref="Q929:Q932" si="1054">G929-L929</f>
        <v>0</v>
      </c>
      <c r="R929" s="192">
        <f t="shared" ref="R929:R932" si="1055">H929-M929</f>
        <v>1.39537584</v>
      </c>
      <c r="S929" s="153">
        <f t="shared" ref="S929:S932" si="1056">T929+U929+V929+W929</f>
        <v>0</v>
      </c>
      <c r="T929" s="153"/>
      <c r="U929" s="153"/>
      <c r="V929" s="153"/>
      <c r="W929" s="153">
        <v>0</v>
      </c>
      <c r="X929" s="193"/>
      <c r="Y929" s="193"/>
      <c r="Z929" s="193"/>
      <c r="AA929" s="193"/>
      <c r="AB929" s="201"/>
      <c r="AC929" s="193"/>
      <c r="AD929" s="193"/>
      <c r="AE929" s="193"/>
      <c r="AF929" s="193"/>
      <c r="AG929" s="193"/>
      <c r="AH929" s="193"/>
      <c r="AI929" s="193"/>
      <c r="AJ929" s="153"/>
      <c r="AK929" s="193"/>
    </row>
    <row r="930" spans="1:37" ht="62.2" x14ac:dyDescent="0.35">
      <c r="A930" s="181">
        <v>798</v>
      </c>
      <c r="B930" s="177" t="s">
        <v>1916</v>
      </c>
      <c r="C930" s="151" t="s">
        <v>1445</v>
      </c>
      <c r="D930" s="153">
        <v>0</v>
      </c>
      <c r="E930" s="192">
        <f t="shared" si="1048"/>
        <v>0</v>
      </c>
      <c r="F930" s="192">
        <f t="shared" si="1049"/>
        <v>0</v>
      </c>
      <c r="G930" s="192"/>
      <c r="H930" s="192">
        <f t="shared" si="1050"/>
        <v>0</v>
      </c>
      <c r="I930" s="153">
        <v>0</v>
      </c>
      <c r="J930" s="193">
        <v>0</v>
      </c>
      <c r="K930" s="193">
        <v>0</v>
      </c>
      <c r="L930" s="193">
        <v>0</v>
      </c>
      <c r="M930" s="193">
        <v>0</v>
      </c>
      <c r="N930" s="192">
        <f t="shared" si="1051"/>
        <v>0</v>
      </c>
      <c r="O930" s="192">
        <f t="shared" si="1052"/>
        <v>0</v>
      </c>
      <c r="P930" s="192">
        <f t="shared" si="1053"/>
        <v>0</v>
      </c>
      <c r="Q930" s="192">
        <f t="shared" si="1054"/>
        <v>0</v>
      </c>
      <c r="R930" s="192">
        <f t="shared" si="1055"/>
        <v>0</v>
      </c>
      <c r="S930" s="153">
        <f t="shared" si="1056"/>
        <v>4.9264630000000004E-2</v>
      </c>
      <c r="T930" s="153"/>
      <c r="U930" s="153">
        <v>4.9264630000000004E-2</v>
      </c>
      <c r="V930" s="153"/>
      <c r="W930" s="153">
        <v>0</v>
      </c>
      <c r="X930" s="193"/>
      <c r="Y930" s="193"/>
      <c r="Z930" s="193"/>
      <c r="AA930" s="193"/>
      <c r="AB930" s="201"/>
      <c r="AC930" s="193"/>
      <c r="AD930" s="193"/>
      <c r="AE930" s="193"/>
      <c r="AF930" s="198">
        <v>2020</v>
      </c>
      <c r="AG930" s="192" t="s">
        <v>1527</v>
      </c>
      <c r="AH930" s="192" t="s">
        <v>1528</v>
      </c>
      <c r="AI930" s="192" t="s">
        <v>1529</v>
      </c>
      <c r="AJ930" s="153">
        <v>0.02</v>
      </c>
      <c r="AK930" s="193"/>
    </row>
    <row r="931" spans="1:37" ht="62.2" x14ac:dyDescent="0.35">
      <c r="A931" s="181">
        <v>799</v>
      </c>
      <c r="B931" s="177" t="s">
        <v>1917</v>
      </c>
      <c r="C931" s="151" t="s">
        <v>1446</v>
      </c>
      <c r="D931" s="153">
        <v>0</v>
      </c>
      <c r="E931" s="192">
        <f t="shared" si="1048"/>
        <v>0</v>
      </c>
      <c r="F931" s="192">
        <f t="shared" si="1049"/>
        <v>0</v>
      </c>
      <c r="G931" s="192"/>
      <c r="H931" s="192">
        <f t="shared" si="1050"/>
        <v>0</v>
      </c>
      <c r="I931" s="153">
        <v>0</v>
      </c>
      <c r="J931" s="193">
        <v>0</v>
      </c>
      <c r="K931" s="193">
        <v>0</v>
      </c>
      <c r="L931" s="193">
        <v>0</v>
      </c>
      <c r="M931" s="193">
        <v>0</v>
      </c>
      <c r="N931" s="192">
        <f t="shared" si="1051"/>
        <v>0</v>
      </c>
      <c r="O931" s="192">
        <f t="shared" si="1052"/>
        <v>0</v>
      </c>
      <c r="P931" s="192">
        <f t="shared" si="1053"/>
        <v>0</v>
      </c>
      <c r="Q931" s="192">
        <f t="shared" si="1054"/>
        <v>0</v>
      </c>
      <c r="R931" s="192">
        <f t="shared" si="1055"/>
        <v>0</v>
      </c>
      <c r="S931" s="153">
        <f t="shared" si="1056"/>
        <v>0.2688855</v>
      </c>
      <c r="T931" s="153">
        <v>6.8174960000000007E-2</v>
      </c>
      <c r="U931" s="153">
        <v>0.20071053999999999</v>
      </c>
      <c r="V931" s="153"/>
      <c r="W931" s="153">
        <v>0</v>
      </c>
      <c r="X931" s="193"/>
      <c r="Y931" s="193"/>
      <c r="Z931" s="193"/>
      <c r="AA931" s="193"/>
      <c r="AB931" s="201"/>
      <c r="AC931" s="193"/>
      <c r="AD931" s="193"/>
      <c r="AE931" s="193"/>
      <c r="AF931" s="198">
        <v>2020</v>
      </c>
      <c r="AG931" s="192" t="s">
        <v>1527</v>
      </c>
      <c r="AH931" s="192" t="s">
        <v>1528</v>
      </c>
      <c r="AI931" s="192" t="s">
        <v>1529</v>
      </c>
      <c r="AJ931" s="153">
        <v>0.1</v>
      </c>
      <c r="AK931" s="193"/>
    </row>
    <row r="932" spans="1:37" ht="46.65" x14ac:dyDescent="0.35">
      <c r="A932" s="181">
        <v>800</v>
      </c>
      <c r="B932" s="177" t="s">
        <v>1918</v>
      </c>
      <c r="C932" s="151" t="s">
        <v>1919</v>
      </c>
      <c r="D932" s="153">
        <v>0</v>
      </c>
      <c r="E932" s="192">
        <f t="shared" si="1048"/>
        <v>0</v>
      </c>
      <c r="F932" s="192">
        <f t="shared" si="1049"/>
        <v>0</v>
      </c>
      <c r="G932" s="192"/>
      <c r="H932" s="192">
        <f t="shared" si="1050"/>
        <v>0</v>
      </c>
      <c r="I932" s="153">
        <v>0.31849485999999999</v>
      </c>
      <c r="J932" s="193">
        <v>0</v>
      </c>
      <c r="K932" s="193">
        <v>0.31849485999999999</v>
      </c>
      <c r="L932" s="193">
        <v>0</v>
      </c>
      <c r="M932" s="193">
        <v>0</v>
      </c>
      <c r="N932" s="192">
        <f t="shared" si="1051"/>
        <v>-0.31849485999999999</v>
      </c>
      <c r="O932" s="192">
        <f t="shared" si="1052"/>
        <v>0</v>
      </c>
      <c r="P932" s="192">
        <f t="shared" si="1053"/>
        <v>-0.31849485999999999</v>
      </c>
      <c r="Q932" s="192">
        <f t="shared" si="1054"/>
        <v>0</v>
      </c>
      <c r="R932" s="192">
        <f t="shared" si="1055"/>
        <v>0</v>
      </c>
      <c r="S932" s="153">
        <f t="shared" si="1056"/>
        <v>0</v>
      </c>
      <c r="T932" s="153"/>
      <c r="U932" s="153"/>
      <c r="V932" s="153"/>
      <c r="W932" s="153">
        <v>0</v>
      </c>
      <c r="X932" s="193"/>
      <c r="Y932" s="193"/>
      <c r="Z932" s="193"/>
      <c r="AA932" s="193"/>
      <c r="AB932" s="201"/>
      <c r="AC932" s="193"/>
      <c r="AD932" s="193"/>
      <c r="AE932" s="193"/>
      <c r="AF932" s="193"/>
      <c r="AG932" s="193"/>
      <c r="AH932" s="193"/>
      <c r="AI932" s="193"/>
      <c r="AJ932" s="153"/>
      <c r="AK932" s="193"/>
    </row>
    <row r="933" spans="1:37" ht="15.05" x14ac:dyDescent="0.35">
      <c r="A933" s="186"/>
      <c r="B933" s="157" t="s">
        <v>212</v>
      </c>
      <c r="C933" s="158"/>
      <c r="D933" s="241">
        <f t="shared" ref="D933:AK933" si="1057">SUM(D934)</f>
        <v>0.31887599999999999</v>
      </c>
      <c r="E933" s="241">
        <f t="shared" si="1057"/>
        <v>3.1887600000000002E-2</v>
      </c>
      <c r="F933" s="241">
        <f t="shared" si="1057"/>
        <v>0.26785583999999996</v>
      </c>
      <c r="G933" s="241">
        <f t="shared" si="1057"/>
        <v>0</v>
      </c>
      <c r="H933" s="241">
        <f t="shared" si="1057"/>
        <v>1.913256E-2</v>
      </c>
      <c r="I933" s="241">
        <f t="shared" si="1057"/>
        <v>0.17910171</v>
      </c>
      <c r="J933" s="241">
        <f t="shared" si="1057"/>
        <v>0</v>
      </c>
      <c r="K933" s="241">
        <f t="shared" si="1057"/>
        <v>0.17910171</v>
      </c>
      <c r="L933" s="241">
        <f t="shared" si="1057"/>
        <v>0</v>
      </c>
      <c r="M933" s="241">
        <f t="shared" si="1057"/>
        <v>0</v>
      </c>
      <c r="N933" s="241">
        <f t="shared" si="1057"/>
        <v>0.13977429</v>
      </c>
      <c r="O933" s="241">
        <f t="shared" si="1057"/>
        <v>3.1887600000000002E-2</v>
      </c>
      <c r="P933" s="241">
        <f t="shared" si="1057"/>
        <v>8.8754129999999959E-2</v>
      </c>
      <c r="Q933" s="241">
        <f t="shared" si="1057"/>
        <v>0</v>
      </c>
      <c r="R933" s="241">
        <f t="shared" si="1057"/>
        <v>1.913256E-2</v>
      </c>
      <c r="S933" s="241">
        <f t="shared" si="1057"/>
        <v>0</v>
      </c>
      <c r="T933" s="241">
        <f t="shared" si="1057"/>
        <v>0</v>
      </c>
      <c r="U933" s="241">
        <f t="shared" si="1057"/>
        <v>0</v>
      </c>
      <c r="V933" s="241">
        <f t="shared" si="1057"/>
        <v>0</v>
      </c>
      <c r="W933" s="241">
        <f t="shared" si="1057"/>
        <v>0</v>
      </c>
      <c r="X933" s="241">
        <f t="shared" si="1057"/>
        <v>0</v>
      </c>
      <c r="Y933" s="241">
        <f t="shared" si="1057"/>
        <v>0</v>
      </c>
      <c r="Z933" s="241">
        <f t="shared" si="1057"/>
        <v>0</v>
      </c>
      <c r="AA933" s="241">
        <f t="shared" si="1057"/>
        <v>0</v>
      </c>
      <c r="AB933" s="241">
        <f t="shared" si="1057"/>
        <v>0</v>
      </c>
      <c r="AC933" s="241">
        <f t="shared" si="1057"/>
        <v>0</v>
      </c>
      <c r="AD933" s="241">
        <f t="shared" si="1057"/>
        <v>0</v>
      </c>
      <c r="AE933" s="241">
        <f t="shared" si="1057"/>
        <v>0</v>
      </c>
      <c r="AF933" s="241">
        <f t="shared" si="1057"/>
        <v>0</v>
      </c>
      <c r="AG933" s="241">
        <f t="shared" si="1057"/>
        <v>0</v>
      </c>
      <c r="AH933" s="241">
        <f t="shared" si="1057"/>
        <v>0</v>
      </c>
      <c r="AI933" s="241">
        <f t="shared" si="1057"/>
        <v>0</v>
      </c>
      <c r="AJ933" s="241">
        <f t="shared" si="1057"/>
        <v>0</v>
      </c>
      <c r="AK933" s="241">
        <f t="shared" si="1057"/>
        <v>0</v>
      </c>
    </row>
    <row r="934" spans="1:37" ht="93.25" x14ac:dyDescent="0.35">
      <c r="A934" s="181">
        <v>801</v>
      </c>
      <c r="B934" s="177" t="s">
        <v>1447</v>
      </c>
      <c r="C934" s="151" t="s">
        <v>1448</v>
      </c>
      <c r="D934" s="153">
        <v>0.31887599999999999</v>
      </c>
      <c r="E934" s="192">
        <f>D934*10%</f>
        <v>3.1887600000000002E-2</v>
      </c>
      <c r="F934" s="192">
        <f>D934-E934-H934</f>
        <v>0.26785583999999996</v>
      </c>
      <c r="G934" s="192"/>
      <c r="H934" s="192">
        <f>D934*6%</f>
        <v>1.913256E-2</v>
      </c>
      <c r="I934" s="153">
        <v>0.17910171</v>
      </c>
      <c r="J934" s="193">
        <v>0</v>
      </c>
      <c r="K934" s="193">
        <v>0.17910171</v>
      </c>
      <c r="L934" s="193">
        <v>0</v>
      </c>
      <c r="M934" s="193">
        <v>0</v>
      </c>
      <c r="N934" s="192">
        <f>D934-I934</f>
        <v>0.13977429</v>
      </c>
      <c r="O934" s="192">
        <f t="shared" ref="O934" si="1058">E934-J934</f>
        <v>3.1887600000000002E-2</v>
      </c>
      <c r="P934" s="192">
        <f t="shared" ref="P934" si="1059">F934-K934</f>
        <v>8.8754129999999959E-2</v>
      </c>
      <c r="Q934" s="192">
        <f t="shared" ref="Q934" si="1060">G934-L934</f>
        <v>0</v>
      </c>
      <c r="R934" s="192">
        <f t="shared" ref="R934" si="1061">H934-M934</f>
        <v>1.913256E-2</v>
      </c>
      <c r="S934" s="153">
        <f>T934+U934+V934+W934</f>
        <v>0</v>
      </c>
      <c r="T934" s="153"/>
      <c r="U934" s="153"/>
      <c r="V934" s="153"/>
      <c r="W934" s="153">
        <v>0</v>
      </c>
      <c r="X934" s="193"/>
      <c r="Y934" s="193"/>
      <c r="Z934" s="193"/>
      <c r="AA934" s="193"/>
      <c r="AB934" s="201"/>
      <c r="AC934" s="193"/>
      <c r="AD934" s="193"/>
      <c r="AE934" s="193"/>
      <c r="AF934" s="193"/>
      <c r="AG934" s="193"/>
      <c r="AH934" s="193"/>
      <c r="AI934" s="193"/>
      <c r="AJ934" s="153"/>
      <c r="AK934" s="193"/>
    </row>
    <row r="935" spans="1:37" ht="15.05" x14ac:dyDescent="0.35">
      <c r="A935" s="186"/>
      <c r="B935" s="157" t="s">
        <v>1234</v>
      </c>
      <c r="C935" s="158"/>
      <c r="D935" s="241">
        <f t="shared" ref="D935:AK935" si="1062">SUM(D936:D937)</f>
        <v>40.426331999999995</v>
      </c>
      <c r="E935" s="241">
        <f t="shared" si="1062"/>
        <v>4.0426332</v>
      </c>
      <c r="F935" s="241">
        <f t="shared" si="1062"/>
        <v>33.958118880000001</v>
      </c>
      <c r="G935" s="241">
        <f t="shared" si="1062"/>
        <v>0</v>
      </c>
      <c r="H935" s="241">
        <f t="shared" si="1062"/>
        <v>2.4255799199999997</v>
      </c>
      <c r="I935" s="241">
        <f t="shared" si="1062"/>
        <v>30.290514268000003</v>
      </c>
      <c r="J935" s="241">
        <f t="shared" si="1062"/>
        <v>0.10541314</v>
      </c>
      <c r="K935" s="241">
        <f t="shared" si="1062"/>
        <v>30.132161280000002</v>
      </c>
      <c r="L935" s="241">
        <f t="shared" si="1062"/>
        <v>0</v>
      </c>
      <c r="M935" s="241">
        <f t="shared" si="1062"/>
        <v>5.2939848000000005E-2</v>
      </c>
      <c r="N935" s="241">
        <f t="shared" si="1062"/>
        <v>10.135817731999994</v>
      </c>
      <c r="O935" s="241">
        <f t="shared" si="1062"/>
        <v>3.9372200599999996</v>
      </c>
      <c r="P935" s="241">
        <f t="shared" si="1062"/>
        <v>3.825957599999998</v>
      </c>
      <c r="Q935" s="241">
        <f t="shared" si="1062"/>
        <v>0</v>
      </c>
      <c r="R935" s="241">
        <f t="shared" si="1062"/>
        <v>2.3726400719999994</v>
      </c>
      <c r="S935" s="241">
        <f t="shared" si="1062"/>
        <v>4.4116540000000003E-2</v>
      </c>
      <c r="T935" s="241">
        <f t="shared" si="1062"/>
        <v>0</v>
      </c>
      <c r="U935" s="241">
        <f t="shared" si="1062"/>
        <v>0</v>
      </c>
      <c r="V935" s="241">
        <f t="shared" si="1062"/>
        <v>0</v>
      </c>
      <c r="W935" s="241">
        <f t="shared" si="1062"/>
        <v>4.4116540000000003E-2</v>
      </c>
      <c r="X935" s="241">
        <f t="shared" si="1062"/>
        <v>0</v>
      </c>
      <c r="Y935" s="241">
        <f t="shared" si="1062"/>
        <v>0</v>
      </c>
      <c r="Z935" s="241">
        <f t="shared" si="1062"/>
        <v>0</v>
      </c>
      <c r="AA935" s="241">
        <f t="shared" si="1062"/>
        <v>0</v>
      </c>
      <c r="AB935" s="241">
        <f t="shared" si="1062"/>
        <v>0</v>
      </c>
      <c r="AC935" s="241">
        <f t="shared" si="1062"/>
        <v>0</v>
      </c>
      <c r="AD935" s="241">
        <f t="shared" si="1062"/>
        <v>0</v>
      </c>
      <c r="AE935" s="241">
        <f t="shared" si="1062"/>
        <v>0</v>
      </c>
      <c r="AF935" s="241">
        <f t="shared" si="1062"/>
        <v>0</v>
      </c>
      <c r="AG935" s="241">
        <f t="shared" si="1062"/>
        <v>0</v>
      </c>
      <c r="AH935" s="241">
        <f t="shared" si="1062"/>
        <v>0</v>
      </c>
      <c r="AI935" s="241">
        <f t="shared" si="1062"/>
        <v>0</v>
      </c>
      <c r="AJ935" s="241">
        <f t="shared" si="1062"/>
        <v>0</v>
      </c>
      <c r="AK935" s="241">
        <f t="shared" si="1062"/>
        <v>0</v>
      </c>
    </row>
    <row r="936" spans="1:37" ht="77.7" x14ac:dyDescent="0.35">
      <c r="A936" s="181">
        <v>802</v>
      </c>
      <c r="B936" s="177" t="s">
        <v>1449</v>
      </c>
      <c r="C936" s="151" t="s">
        <v>1450</v>
      </c>
      <c r="D936" s="153">
        <v>1.189524</v>
      </c>
      <c r="E936" s="192">
        <f t="shared" ref="E936:E937" si="1063">D936*10%</f>
        <v>0.11895240000000001</v>
      </c>
      <c r="F936" s="192">
        <f t="shared" ref="F936:F937" si="1064">D936-E936-H936</f>
        <v>0.99920016000000011</v>
      </c>
      <c r="G936" s="192"/>
      <c r="H936" s="192">
        <f t="shared" ref="H936:H937" si="1065">D936*6%</f>
        <v>7.1371439999999994E-2</v>
      </c>
      <c r="I936" s="153">
        <v>0.158352988</v>
      </c>
      <c r="J936" s="193">
        <v>0.10541314</v>
      </c>
      <c r="K936" s="193">
        <v>0</v>
      </c>
      <c r="L936" s="193">
        <v>0</v>
      </c>
      <c r="M936" s="193">
        <v>5.2939848000000005E-2</v>
      </c>
      <c r="N936" s="192">
        <f t="shared" ref="N936:N937" si="1066">D936-I936</f>
        <v>1.0311710119999999</v>
      </c>
      <c r="O936" s="192">
        <f t="shared" ref="O936:O937" si="1067">E936-J936</f>
        <v>1.3539260000000011E-2</v>
      </c>
      <c r="P936" s="192">
        <f t="shared" ref="P936:P937" si="1068">F936-K936</f>
        <v>0.99920016000000011</v>
      </c>
      <c r="Q936" s="192">
        <f t="shared" ref="Q936:Q937" si="1069">G936-L936</f>
        <v>0</v>
      </c>
      <c r="R936" s="192">
        <f t="shared" ref="R936:R937" si="1070">H936-M936</f>
        <v>1.843159199999999E-2</v>
      </c>
      <c r="S936" s="153">
        <f t="shared" ref="S936:S937" si="1071">T936+U936+V936+W936</f>
        <v>4.4116540000000003E-2</v>
      </c>
      <c r="T936" s="153"/>
      <c r="U936" s="153"/>
      <c r="V936" s="153"/>
      <c r="W936" s="153">
        <v>4.4116540000000003E-2</v>
      </c>
      <c r="X936" s="193"/>
      <c r="Y936" s="193"/>
      <c r="Z936" s="193"/>
      <c r="AA936" s="193"/>
      <c r="AB936" s="201"/>
      <c r="AC936" s="193"/>
      <c r="AD936" s="193"/>
      <c r="AE936" s="193"/>
      <c r="AF936" s="193"/>
      <c r="AG936" s="193"/>
      <c r="AH936" s="193"/>
      <c r="AI936" s="193"/>
      <c r="AJ936" s="153"/>
      <c r="AK936" s="193"/>
    </row>
    <row r="937" spans="1:37" ht="62.2" x14ac:dyDescent="0.35">
      <c r="A937" s="181">
        <v>803</v>
      </c>
      <c r="B937" s="177" t="s">
        <v>1451</v>
      </c>
      <c r="C937" s="151" t="s">
        <v>1452</v>
      </c>
      <c r="D937" s="153">
        <v>39.236807999999996</v>
      </c>
      <c r="E937" s="192">
        <f t="shared" si="1063"/>
        <v>3.9236807999999996</v>
      </c>
      <c r="F937" s="192">
        <f t="shared" si="1064"/>
        <v>32.95891872</v>
      </c>
      <c r="G937" s="192"/>
      <c r="H937" s="192">
        <f t="shared" si="1065"/>
        <v>2.3542084799999996</v>
      </c>
      <c r="I937" s="153">
        <v>30.132161280000002</v>
      </c>
      <c r="J937" s="193">
        <v>0</v>
      </c>
      <c r="K937" s="193">
        <v>30.132161280000002</v>
      </c>
      <c r="L937" s="193">
        <v>0</v>
      </c>
      <c r="M937" s="193">
        <v>0</v>
      </c>
      <c r="N937" s="192">
        <f t="shared" si="1066"/>
        <v>9.1046467199999945</v>
      </c>
      <c r="O937" s="192">
        <f t="shared" si="1067"/>
        <v>3.9236807999999996</v>
      </c>
      <c r="P937" s="192">
        <f t="shared" si="1068"/>
        <v>2.826757439999998</v>
      </c>
      <c r="Q937" s="192">
        <f t="shared" si="1069"/>
        <v>0</v>
      </c>
      <c r="R937" s="192">
        <f t="shared" si="1070"/>
        <v>2.3542084799999996</v>
      </c>
      <c r="S937" s="153">
        <f t="shared" si="1071"/>
        <v>0</v>
      </c>
      <c r="T937" s="153"/>
      <c r="U937" s="153"/>
      <c r="V937" s="153"/>
      <c r="W937" s="153">
        <v>0</v>
      </c>
      <c r="X937" s="193"/>
      <c r="Y937" s="193"/>
      <c r="Z937" s="193"/>
      <c r="AA937" s="193"/>
      <c r="AB937" s="201"/>
      <c r="AC937" s="193"/>
      <c r="AD937" s="193"/>
      <c r="AE937" s="193"/>
      <c r="AF937" s="193"/>
      <c r="AG937" s="193"/>
      <c r="AH937" s="193"/>
      <c r="AI937" s="193"/>
      <c r="AJ937" s="153"/>
      <c r="AK937" s="193"/>
    </row>
    <row r="938" spans="1:37" ht="15.05" x14ac:dyDescent="0.35">
      <c r="A938" s="186"/>
      <c r="B938" s="157" t="s">
        <v>498</v>
      </c>
      <c r="C938" s="158"/>
      <c r="D938" s="241">
        <f t="shared" ref="D938:AK938" si="1072">SUM(D939:D942)</f>
        <v>3.9535920000000004</v>
      </c>
      <c r="E938" s="241">
        <f t="shared" si="1072"/>
        <v>0.39535920000000008</v>
      </c>
      <c r="F938" s="241">
        <f t="shared" si="1072"/>
        <v>3.3210172800000004</v>
      </c>
      <c r="G938" s="241">
        <f t="shared" si="1072"/>
        <v>0</v>
      </c>
      <c r="H938" s="241">
        <f t="shared" si="1072"/>
        <v>0.23721552000000001</v>
      </c>
      <c r="I938" s="241">
        <f t="shared" si="1072"/>
        <v>1.7456446399999999</v>
      </c>
      <c r="J938" s="241">
        <f t="shared" si="1072"/>
        <v>0.17447476000000001</v>
      </c>
      <c r="K938" s="241">
        <f t="shared" si="1072"/>
        <v>1.5711698799999998</v>
      </c>
      <c r="L938" s="241">
        <f t="shared" si="1072"/>
        <v>0</v>
      </c>
      <c r="M938" s="241">
        <f t="shared" si="1072"/>
        <v>0</v>
      </c>
      <c r="N938" s="241">
        <f t="shared" si="1072"/>
        <v>2.2079473600000004</v>
      </c>
      <c r="O938" s="241">
        <f t="shared" si="1072"/>
        <v>0.22088444000000007</v>
      </c>
      <c r="P938" s="241">
        <f t="shared" si="1072"/>
        <v>1.7498474000000006</v>
      </c>
      <c r="Q938" s="241">
        <f t="shared" si="1072"/>
        <v>0</v>
      </c>
      <c r="R938" s="241">
        <f t="shared" si="1072"/>
        <v>0.23721552000000001</v>
      </c>
      <c r="S938" s="241">
        <f t="shared" si="1072"/>
        <v>0.20052854000000001</v>
      </c>
      <c r="T938" s="241">
        <f t="shared" si="1072"/>
        <v>0.20052854000000001</v>
      </c>
      <c r="U938" s="241">
        <f t="shared" si="1072"/>
        <v>0</v>
      </c>
      <c r="V938" s="241">
        <f t="shared" si="1072"/>
        <v>0</v>
      </c>
      <c r="W938" s="241">
        <f t="shared" si="1072"/>
        <v>0</v>
      </c>
      <c r="X938" s="241">
        <f t="shared" si="1072"/>
        <v>0</v>
      </c>
      <c r="Y938" s="241">
        <f t="shared" si="1072"/>
        <v>0</v>
      </c>
      <c r="Z938" s="241">
        <f t="shared" si="1072"/>
        <v>0</v>
      </c>
      <c r="AA938" s="241">
        <f t="shared" si="1072"/>
        <v>0</v>
      </c>
      <c r="AB938" s="241">
        <f t="shared" si="1072"/>
        <v>0</v>
      </c>
      <c r="AC938" s="241">
        <f t="shared" si="1072"/>
        <v>0</v>
      </c>
      <c r="AD938" s="241">
        <f t="shared" si="1072"/>
        <v>0</v>
      </c>
      <c r="AE938" s="241">
        <f t="shared" si="1072"/>
        <v>0</v>
      </c>
      <c r="AF938" s="241">
        <f t="shared" si="1072"/>
        <v>0</v>
      </c>
      <c r="AG938" s="241">
        <f t="shared" si="1072"/>
        <v>0</v>
      </c>
      <c r="AH938" s="241">
        <f t="shared" si="1072"/>
        <v>0</v>
      </c>
      <c r="AI938" s="241">
        <f t="shared" si="1072"/>
        <v>0</v>
      </c>
      <c r="AJ938" s="241">
        <f t="shared" si="1072"/>
        <v>0</v>
      </c>
      <c r="AK938" s="241">
        <f t="shared" si="1072"/>
        <v>0</v>
      </c>
    </row>
    <row r="939" spans="1:37" ht="46.65" x14ac:dyDescent="0.35">
      <c r="A939" s="181">
        <v>804</v>
      </c>
      <c r="B939" s="177" t="s">
        <v>1920</v>
      </c>
      <c r="C939" s="151" t="s">
        <v>1453</v>
      </c>
      <c r="D939" s="153">
        <v>3.3037080000000003</v>
      </c>
      <c r="E939" s="192">
        <f t="shared" ref="E939:E942" si="1073">D939*10%</f>
        <v>0.33037080000000008</v>
      </c>
      <c r="F939" s="192">
        <f t="shared" ref="F939:F942" si="1074">D939-E939-H939</f>
        <v>2.7751147200000004</v>
      </c>
      <c r="G939" s="192"/>
      <c r="H939" s="192">
        <f t="shared" ref="H939:H942" si="1075">D939*6%</f>
        <v>0.19822248000000001</v>
      </c>
      <c r="I939" s="153">
        <v>1.7456446399999999</v>
      </c>
      <c r="J939" s="193">
        <v>0.17447476000000001</v>
      </c>
      <c r="K939" s="193">
        <v>1.5711698799999998</v>
      </c>
      <c r="L939" s="193">
        <v>0</v>
      </c>
      <c r="M939" s="193">
        <v>0</v>
      </c>
      <c r="N939" s="192">
        <f t="shared" ref="N939:N942" si="1076">D939-I939</f>
        <v>1.5580633600000005</v>
      </c>
      <c r="O939" s="192">
        <f t="shared" ref="O939:O942" si="1077">E939-J939</f>
        <v>0.15589604000000007</v>
      </c>
      <c r="P939" s="192">
        <f t="shared" ref="P939:P942" si="1078">F939-K939</f>
        <v>1.2039448400000006</v>
      </c>
      <c r="Q939" s="192">
        <f t="shared" ref="Q939:Q942" si="1079">G939-L939</f>
        <v>0</v>
      </c>
      <c r="R939" s="192">
        <f t="shared" ref="R939:R942" si="1080">H939-M939</f>
        <v>0.19822248000000001</v>
      </c>
      <c r="S939" s="153">
        <f t="shared" ref="S939:S942" si="1081">T939+U939+V939+W939</f>
        <v>0</v>
      </c>
      <c r="T939" s="153"/>
      <c r="U939" s="153"/>
      <c r="V939" s="153"/>
      <c r="W939" s="153">
        <v>0</v>
      </c>
      <c r="X939" s="193"/>
      <c r="Y939" s="193"/>
      <c r="Z939" s="193"/>
      <c r="AA939" s="193"/>
      <c r="AB939" s="201"/>
      <c r="AC939" s="193"/>
      <c r="AD939" s="193"/>
      <c r="AE939" s="193"/>
      <c r="AF939" s="193"/>
      <c r="AG939" s="193"/>
      <c r="AH939" s="193"/>
      <c r="AI939" s="193"/>
      <c r="AJ939" s="153"/>
      <c r="AK939" s="193"/>
    </row>
    <row r="940" spans="1:37" ht="108.8" x14ac:dyDescent="0.35">
      <c r="A940" s="181">
        <v>805</v>
      </c>
      <c r="B940" s="177" t="s">
        <v>1921</v>
      </c>
      <c r="C940" s="151" t="s">
        <v>1454</v>
      </c>
      <c r="D940" s="153">
        <v>0.64988400000000002</v>
      </c>
      <c r="E940" s="192">
        <f t="shared" si="1073"/>
        <v>6.4988400000000002E-2</v>
      </c>
      <c r="F940" s="192">
        <f t="shared" si="1074"/>
        <v>0.54590256000000004</v>
      </c>
      <c r="G940" s="192"/>
      <c r="H940" s="192">
        <f t="shared" si="1075"/>
        <v>3.899304E-2</v>
      </c>
      <c r="I940" s="153">
        <v>0</v>
      </c>
      <c r="J940" s="193">
        <v>0</v>
      </c>
      <c r="K940" s="193">
        <v>0</v>
      </c>
      <c r="L940" s="193">
        <v>0</v>
      </c>
      <c r="M940" s="193">
        <v>0</v>
      </c>
      <c r="N940" s="192">
        <f t="shared" si="1076"/>
        <v>0.64988400000000002</v>
      </c>
      <c r="O940" s="192">
        <f t="shared" si="1077"/>
        <v>6.4988400000000002E-2</v>
      </c>
      <c r="P940" s="192">
        <f t="shared" si="1078"/>
        <v>0.54590256000000004</v>
      </c>
      <c r="Q940" s="192">
        <f t="shared" si="1079"/>
        <v>0</v>
      </c>
      <c r="R940" s="192">
        <f t="shared" si="1080"/>
        <v>3.899304E-2</v>
      </c>
      <c r="S940" s="153">
        <f t="shared" si="1081"/>
        <v>0</v>
      </c>
      <c r="T940" s="153"/>
      <c r="U940" s="153"/>
      <c r="V940" s="153"/>
      <c r="W940" s="153">
        <v>0</v>
      </c>
      <c r="X940" s="193"/>
      <c r="Y940" s="193"/>
      <c r="Z940" s="193"/>
      <c r="AA940" s="193"/>
      <c r="AB940" s="201"/>
      <c r="AC940" s="193"/>
      <c r="AD940" s="193"/>
      <c r="AE940" s="193"/>
      <c r="AF940" s="193"/>
      <c r="AG940" s="193"/>
      <c r="AH940" s="193"/>
      <c r="AI940" s="193"/>
      <c r="AJ940" s="153"/>
      <c r="AK940" s="193"/>
    </row>
    <row r="941" spans="1:37" ht="62.2" x14ac:dyDescent="0.35">
      <c r="A941" s="181">
        <v>806</v>
      </c>
      <c r="B941" s="177" t="s">
        <v>1922</v>
      </c>
      <c r="C941" s="151" t="s">
        <v>1455</v>
      </c>
      <c r="D941" s="153">
        <v>0</v>
      </c>
      <c r="E941" s="192">
        <f t="shared" si="1073"/>
        <v>0</v>
      </c>
      <c r="F941" s="192">
        <f t="shared" si="1074"/>
        <v>0</v>
      </c>
      <c r="G941" s="192"/>
      <c r="H941" s="192">
        <f t="shared" si="1075"/>
        <v>0</v>
      </c>
      <c r="I941" s="153">
        <v>0</v>
      </c>
      <c r="J941" s="193">
        <v>0</v>
      </c>
      <c r="K941" s="193">
        <v>0</v>
      </c>
      <c r="L941" s="193">
        <v>0</v>
      </c>
      <c r="M941" s="193">
        <v>0</v>
      </c>
      <c r="N941" s="192">
        <f t="shared" si="1076"/>
        <v>0</v>
      </c>
      <c r="O941" s="192">
        <f t="shared" si="1077"/>
        <v>0</v>
      </c>
      <c r="P941" s="192">
        <f t="shared" si="1078"/>
        <v>0</v>
      </c>
      <c r="Q941" s="192">
        <f t="shared" si="1079"/>
        <v>0</v>
      </c>
      <c r="R941" s="192">
        <f t="shared" si="1080"/>
        <v>0</v>
      </c>
      <c r="S941" s="153">
        <f t="shared" si="1081"/>
        <v>0.12144333</v>
      </c>
      <c r="T941" s="153">
        <v>0.12144333</v>
      </c>
      <c r="U941" s="153"/>
      <c r="V941" s="153"/>
      <c r="W941" s="153">
        <v>0</v>
      </c>
      <c r="X941" s="193"/>
      <c r="Y941" s="193"/>
      <c r="Z941" s="193"/>
      <c r="AA941" s="193"/>
      <c r="AB941" s="201"/>
      <c r="AC941" s="193"/>
      <c r="AD941" s="193"/>
      <c r="AE941" s="193"/>
      <c r="AF941" s="193"/>
      <c r="AG941" s="193"/>
      <c r="AH941" s="193"/>
      <c r="AI941" s="193"/>
      <c r="AJ941" s="153"/>
      <c r="AK941" s="193"/>
    </row>
    <row r="942" spans="1:37" ht="46.65" x14ac:dyDescent="0.35">
      <c r="A942" s="181">
        <v>807</v>
      </c>
      <c r="B942" s="177" t="s">
        <v>1923</v>
      </c>
      <c r="C942" s="151" t="s">
        <v>1924</v>
      </c>
      <c r="D942" s="153">
        <v>0</v>
      </c>
      <c r="E942" s="192">
        <f t="shared" si="1073"/>
        <v>0</v>
      </c>
      <c r="F942" s="192">
        <f t="shared" si="1074"/>
        <v>0</v>
      </c>
      <c r="G942" s="192"/>
      <c r="H942" s="192">
        <f t="shared" si="1075"/>
        <v>0</v>
      </c>
      <c r="I942" s="153">
        <v>0</v>
      </c>
      <c r="J942" s="193">
        <v>0</v>
      </c>
      <c r="K942" s="193">
        <v>0</v>
      </c>
      <c r="L942" s="193">
        <v>0</v>
      </c>
      <c r="M942" s="193">
        <v>0</v>
      </c>
      <c r="N942" s="192">
        <f t="shared" si="1076"/>
        <v>0</v>
      </c>
      <c r="O942" s="192">
        <f t="shared" si="1077"/>
        <v>0</v>
      </c>
      <c r="P942" s="192">
        <f t="shared" si="1078"/>
        <v>0</v>
      </c>
      <c r="Q942" s="192">
        <f t="shared" si="1079"/>
        <v>0</v>
      </c>
      <c r="R942" s="192">
        <f t="shared" si="1080"/>
        <v>0</v>
      </c>
      <c r="S942" s="153">
        <f t="shared" si="1081"/>
        <v>7.9085210000000003E-2</v>
      </c>
      <c r="T942" s="153">
        <v>7.9085210000000003E-2</v>
      </c>
      <c r="U942" s="153"/>
      <c r="V942" s="153"/>
      <c r="W942" s="153">
        <v>0</v>
      </c>
      <c r="X942" s="193"/>
      <c r="Y942" s="193"/>
      <c r="Z942" s="193"/>
      <c r="AA942" s="193"/>
      <c r="AB942" s="201"/>
      <c r="AC942" s="193"/>
      <c r="AD942" s="193"/>
      <c r="AE942" s="193"/>
      <c r="AF942" s="193"/>
      <c r="AG942" s="193"/>
      <c r="AH942" s="193"/>
      <c r="AI942" s="193"/>
      <c r="AJ942" s="153"/>
      <c r="AK942" s="193"/>
    </row>
    <row r="943" spans="1:37" ht="15.55" x14ac:dyDescent="0.35">
      <c r="A943" s="184"/>
      <c r="B943" s="157" t="s">
        <v>256</v>
      </c>
      <c r="C943" s="187"/>
      <c r="D943" s="242">
        <f t="shared" ref="D943:AK943" si="1082">SUM(D944)</f>
        <v>1.1619120000000001</v>
      </c>
      <c r="E943" s="242">
        <f t="shared" si="1082"/>
        <v>0.11619120000000001</v>
      </c>
      <c r="F943" s="242">
        <f t="shared" si="1082"/>
        <v>0.97600608</v>
      </c>
      <c r="G943" s="242">
        <f t="shared" si="1082"/>
        <v>0</v>
      </c>
      <c r="H943" s="242">
        <f t="shared" si="1082"/>
        <v>6.9714719999999994E-2</v>
      </c>
      <c r="I943" s="242">
        <f t="shared" si="1082"/>
        <v>5.1710963999999998E-2</v>
      </c>
      <c r="J943" s="242">
        <f t="shared" si="1082"/>
        <v>0</v>
      </c>
      <c r="K943" s="242">
        <f t="shared" si="1082"/>
        <v>0</v>
      </c>
      <c r="L943" s="242">
        <f t="shared" si="1082"/>
        <v>0</v>
      </c>
      <c r="M943" s="242">
        <f t="shared" si="1082"/>
        <v>5.1710963999999998E-2</v>
      </c>
      <c r="N943" s="242">
        <f t="shared" si="1082"/>
        <v>1.1102010360000001</v>
      </c>
      <c r="O943" s="242">
        <f t="shared" si="1082"/>
        <v>0.11619120000000001</v>
      </c>
      <c r="P943" s="242">
        <f t="shared" si="1082"/>
        <v>0.97600608</v>
      </c>
      <c r="Q943" s="242">
        <f t="shared" si="1082"/>
        <v>0</v>
      </c>
      <c r="R943" s="242">
        <f t="shared" si="1082"/>
        <v>1.8003755999999996E-2</v>
      </c>
      <c r="S943" s="242">
        <f t="shared" si="1082"/>
        <v>4.3092470000000001E-2</v>
      </c>
      <c r="T943" s="242">
        <f t="shared" si="1082"/>
        <v>0</v>
      </c>
      <c r="U943" s="242">
        <f t="shared" si="1082"/>
        <v>0</v>
      </c>
      <c r="V943" s="242">
        <f t="shared" si="1082"/>
        <v>0</v>
      </c>
      <c r="W943" s="242">
        <f t="shared" si="1082"/>
        <v>4.3092470000000001E-2</v>
      </c>
      <c r="X943" s="242">
        <f t="shared" si="1082"/>
        <v>0</v>
      </c>
      <c r="Y943" s="242">
        <f t="shared" si="1082"/>
        <v>0</v>
      </c>
      <c r="Z943" s="242">
        <f t="shared" si="1082"/>
        <v>0</v>
      </c>
      <c r="AA943" s="242">
        <f t="shared" si="1082"/>
        <v>0</v>
      </c>
      <c r="AB943" s="242">
        <f t="shared" si="1082"/>
        <v>0</v>
      </c>
      <c r="AC943" s="242">
        <f t="shared" si="1082"/>
        <v>0</v>
      </c>
      <c r="AD943" s="242">
        <f t="shared" si="1082"/>
        <v>0</v>
      </c>
      <c r="AE943" s="242">
        <f t="shared" si="1082"/>
        <v>0</v>
      </c>
      <c r="AF943" s="242">
        <f t="shared" si="1082"/>
        <v>0</v>
      </c>
      <c r="AG943" s="242">
        <f t="shared" si="1082"/>
        <v>0</v>
      </c>
      <c r="AH943" s="242">
        <f t="shared" si="1082"/>
        <v>0</v>
      </c>
      <c r="AI943" s="242">
        <f t="shared" si="1082"/>
        <v>0</v>
      </c>
      <c r="AJ943" s="242">
        <f t="shared" si="1082"/>
        <v>0</v>
      </c>
      <c r="AK943" s="242">
        <f t="shared" si="1082"/>
        <v>0</v>
      </c>
    </row>
    <row r="944" spans="1:37" ht="46.65" x14ac:dyDescent="0.35">
      <c r="A944" s="181">
        <v>808</v>
      </c>
      <c r="B944" s="177" t="s">
        <v>1456</v>
      </c>
      <c r="C944" s="151" t="s">
        <v>1457</v>
      </c>
      <c r="D944" s="153">
        <v>1.1619120000000001</v>
      </c>
      <c r="E944" s="192">
        <f>D944*10%</f>
        <v>0.11619120000000001</v>
      </c>
      <c r="F944" s="192">
        <f>D944-E944-H944</f>
        <v>0.97600608</v>
      </c>
      <c r="G944" s="192"/>
      <c r="H944" s="192">
        <f>D944*6%</f>
        <v>6.9714719999999994E-2</v>
      </c>
      <c r="I944" s="153">
        <v>5.1710963999999998E-2</v>
      </c>
      <c r="J944" s="193">
        <v>0</v>
      </c>
      <c r="K944" s="193">
        <v>0</v>
      </c>
      <c r="L944" s="193">
        <v>0</v>
      </c>
      <c r="M944" s="193">
        <v>5.1710963999999998E-2</v>
      </c>
      <c r="N944" s="192">
        <f>D944-I944</f>
        <v>1.1102010360000001</v>
      </c>
      <c r="O944" s="192">
        <f t="shared" ref="O944" si="1083">E944-J944</f>
        <v>0.11619120000000001</v>
      </c>
      <c r="P944" s="192">
        <f t="shared" ref="P944" si="1084">F944-K944</f>
        <v>0.97600608</v>
      </c>
      <c r="Q944" s="192">
        <f t="shared" ref="Q944" si="1085">G944-L944</f>
        <v>0</v>
      </c>
      <c r="R944" s="192">
        <f t="shared" ref="R944" si="1086">H944-M944</f>
        <v>1.8003755999999996E-2</v>
      </c>
      <c r="S944" s="153">
        <f>T944+U944+V944+W944</f>
        <v>4.3092470000000001E-2</v>
      </c>
      <c r="T944" s="153"/>
      <c r="U944" s="153"/>
      <c r="V944" s="153"/>
      <c r="W944" s="153">
        <v>4.3092470000000001E-2</v>
      </c>
      <c r="X944" s="193"/>
      <c r="Y944" s="193"/>
      <c r="Z944" s="193"/>
      <c r="AA944" s="193"/>
      <c r="AB944" s="201"/>
      <c r="AC944" s="193"/>
      <c r="AD944" s="193"/>
      <c r="AE944" s="193"/>
      <c r="AF944" s="193"/>
      <c r="AG944" s="193"/>
      <c r="AH944" s="193"/>
      <c r="AI944" s="193"/>
      <c r="AJ944" s="153"/>
      <c r="AK944" s="193"/>
    </row>
    <row r="945" spans="1:37" ht="15.05" x14ac:dyDescent="0.35">
      <c r="A945" s="186"/>
      <c r="B945" s="157" t="s">
        <v>625</v>
      </c>
      <c r="C945" s="158"/>
      <c r="D945" s="241">
        <f t="shared" ref="D945:AK945" si="1087">SUM(D946:D954)</f>
        <v>44.424827999999998</v>
      </c>
      <c r="E945" s="241">
        <f t="shared" si="1087"/>
        <v>4.4424828000000005</v>
      </c>
      <c r="F945" s="241">
        <f t="shared" si="1087"/>
        <v>37.316855519999997</v>
      </c>
      <c r="G945" s="241">
        <f t="shared" si="1087"/>
        <v>0</v>
      </c>
      <c r="H945" s="241">
        <f t="shared" si="1087"/>
        <v>2.6654896799999994</v>
      </c>
      <c r="I945" s="241">
        <f t="shared" si="1087"/>
        <v>34.564859154000004</v>
      </c>
      <c r="J945" s="241">
        <f t="shared" si="1087"/>
        <v>1.0555717899999999</v>
      </c>
      <c r="K945" s="241">
        <f t="shared" si="1087"/>
        <v>32.712246800000003</v>
      </c>
      <c r="L945" s="241">
        <f t="shared" si="1087"/>
        <v>0</v>
      </c>
      <c r="M945" s="241">
        <f t="shared" si="1087"/>
        <v>0.7970405639999999</v>
      </c>
      <c r="N945" s="241">
        <f t="shared" si="1087"/>
        <v>9.8599688459999992</v>
      </c>
      <c r="O945" s="241">
        <f t="shared" si="1087"/>
        <v>3.3869110099999999</v>
      </c>
      <c r="P945" s="241">
        <f t="shared" si="1087"/>
        <v>4.6046087199999972</v>
      </c>
      <c r="Q945" s="241">
        <f t="shared" si="1087"/>
        <v>0</v>
      </c>
      <c r="R945" s="241">
        <f t="shared" si="1087"/>
        <v>1.8684491159999999</v>
      </c>
      <c r="S945" s="241">
        <f t="shared" si="1087"/>
        <v>0.94682821999999989</v>
      </c>
      <c r="T945" s="241">
        <f t="shared" si="1087"/>
        <v>0.28262774999999996</v>
      </c>
      <c r="U945" s="241">
        <f t="shared" si="1087"/>
        <v>0</v>
      </c>
      <c r="V945" s="241">
        <f t="shared" si="1087"/>
        <v>0</v>
      </c>
      <c r="W945" s="241">
        <f t="shared" si="1087"/>
        <v>0.66420046999999993</v>
      </c>
      <c r="X945" s="241">
        <f t="shared" si="1087"/>
        <v>0</v>
      </c>
      <c r="Y945" s="241">
        <f t="shared" si="1087"/>
        <v>0</v>
      </c>
      <c r="Z945" s="241">
        <f t="shared" si="1087"/>
        <v>0</v>
      </c>
      <c r="AA945" s="241">
        <f t="shared" si="1087"/>
        <v>0</v>
      </c>
      <c r="AB945" s="241">
        <f t="shared" si="1087"/>
        <v>0</v>
      </c>
      <c r="AC945" s="241">
        <f t="shared" si="1087"/>
        <v>0</v>
      </c>
      <c r="AD945" s="241">
        <f t="shared" si="1087"/>
        <v>0</v>
      </c>
      <c r="AE945" s="241">
        <f t="shared" si="1087"/>
        <v>0</v>
      </c>
      <c r="AF945" s="241">
        <f t="shared" si="1087"/>
        <v>0</v>
      </c>
      <c r="AG945" s="241">
        <f t="shared" si="1087"/>
        <v>0</v>
      </c>
      <c r="AH945" s="241">
        <f t="shared" si="1087"/>
        <v>0</v>
      </c>
      <c r="AI945" s="241">
        <f t="shared" si="1087"/>
        <v>0</v>
      </c>
      <c r="AJ945" s="241">
        <f t="shared" si="1087"/>
        <v>0</v>
      </c>
      <c r="AK945" s="241">
        <f t="shared" si="1087"/>
        <v>0</v>
      </c>
    </row>
    <row r="946" spans="1:37" ht="93.25" x14ac:dyDescent="0.35">
      <c r="A946" s="181">
        <v>809</v>
      </c>
      <c r="B946" s="177" t="s">
        <v>1458</v>
      </c>
      <c r="C946" s="151" t="s">
        <v>1459</v>
      </c>
      <c r="D946" s="153">
        <v>12.566507999999999</v>
      </c>
      <c r="E946" s="192">
        <f t="shared" ref="E946:E954" si="1088">D946*10%</f>
        <v>1.2566508000000001</v>
      </c>
      <c r="F946" s="192">
        <f t="shared" ref="F946:F954" si="1089">D946-E946-H946</f>
        <v>10.555866719999999</v>
      </c>
      <c r="G946" s="192"/>
      <c r="H946" s="192">
        <f t="shared" ref="H946:H954" si="1090">D946*6%</f>
        <v>0.75399047999999991</v>
      </c>
      <c r="I946" s="153">
        <v>13.051729029999999</v>
      </c>
      <c r="J946" s="193">
        <v>0</v>
      </c>
      <c r="K946" s="193">
        <v>13.051729029999999</v>
      </c>
      <c r="L946" s="193">
        <v>0</v>
      </c>
      <c r="M946" s="193">
        <v>0</v>
      </c>
      <c r="N946" s="192">
        <f t="shared" ref="N946:N954" si="1091">D946-I946</f>
        <v>-0.48522102999999994</v>
      </c>
      <c r="O946" s="192">
        <f t="shared" ref="O946:O954" si="1092">E946-J946</f>
        <v>1.2566508000000001</v>
      </c>
      <c r="P946" s="192">
        <f t="shared" ref="P946:P954" si="1093">F946-K946</f>
        <v>-2.4958623099999997</v>
      </c>
      <c r="Q946" s="192">
        <f t="shared" ref="Q946:Q954" si="1094">G946-L946</f>
        <v>0</v>
      </c>
      <c r="R946" s="192">
        <f t="shared" ref="R946:R954" si="1095">H946-M946</f>
        <v>0.75399047999999991</v>
      </c>
      <c r="S946" s="153">
        <f t="shared" ref="S946:S954" si="1096">T946+U946+V946+W946</f>
        <v>0</v>
      </c>
      <c r="T946" s="153"/>
      <c r="U946" s="153"/>
      <c r="V946" s="153"/>
      <c r="W946" s="153">
        <v>0</v>
      </c>
      <c r="X946" s="193"/>
      <c r="Y946" s="193"/>
      <c r="Z946" s="193"/>
      <c r="AA946" s="193"/>
      <c r="AB946" s="201"/>
      <c r="AC946" s="193"/>
      <c r="AD946" s="193"/>
      <c r="AE946" s="193"/>
      <c r="AF946" s="193"/>
      <c r="AG946" s="193"/>
      <c r="AH946" s="193"/>
      <c r="AI946" s="193"/>
      <c r="AJ946" s="153"/>
      <c r="AK946" s="193"/>
    </row>
    <row r="947" spans="1:37" ht="77.7" x14ac:dyDescent="0.35">
      <c r="A947" s="181">
        <v>810</v>
      </c>
      <c r="B947" s="177" t="s">
        <v>1460</v>
      </c>
      <c r="C947" s="151" t="s">
        <v>1461</v>
      </c>
      <c r="D947" s="153">
        <v>13.735031999999999</v>
      </c>
      <c r="E947" s="192">
        <f t="shared" si="1088"/>
        <v>1.3735032</v>
      </c>
      <c r="F947" s="192">
        <f t="shared" si="1089"/>
        <v>11.537426879999998</v>
      </c>
      <c r="G947" s="192"/>
      <c r="H947" s="192">
        <f t="shared" si="1090"/>
        <v>0.82410191999999993</v>
      </c>
      <c r="I947" s="153">
        <v>16.611278295999998</v>
      </c>
      <c r="J947" s="193">
        <v>0</v>
      </c>
      <c r="K947" s="193">
        <v>16</v>
      </c>
      <c r="L947" s="193">
        <v>0</v>
      </c>
      <c r="M947" s="193">
        <v>0.61127829599999994</v>
      </c>
      <c r="N947" s="192">
        <f t="shared" si="1091"/>
        <v>-2.8762462959999997</v>
      </c>
      <c r="O947" s="192">
        <f t="shared" si="1092"/>
        <v>1.3735032</v>
      </c>
      <c r="P947" s="192">
        <f t="shared" si="1093"/>
        <v>-4.4625731200000018</v>
      </c>
      <c r="Q947" s="192">
        <f t="shared" si="1094"/>
        <v>0</v>
      </c>
      <c r="R947" s="192">
        <f t="shared" si="1095"/>
        <v>0.21282362399999999</v>
      </c>
      <c r="S947" s="153">
        <f t="shared" si="1096"/>
        <v>0.50939857999999993</v>
      </c>
      <c r="T947" s="153"/>
      <c r="U947" s="153"/>
      <c r="V947" s="153"/>
      <c r="W947" s="153">
        <v>0.50939857999999993</v>
      </c>
      <c r="X947" s="193"/>
      <c r="Y947" s="193"/>
      <c r="Z947" s="193"/>
      <c r="AA947" s="193"/>
      <c r="AB947" s="201"/>
      <c r="AC947" s="193"/>
      <c r="AD947" s="193"/>
      <c r="AE947" s="193"/>
      <c r="AF947" s="193"/>
      <c r="AG947" s="193"/>
      <c r="AH947" s="193"/>
      <c r="AI947" s="193"/>
      <c r="AJ947" s="153"/>
      <c r="AK947" s="193"/>
    </row>
    <row r="948" spans="1:37" ht="46.65" x14ac:dyDescent="0.35">
      <c r="A948" s="181">
        <v>811</v>
      </c>
      <c r="B948" s="177" t="s">
        <v>1462</v>
      </c>
      <c r="C948" s="151" t="s">
        <v>1463</v>
      </c>
      <c r="D948" s="153">
        <v>2.9493480000000001</v>
      </c>
      <c r="E948" s="192">
        <f t="shared" si="1088"/>
        <v>0.2949348</v>
      </c>
      <c r="F948" s="192">
        <f t="shared" si="1089"/>
        <v>2.4774523200000003</v>
      </c>
      <c r="G948" s="192"/>
      <c r="H948" s="192">
        <f t="shared" si="1090"/>
        <v>0.17696087999999999</v>
      </c>
      <c r="I948" s="153">
        <v>3.1171988900000005</v>
      </c>
      <c r="J948" s="193">
        <v>0.84244142</v>
      </c>
      <c r="K948" s="193">
        <v>2.2747574700000004</v>
      </c>
      <c r="L948" s="193">
        <v>0</v>
      </c>
      <c r="M948" s="193">
        <v>0</v>
      </c>
      <c r="N948" s="192">
        <f t="shared" si="1091"/>
        <v>-0.16785089000000042</v>
      </c>
      <c r="O948" s="192">
        <f t="shared" si="1092"/>
        <v>-0.54750662000000005</v>
      </c>
      <c r="P948" s="192">
        <f t="shared" si="1093"/>
        <v>0.20269484999999987</v>
      </c>
      <c r="Q948" s="192">
        <f t="shared" si="1094"/>
        <v>0</v>
      </c>
      <c r="R948" s="192">
        <f t="shared" si="1095"/>
        <v>0.17696087999999999</v>
      </c>
      <c r="S948" s="153">
        <f t="shared" si="1096"/>
        <v>0</v>
      </c>
      <c r="T948" s="153"/>
      <c r="U948" s="153"/>
      <c r="V948" s="153"/>
      <c r="W948" s="153">
        <v>0</v>
      </c>
      <c r="X948" s="193"/>
      <c r="Y948" s="193"/>
      <c r="Z948" s="193"/>
      <c r="AA948" s="193"/>
      <c r="AB948" s="201"/>
      <c r="AC948" s="193"/>
      <c r="AD948" s="193"/>
      <c r="AE948" s="193"/>
      <c r="AF948" s="193"/>
      <c r="AG948" s="193"/>
      <c r="AH948" s="193"/>
      <c r="AI948" s="193"/>
      <c r="AJ948" s="153"/>
      <c r="AK948" s="193"/>
    </row>
    <row r="949" spans="1:37" ht="77.7" x14ac:dyDescent="0.35">
      <c r="A949" s="181">
        <v>812</v>
      </c>
      <c r="B949" s="177" t="s">
        <v>1464</v>
      </c>
      <c r="C949" s="151" t="s">
        <v>1465</v>
      </c>
      <c r="D949" s="153">
        <v>10.999979999999999</v>
      </c>
      <c r="E949" s="192">
        <f t="shared" si="1088"/>
        <v>1.099998</v>
      </c>
      <c r="F949" s="192">
        <f t="shared" si="1089"/>
        <v>9.2399831999999993</v>
      </c>
      <c r="G949" s="192"/>
      <c r="H949" s="192">
        <f t="shared" si="1090"/>
        <v>0.65999879999999989</v>
      </c>
      <c r="I949" s="153">
        <v>1.21728255</v>
      </c>
      <c r="J949" s="193">
        <v>0.21313036999999999</v>
      </c>
      <c r="K949" s="193">
        <v>1.0041521799999999</v>
      </c>
      <c r="L949" s="193">
        <v>0</v>
      </c>
      <c r="M949" s="193">
        <v>0</v>
      </c>
      <c r="N949" s="192">
        <f t="shared" si="1091"/>
        <v>9.7826974499999988</v>
      </c>
      <c r="O949" s="192">
        <f t="shared" si="1092"/>
        <v>0.88686763000000002</v>
      </c>
      <c r="P949" s="192">
        <f t="shared" si="1093"/>
        <v>8.2358310199999991</v>
      </c>
      <c r="Q949" s="192">
        <f t="shared" si="1094"/>
        <v>0</v>
      </c>
      <c r="R949" s="192">
        <f t="shared" si="1095"/>
        <v>0.65999879999999989</v>
      </c>
      <c r="S949" s="153">
        <f t="shared" si="1096"/>
        <v>0</v>
      </c>
      <c r="T949" s="153"/>
      <c r="U949" s="153"/>
      <c r="V949" s="153"/>
      <c r="W949" s="153">
        <v>0</v>
      </c>
      <c r="X949" s="193"/>
      <c r="Y949" s="193"/>
      <c r="Z949" s="193"/>
      <c r="AA949" s="193"/>
      <c r="AB949" s="201"/>
      <c r="AC949" s="193"/>
      <c r="AD949" s="193"/>
      <c r="AE949" s="193"/>
      <c r="AF949" s="193"/>
      <c r="AG949" s="193"/>
      <c r="AH949" s="193"/>
      <c r="AI949" s="193"/>
      <c r="AJ949" s="153"/>
      <c r="AK949" s="193"/>
    </row>
    <row r="950" spans="1:37" ht="46.65" x14ac:dyDescent="0.35">
      <c r="A950" s="181">
        <v>813</v>
      </c>
      <c r="B950" s="177" t="s">
        <v>1466</v>
      </c>
      <c r="C950" s="151" t="s">
        <v>1467</v>
      </c>
      <c r="D950" s="153">
        <v>1.9008599999999998</v>
      </c>
      <c r="E950" s="192">
        <f t="shared" si="1088"/>
        <v>0.19008599999999998</v>
      </c>
      <c r="F950" s="192">
        <f t="shared" si="1089"/>
        <v>1.5967223999999998</v>
      </c>
      <c r="G950" s="192"/>
      <c r="H950" s="192">
        <f t="shared" si="1090"/>
        <v>0.11405159999999998</v>
      </c>
      <c r="I950" s="153">
        <v>8.4597863999999995E-2</v>
      </c>
      <c r="J950" s="193">
        <v>0</v>
      </c>
      <c r="K950" s="193">
        <v>0</v>
      </c>
      <c r="L950" s="193">
        <v>0</v>
      </c>
      <c r="M950" s="193">
        <v>8.4597863999999995E-2</v>
      </c>
      <c r="N950" s="192">
        <f t="shared" si="1091"/>
        <v>1.8162621359999997</v>
      </c>
      <c r="O950" s="192">
        <f t="shared" si="1092"/>
        <v>0.19008599999999998</v>
      </c>
      <c r="P950" s="192">
        <f t="shared" si="1093"/>
        <v>1.5967223999999998</v>
      </c>
      <c r="Q950" s="192">
        <f t="shared" si="1094"/>
        <v>0</v>
      </c>
      <c r="R950" s="192">
        <f t="shared" si="1095"/>
        <v>2.945373599999998E-2</v>
      </c>
      <c r="S950" s="153">
        <f t="shared" si="1096"/>
        <v>7.049822E-2</v>
      </c>
      <c r="T950" s="153"/>
      <c r="U950" s="153"/>
      <c r="V950" s="153"/>
      <c r="W950" s="153">
        <v>7.049822E-2</v>
      </c>
      <c r="X950" s="193"/>
      <c r="Y950" s="193"/>
      <c r="Z950" s="193"/>
      <c r="AA950" s="193"/>
      <c r="AB950" s="201"/>
      <c r="AC950" s="193"/>
      <c r="AD950" s="193"/>
      <c r="AE950" s="193"/>
      <c r="AF950" s="193"/>
      <c r="AG950" s="193"/>
      <c r="AH950" s="193"/>
      <c r="AI950" s="193"/>
      <c r="AJ950" s="153"/>
      <c r="AK950" s="193"/>
    </row>
    <row r="951" spans="1:37" ht="46.65" x14ac:dyDescent="0.35">
      <c r="A951" s="181">
        <v>814</v>
      </c>
      <c r="B951" s="177" t="s">
        <v>1925</v>
      </c>
      <c r="C951" s="151" t="s">
        <v>1468</v>
      </c>
      <c r="D951" s="153">
        <v>0.49319999999999997</v>
      </c>
      <c r="E951" s="192">
        <f t="shared" si="1088"/>
        <v>4.9320000000000003E-2</v>
      </c>
      <c r="F951" s="192">
        <f t="shared" si="1089"/>
        <v>0.41428799999999993</v>
      </c>
      <c r="G951" s="192"/>
      <c r="H951" s="192">
        <f t="shared" si="1090"/>
        <v>2.9591999999999997E-2</v>
      </c>
      <c r="I951" s="153">
        <v>2.1949872000000002E-2</v>
      </c>
      <c r="J951" s="193">
        <v>0</v>
      </c>
      <c r="K951" s="193">
        <v>0</v>
      </c>
      <c r="L951" s="193">
        <v>0</v>
      </c>
      <c r="M951" s="193">
        <v>2.1949872000000002E-2</v>
      </c>
      <c r="N951" s="192">
        <f t="shared" si="1091"/>
        <v>0.47125012799999999</v>
      </c>
      <c r="O951" s="192">
        <f t="shared" si="1092"/>
        <v>4.9320000000000003E-2</v>
      </c>
      <c r="P951" s="192">
        <f t="shared" si="1093"/>
        <v>0.41428799999999993</v>
      </c>
      <c r="Q951" s="192">
        <f t="shared" si="1094"/>
        <v>0</v>
      </c>
      <c r="R951" s="192">
        <f t="shared" si="1095"/>
        <v>7.6421279999999946E-3</v>
      </c>
      <c r="S951" s="153">
        <f t="shared" si="1096"/>
        <v>1.8291560000000002E-2</v>
      </c>
      <c r="T951" s="153"/>
      <c r="U951" s="153"/>
      <c r="V951" s="153"/>
      <c r="W951" s="153">
        <v>1.8291560000000002E-2</v>
      </c>
      <c r="X951" s="193"/>
      <c r="Y951" s="193"/>
      <c r="Z951" s="193"/>
      <c r="AA951" s="193"/>
      <c r="AB951" s="201"/>
      <c r="AC951" s="193"/>
      <c r="AD951" s="193"/>
      <c r="AE951" s="193"/>
      <c r="AF951" s="193"/>
      <c r="AG951" s="193"/>
      <c r="AH951" s="193"/>
      <c r="AI951" s="193"/>
      <c r="AJ951" s="153"/>
      <c r="AK951" s="193"/>
    </row>
    <row r="952" spans="1:37" ht="77.7" x14ac:dyDescent="0.35">
      <c r="A952" s="181">
        <v>815</v>
      </c>
      <c r="B952" s="177" t="s">
        <v>1926</v>
      </c>
      <c r="C952" s="151" t="s">
        <v>1469</v>
      </c>
      <c r="D952" s="153">
        <v>1.7798999999999998</v>
      </c>
      <c r="E952" s="192">
        <f t="shared" si="1088"/>
        <v>0.17798999999999998</v>
      </c>
      <c r="F952" s="192">
        <f t="shared" si="1089"/>
        <v>1.4951159999999997</v>
      </c>
      <c r="G952" s="192"/>
      <c r="H952" s="192">
        <f t="shared" si="1090"/>
        <v>0.10679399999999999</v>
      </c>
      <c r="I952" s="153">
        <v>7.921453199999999E-2</v>
      </c>
      <c r="J952" s="193">
        <v>0</v>
      </c>
      <c r="K952" s="193">
        <v>0</v>
      </c>
      <c r="L952" s="193">
        <v>0</v>
      </c>
      <c r="M952" s="193">
        <v>7.921453199999999E-2</v>
      </c>
      <c r="N952" s="192">
        <f t="shared" si="1091"/>
        <v>1.7006854679999999</v>
      </c>
      <c r="O952" s="192">
        <f t="shared" si="1092"/>
        <v>0.17798999999999998</v>
      </c>
      <c r="P952" s="192">
        <f t="shared" si="1093"/>
        <v>1.4951159999999997</v>
      </c>
      <c r="Q952" s="192">
        <f t="shared" si="1094"/>
        <v>0</v>
      </c>
      <c r="R952" s="192">
        <f t="shared" si="1095"/>
        <v>2.7579467999999996E-2</v>
      </c>
      <c r="S952" s="153">
        <f t="shared" si="1096"/>
        <v>0.20308843999999998</v>
      </c>
      <c r="T952" s="153">
        <v>0.13707632999999997</v>
      </c>
      <c r="U952" s="153"/>
      <c r="V952" s="153"/>
      <c r="W952" s="153">
        <v>6.6012109999999999E-2</v>
      </c>
      <c r="X952" s="193"/>
      <c r="Y952" s="193"/>
      <c r="Z952" s="193"/>
      <c r="AA952" s="193"/>
      <c r="AB952" s="201"/>
      <c r="AC952" s="193"/>
      <c r="AD952" s="193"/>
      <c r="AE952" s="193"/>
      <c r="AF952" s="193"/>
      <c r="AG952" s="193"/>
      <c r="AH952" s="193"/>
      <c r="AI952" s="193"/>
      <c r="AJ952" s="153"/>
      <c r="AK952" s="193"/>
    </row>
    <row r="953" spans="1:37" ht="62.2" x14ac:dyDescent="0.35">
      <c r="A953" s="181">
        <v>816</v>
      </c>
      <c r="B953" s="177" t="s">
        <v>1470</v>
      </c>
      <c r="C953" s="151" t="s">
        <v>1471</v>
      </c>
      <c r="D953" s="153">
        <v>0</v>
      </c>
      <c r="E953" s="192">
        <f t="shared" si="1088"/>
        <v>0</v>
      </c>
      <c r="F953" s="192">
        <f t="shared" si="1089"/>
        <v>0</v>
      </c>
      <c r="G953" s="192"/>
      <c r="H953" s="192">
        <f t="shared" si="1090"/>
        <v>0</v>
      </c>
      <c r="I953" s="153">
        <v>0.38160812</v>
      </c>
      <c r="J953" s="193">
        <v>0</v>
      </c>
      <c r="K953" s="193">
        <v>0.38160812</v>
      </c>
      <c r="L953" s="193">
        <v>0</v>
      </c>
      <c r="M953" s="193">
        <v>0</v>
      </c>
      <c r="N953" s="192">
        <f t="shared" si="1091"/>
        <v>-0.38160812</v>
      </c>
      <c r="O953" s="192">
        <f t="shared" si="1092"/>
        <v>0</v>
      </c>
      <c r="P953" s="192">
        <f t="shared" si="1093"/>
        <v>-0.38160812</v>
      </c>
      <c r="Q953" s="192">
        <f t="shared" si="1094"/>
        <v>0</v>
      </c>
      <c r="R953" s="192">
        <f t="shared" si="1095"/>
        <v>0</v>
      </c>
      <c r="S953" s="153">
        <f t="shared" si="1096"/>
        <v>0</v>
      </c>
      <c r="T953" s="153"/>
      <c r="U953" s="153"/>
      <c r="V953" s="153"/>
      <c r="W953" s="153">
        <v>0</v>
      </c>
      <c r="X953" s="193"/>
      <c r="Y953" s="193"/>
      <c r="Z953" s="193"/>
      <c r="AA953" s="193"/>
      <c r="AB953" s="201"/>
      <c r="AC953" s="193"/>
      <c r="AD953" s="193"/>
      <c r="AE953" s="193"/>
      <c r="AF953" s="193"/>
      <c r="AG953" s="193"/>
      <c r="AH953" s="193"/>
      <c r="AI953" s="193"/>
      <c r="AJ953" s="153"/>
      <c r="AK953" s="193"/>
    </row>
    <row r="954" spans="1:37" ht="77.7" x14ac:dyDescent="0.35">
      <c r="A954" s="181">
        <v>817</v>
      </c>
      <c r="B954" s="177" t="s">
        <v>1927</v>
      </c>
      <c r="C954" s="151" t="s">
        <v>1928</v>
      </c>
      <c r="D954" s="153">
        <v>0</v>
      </c>
      <c r="E954" s="192">
        <f t="shared" si="1088"/>
        <v>0</v>
      </c>
      <c r="F954" s="192">
        <f t="shared" si="1089"/>
        <v>0</v>
      </c>
      <c r="G954" s="192"/>
      <c r="H954" s="192">
        <f t="shared" si="1090"/>
        <v>0</v>
      </c>
      <c r="I954" s="153">
        <v>0</v>
      </c>
      <c r="J954" s="193">
        <v>0</v>
      </c>
      <c r="K954" s="193">
        <v>0</v>
      </c>
      <c r="L954" s="193">
        <v>0</v>
      </c>
      <c r="M954" s="193">
        <v>0</v>
      </c>
      <c r="N954" s="192">
        <f t="shared" si="1091"/>
        <v>0</v>
      </c>
      <c r="O954" s="192">
        <f t="shared" si="1092"/>
        <v>0</v>
      </c>
      <c r="P954" s="192">
        <f t="shared" si="1093"/>
        <v>0</v>
      </c>
      <c r="Q954" s="192">
        <f t="shared" si="1094"/>
        <v>0</v>
      </c>
      <c r="R954" s="192">
        <f t="shared" si="1095"/>
        <v>0</v>
      </c>
      <c r="S954" s="153">
        <f t="shared" si="1096"/>
        <v>0.14555142000000001</v>
      </c>
      <c r="T954" s="153">
        <v>0.14555142000000001</v>
      </c>
      <c r="U954" s="153"/>
      <c r="V954" s="153"/>
      <c r="W954" s="153">
        <v>0</v>
      </c>
      <c r="X954" s="193"/>
      <c r="Y954" s="193"/>
      <c r="Z954" s="193"/>
      <c r="AA954" s="193"/>
      <c r="AB954" s="201"/>
      <c r="AC954" s="193"/>
      <c r="AD954" s="193"/>
      <c r="AE954" s="193"/>
      <c r="AF954" s="193"/>
      <c r="AG954" s="193"/>
      <c r="AH954" s="193"/>
      <c r="AI954" s="193"/>
      <c r="AJ954" s="153"/>
      <c r="AK954" s="193"/>
    </row>
    <row r="955" spans="1:37" ht="15.05" x14ac:dyDescent="0.35">
      <c r="A955" s="186"/>
      <c r="B955" s="157" t="s">
        <v>261</v>
      </c>
      <c r="C955" s="158"/>
      <c r="D955" s="241">
        <f t="shared" ref="D955:AK955" si="1097">SUM(D956:D959)</f>
        <v>8.9676840000000002</v>
      </c>
      <c r="E955" s="241">
        <f t="shared" si="1097"/>
        <v>0.89676840000000002</v>
      </c>
      <c r="F955" s="241">
        <f t="shared" si="1097"/>
        <v>7.5328545600000005</v>
      </c>
      <c r="G955" s="241">
        <f t="shared" si="1097"/>
        <v>0</v>
      </c>
      <c r="H955" s="241">
        <f t="shared" si="1097"/>
        <v>0.53806103999999999</v>
      </c>
      <c r="I955" s="241">
        <f t="shared" si="1097"/>
        <v>4.5263396639999991</v>
      </c>
      <c r="J955" s="241">
        <f t="shared" si="1097"/>
        <v>0</v>
      </c>
      <c r="K955" s="241">
        <f t="shared" si="1097"/>
        <v>4.3020733199999999</v>
      </c>
      <c r="L955" s="241">
        <f t="shared" si="1097"/>
        <v>0</v>
      </c>
      <c r="M955" s="241">
        <f t="shared" si="1097"/>
        <v>0.22426634400000001</v>
      </c>
      <c r="N955" s="241">
        <f t="shared" si="1097"/>
        <v>4.4413443360000002</v>
      </c>
      <c r="O955" s="241">
        <f t="shared" si="1097"/>
        <v>0.89676840000000002</v>
      </c>
      <c r="P955" s="241">
        <f t="shared" si="1097"/>
        <v>3.2307812400000002</v>
      </c>
      <c r="Q955" s="241">
        <f t="shared" si="1097"/>
        <v>0</v>
      </c>
      <c r="R955" s="241">
        <f t="shared" si="1097"/>
        <v>0.31379469599999998</v>
      </c>
      <c r="S955" s="241">
        <f t="shared" si="1097"/>
        <v>3.2014698499999996</v>
      </c>
      <c r="T955" s="241">
        <f t="shared" si="1097"/>
        <v>0.56423084999999962</v>
      </c>
      <c r="U955" s="241">
        <f t="shared" si="1097"/>
        <v>2.4503503800000002</v>
      </c>
      <c r="V955" s="241">
        <f t="shared" si="1097"/>
        <v>0</v>
      </c>
      <c r="W955" s="241">
        <f t="shared" si="1097"/>
        <v>0.18688862000000001</v>
      </c>
      <c r="X955" s="241">
        <f t="shared" si="1097"/>
        <v>0</v>
      </c>
      <c r="Y955" s="241">
        <f t="shared" si="1097"/>
        <v>0</v>
      </c>
      <c r="Z955" s="241">
        <f t="shared" si="1097"/>
        <v>0</v>
      </c>
      <c r="AA955" s="241">
        <f t="shared" si="1097"/>
        <v>0</v>
      </c>
      <c r="AB955" s="241">
        <f t="shared" si="1097"/>
        <v>0</v>
      </c>
      <c r="AC955" s="241">
        <f t="shared" si="1097"/>
        <v>0</v>
      </c>
      <c r="AD955" s="241">
        <f t="shared" si="1097"/>
        <v>0</v>
      </c>
      <c r="AE955" s="241">
        <f t="shared" si="1097"/>
        <v>0</v>
      </c>
      <c r="AF955" s="241">
        <f t="shared" si="1097"/>
        <v>2020</v>
      </c>
      <c r="AG955" s="241">
        <f t="shared" si="1097"/>
        <v>0</v>
      </c>
      <c r="AH955" s="241">
        <f t="shared" si="1097"/>
        <v>0</v>
      </c>
      <c r="AI955" s="241">
        <f t="shared" si="1097"/>
        <v>0</v>
      </c>
      <c r="AJ955" s="241">
        <f t="shared" si="1097"/>
        <v>0.52700000000000002</v>
      </c>
      <c r="AK955" s="241">
        <f t="shared" si="1097"/>
        <v>0</v>
      </c>
    </row>
    <row r="956" spans="1:37" ht="46.65" x14ac:dyDescent="0.35">
      <c r="A956" s="181">
        <v>818</v>
      </c>
      <c r="B956" s="177" t="s">
        <v>1472</v>
      </c>
      <c r="C956" s="151" t="s">
        <v>1473</v>
      </c>
      <c r="D956" s="153">
        <v>4.9048560000000005</v>
      </c>
      <c r="E956" s="192">
        <f t="shared" ref="E956:E959" si="1098">D956*10%</f>
        <v>0.49048560000000008</v>
      </c>
      <c r="F956" s="192">
        <f t="shared" ref="F956:F959" si="1099">D956-E956-H956</f>
        <v>4.1200790400000002</v>
      </c>
      <c r="G956" s="192"/>
      <c r="H956" s="192">
        <f t="shared" ref="H956:H959" si="1100">D956*6%</f>
        <v>0.29429136</v>
      </c>
      <c r="I956" s="153">
        <v>4.3020733199999999</v>
      </c>
      <c r="J956" s="193">
        <v>0</v>
      </c>
      <c r="K956" s="193">
        <v>4.3020733199999999</v>
      </c>
      <c r="L956" s="193">
        <v>0</v>
      </c>
      <c r="M956" s="193">
        <v>0</v>
      </c>
      <c r="N956" s="192">
        <f t="shared" ref="N956:N959" si="1101">D956-I956</f>
        <v>0.60278268000000068</v>
      </c>
      <c r="O956" s="192">
        <f t="shared" ref="O956:O959" si="1102">E956-J956</f>
        <v>0.49048560000000008</v>
      </c>
      <c r="P956" s="192">
        <f t="shared" ref="P956:P959" si="1103">F956-K956</f>
        <v>-0.18199427999999962</v>
      </c>
      <c r="Q956" s="192">
        <f t="shared" ref="Q956:Q959" si="1104">G956-L956</f>
        <v>0</v>
      </c>
      <c r="R956" s="192">
        <f t="shared" ref="R956:R959" si="1105">H956-M956</f>
        <v>0.29429136</v>
      </c>
      <c r="S956" s="153">
        <f t="shared" ref="S956:S959" si="1106">T956+U956+V956+W956</f>
        <v>0</v>
      </c>
      <c r="T956" s="153"/>
      <c r="U956" s="153"/>
      <c r="V956" s="153"/>
      <c r="W956" s="153">
        <v>0</v>
      </c>
      <c r="X956" s="193"/>
      <c r="Y956" s="193"/>
      <c r="Z956" s="193"/>
      <c r="AA956" s="193"/>
      <c r="AB956" s="201"/>
      <c r="AC956" s="193"/>
      <c r="AD956" s="193"/>
      <c r="AE956" s="193"/>
      <c r="AF956" s="193"/>
      <c r="AG956" s="193"/>
      <c r="AH956" s="193"/>
      <c r="AI956" s="193"/>
      <c r="AJ956" s="153"/>
      <c r="AK956" s="193"/>
    </row>
    <row r="957" spans="1:37" ht="62.2" x14ac:dyDescent="0.35">
      <c r="A957" s="181">
        <v>819</v>
      </c>
      <c r="B957" s="177" t="s">
        <v>1474</v>
      </c>
      <c r="C957" s="151" t="s">
        <v>1475</v>
      </c>
      <c r="D957" s="153">
        <v>1.2E-2</v>
      </c>
      <c r="E957" s="192">
        <f t="shared" si="1098"/>
        <v>1.2000000000000001E-3</v>
      </c>
      <c r="F957" s="192">
        <f t="shared" si="1099"/>
        <v>1.008E-2</v>
      </c>
      <c r="G957" s="192"/>
      <c r="H957" s="192">
        <f t="shared" si="1100"/>
        <v>7.1999999999999994E-4</v>
      </c>
      <c r="I957" s="153">
        <v>5.3404799999999997E-4</v>
      </c>
      <c r="J957" s="193">
        <v>0</v>
      </c>
      <c r="K957" s="193">
        <v>0</v>
      </c>
      <c r="L957" s="193">
        <v>0</v>
      </c>
      <c r="M957" s="193">
        <v>5.3404799999999997E-4</v>
      </c>
      <c r="N957" s="192">
        <f t="shared" si="1101"/>
        <v>1.1465952E-2</v>
      </c>
      <c r="O957" s="192">
        <f t="shared" si="1102"/>
        <v>1.2000000000000001E-3</v>
      </c>
      <c r="P957" s="192">
        <f t="shared" si="1103"/>
        <v>1.008E-2</v>
      </c>
      <c r="Q957" s="192">
        <f t="shared" si="1104"/>
        <v>0</v>
      </c>
      <c r="R957" s="192">
        <f t="shared" si="1105"/>
        <v>1.8595199999999997E-4</v>
      </c>
      <c r="S957" s="153">
        <f t="shared" si="1106"/>
        <v>4.4504000000000001E-4</v>
      </c>
      <c r="T957" s="153"/>
      <c r="U957" s="153"/>
      <c r="V957" s="153"/>
      <c r="W957" s="153">
        <v>4.4504000000000001E-4</v>
      </c>
      <c r="X957" s="193"/>
      <c r="Y957" s="193"/>
      <c r="Z957" s="193"/>
      <c r="AA957" s="193"/>
      <c r="AB957" s="201"/>
      <c r="AC957" s="193"/>
      <c r="AD957" s="193"/>
      <c r="AE957" s="193"/>
      <c r="AF957" s="193"/>
      <c r="AG957" s="193"/>
      <c r="AH957" s="193"/>
      <c r="AI957" s="193"/>
      <c r="AJ957" s="153"/>
      <c r="AK957" s="193"/>
    </row>
    <row r="958" spans="1:37" ht="62.2" x14ac:dyDescent="0.35">
      <c r="A958" s="181">
        <v>820</v>
      </c>
      <c r="B958" s="177" t="s">
        <v>272</v>
      </c>
      <c r="C958" s="151" t="s">
        <v>1476</v>
      </c>
      <c r="D958" s="153">
        <v>4.0508280000000001</v>
      </c>
      <c r="E958" s="192">
        <f t="shared" si="1098"/>
        <v>0.40508280000000002</v>
      </c>
      <c r="F958" s="192">
        <f t="shared" si="1099"/>
        <v>3.40269552</v>
      </c>
      <c r="G958" s="192"/>
      <c r="H958" s="192">
        <f t="shared" si="1100"/>
        <v>0.24304967999999999</v>
      </c>
      <c r="I958" s="153">
        <v>0.223732296</v>
      </c>
      <c r="J958" s="193">
        <v>0</v>
      </c>
      <c r="K958" s="193">
        <v>0</v>
      </c>
      <c r="L958" s="193">
        <v>0</v>
      </c>
      <c r="M958" s="193">
        <v>0.223732296</v>
      </c>
      <c r="N958" s="192">
        <f t="shared" si="1101"/>
        <v>3.827095704</v>
      </c>
      <c r="O958" s="192">
        <f t="shared" si="1102"/>
        <v>0.40508280000000002</v>
      </c>
      <c r="P958" s="192">
        <f t="shared" si="1103"/>
        <v>3.40269552</v>
      </c>
      <c r="Q958" s="192">
        <f t="shared" si="1104"/>
        <v>0</v>
      </c>
      <c r="R958" s="192">
        <f t="shared" si="1105"/>
        <v>1.9317383999999993E-2</v>
      </c>
      <c r="S958" s="153">
        <f t="shared" si="1106"/>
        <v>3.0779129599999999</v>
      </c>
      <c r="T958" s="153">
        <v>0.44111899999999959</v>
      </c>
      <c r="U958" s="153">
        <v>2.4503503800000002</v>
      </c>
      <c r="V958" s="153"/>
      <c r="W958" s="153">
        <v>0.18644358</v>
      </c>
      <c r="X958" s="193"/>
      <c r="Y958" s="193"/>
      <c r="Z958" s="193"/>
      <c r="AA958" s="193"/>
      <c r="AB958" s="201"/>
      <c r="AC958" s="193"/>
      <c r="AD958" s="193"/>
      <c r="AE958" s="193"/>
      <c r="AF958" s="198">
        <v>2020</v>
      </c>
      <c r="AG958" s="192" t="s">
        <v>1527</v>
      </c>
      <c r="AH958" s="192" t="s">
        <v>1528</v>
      </c>
      <c r="AI958" s="192" t="s">
        <v>1529</v>
      </c>
      <c r="AJ958" s="153">
        <v>0.52700000000000002</v>
      </c>
      <c r="AK958" s="193"/>
    </row>
    <row r="959" spans="1:37" ht="46.65" x14ac:dyDescent="0.35">
      <c r="A959" s="181">
        <v>821</v>
      </c>
      <c r="B959" s="177" t="s">
        <v>1477</v>
      </c>
      <c r="C959" s="151" t="s">
        <v>1478</v>
      </c>
      <c r="D959" s="153">
        <v>0</v>
      </c>
      <c r="E959" s="192">
        <f t="shared" si="1098"/>
        <v>0</v>
      </c>
      <c r="F959" s="192">
        <f t="shared" si="1099"/>
        <v>0</v>
      </c>
      <c r="G959" s="192"/>
      <c r="H959" s="192">
        <f t="shared" si="1100"/>
        <v>0</v>
      </c>
      <c r="I959" s="153">
        <v>0</v>
      </c>
      <c r="J959" s="193">
        <v>0</v>
      </c>
      <c r="K959" s="193">
        <v>0</v>
      </c>
      <c r="L959" s="193">
        <v>0</v>
      </c>
      <c r="M959" s="193">
        <v>0</v>
      </c>
      <c r="N959" s="192">
        <f t="shared" si="1101"/>
        <v>0</v>
      </c>
      <c r="O959" s="192">
        <f t="shared" si="1102"/>
        <v>0</v>
      </c>
      <c r="P959" s="192">
        <f t="shared" si="1103"/>
        <v>0</v>
      </c>
      <c r="Q959" s="192">
        <f t="shared" si="1104"/>
        <v>0</v>
      </c>
      <c r="R959" s="192">
        <f t="shared" si="1105"/>
        <v>0</v>
      </c>
      <c r="S959" s="153">
        <f t="shared" si="1106"/>
        <v>0.12311185000000001</v>
      </c>
      <c r="T959" s="153">
        <v>0.12311185000000001</v>
      </c>
      <c r="U959" s="153"/>
      <c r="V959" s="153"/>
      <c r="W959" s="153">
        <v>0</v>
      </c>
      <c r="X959" s="193"/>
      <c r="Y959" s="193"/>
      <c r="Z959" s="193"/>
      <c r="AA959" s="193"/>
      <c r="AB959" s="201"/>
      <c r="AC959" s="193"/>
      <c r="AD959" s="193"/>
      <c r="AE959" s="193"/>
      <c r="AF959" s="193"/>
      <c r="AG959" s="193"/>
      <c r="AH959" s="193"/>
      <c r="AI959" s="193"/>
      <c r="AJ959" s="153"/>
      <c r="AK959" s="193"/>
    </row>
    <row r="960" spans="1:37" ht="15.05" x14ac:dyDescent="0.35">
      <c r="A960" s="186"/>
      <c r="B960" s="157" t="s">
        <v>608</v>
      </c>
      <c r="C960" s="158"/>
      <c r="D960" s="241">
        <f t="shared" ref="D960:AK960" si="1107">SUM(D961)</f>
        <v>6.1132079999999993</v>
      </c>
      <c r="E960" s="241">
        <f t="shared" si="1107"/>
        <v>0.6113208</v>
      </c>
      <c r="F960" s="241">
        <f t="shared" si="1107"/>
        <v>5.1350947199999997</v>
      </c>
      <c r="G960" s="241">
        <f t="shared" si="1107"/>
        <v>0</v>
      </c>
      <c r="H960" s="241">
        <f t="shared" si="1107"/>
        <v>0.36679247999999992</v>
      </c>
      <c r="I960" s="241">
        <f t="shared" si="1107"/>
        <v>0.27206860800000005</v>
      </c>
      <c r="J960" s="241">
        <f t="shared" si="1107"/>
        <v>0</v>
      </c>
      <c r="K960" s="241">
        <f t="shared" si="1107"/>
        <v>0</v>
      </c>
      <c r="L960" s="241">
        <f t="shared" si="1107"/>
        <v>0</v>
      </c>
      <c r="M960" s="241">
        <f t="shared" si="1107"/>
        <v>0.27206860800000005</v>
      </c>
      <c r="N960" s="241">
        <f t="shared" si="1107"/>
        <v>5.8411393919999997</v>
      </c>
      <c r="O960" s="241">
        <f t="shared" si="1107"/>
        <v>0.6113208</v>
      </c>
      <c r="P960" s="241">
        <f t="shared" si="1107"/>
        <v>5.1350947199999997</v>
      </c>
      <c r="Q960" s="241">
        <f t="shared" si="1107"/>
        <v>0</v>
      </c>
      <c r="R960" s="241">
        <f t="shared" si="1107"/>
        <v>9.4723871999999876E-2</v>
      </c>
      <c r="S960" s="241">
        <f t="shared" si="1107"/>
        <v>0.22672384000000004</v>
      </c>
      <c r="T960" s="241">
        <f t="shared" si="1107"/>
        <v>0</v>
      </c>
      <c r="U960" s="241">
        <f t="shared" si="1107"/>
        <v>0</v>
      </c>
      <c r="V960" s="241">
        <f t="shared" si="1107"/>
        <v>0</v>
      </c>
      <c r="W960" s="241">
        <f t="shared" si="1107"/>
        <v>0.22672384000000004</v>
      </c>
      <c r="X960" s="241">
        <f t="shared" si="1107"/>
        <v>0</v>
      </c>
      <c r="Y960" s="241">
        <f t="shared" si="1107"/>
        <v>0</v>
      </c>
      <c r="Z960" s="241">
        <f t="shared" si="1107"/>
        <v>0</v>
      </c>
      <c r="AA960" s="241">
        <f t="shared" si="1107"/>
        <v>0</v>
      </c>
      <c r="AB960" s="241">
        <f t="shared" si="1107"/>
        <v>0</v>
      </c>
      <c r="AC960" s="241">
        <f t="shared" si="1107"/>
        <v>0</v>
      </c>
      <c r="AD960" s="241">
        <f t="shared" si="1107"/>
        <v>0</v>
      </c>
      <c r="AE960" s="241">
        <f t="shared" si="1107"/>
        <v>0</v>
      </c>
      <c r="AF960" s="241">
        <f t="shared" si="1107"/>
        <v>0</v>
      </c>
      <c r="AG960" s="241">
        <f t="shared" si="1107"/>
        <v>0</v>
      </c>
      <c r="AH960" s="241">
        <f t="shared" si="1107"/>
        <v>0</v>
      </c>
      <c r="AI960" s="241">
        <f t="shared" si="1107"/>
        <v>0</v>
      </c>
      <c r="AJ960" s="241">
        <f t="shared" si="1107"/>
        <v>0</v>
      </c>
      <c r="AK960" s="241">
        <f t="shared" si="1107"/>
        <v>0</v>
      </c>
    </row>
    <row r="961" spans="1:37" ht="93.25" x14ac:dyDescent="0.35">
      <c r="A961" s="181">
        <v>822</v>
      </c>
      <c r="B961" s="177" t="s">
        <v>1479</v>
      </c>
      <c r="C961" s="151" t="s">
        <v>1480</v>
      </c>
      <c r="D961" s="153">
        <v>6.1132079999999993</v>
      </c>
      <c r="E961" s="192">
        <f>D961*10%</f>
        <v>0.6113208</v>
      </c>
      <c r="F961" s="192">
        <f>D961-E961-H961</f>
        <v>5.1350947199999997</v>
      </c>
      <c r="G961" s="192"/>
      <c r="H961" s="192">
        <f>D961*6%</f>
        <v>0.36679247999999992</v>
      </c>
      <c r="I961" s="153">
        <v>0.27206860800000005</v>
      </c>
      <c r="J961" s="193">
        <v>0</v>
      </c>
      <c r="K961" s="193">
        <v>0</v>
      </c>
      <c r="L961" s="193">
        <v>0</v>
      </c>
      <c r="M961" s="193">
        <v>0.27206860800000005</v>
      </c>
      <c r="N961" s="192">
        <f>D961-I961</f>
        <v>5.8411393919999997</v>
      </c>
      <c r="O961" s="192">
        <f t="shared" ref="O961" si="1108">E961-J961</f>
        <v>0.6113208</v>
      </c>
      <c r="P961" s="192">
        <f t="shared" ref="P961" si="1109">F961-K961</f>
        <v>5.1350947199999997</v>
      </c>
      <c r="Q961" s="192">
        <f t="shared" ref="Q961" si="1110">G961-L961</f>
        <v>0</v>
      </c>
      <c r="R961" s="192">
        <f t="shared" ref="R961" si="1111">H961-M961</f>
        <v>9.4723871999999876E-2</v>
      </c>
      <c r="S961" s="153">
        <f>T961+U961+V961+W961</f>
        <v>0.22672384000000004</v>
      </c>
      <c r="T961" s="153"/>
      <c r="U961" s="153"/>
      <c r="V961" s="153"/>
      <c r="W961" s="153">
        <v>0.22672384000000004</v>
      </c>
      <c r="X961" s="193"/>
      <c r="Y961" s="193"/>
      <c r="Z961" s="193"/>
      <c r="AA961" s="193"/>
      <c r="AB961" s="201"/>
      <c r="AC961" s="193"/>
      <c r="AD961" s="193"/>
      <c r="AE961" s="193"/>
      <c r="AF961" s="193"/>
      <c r="AG961" s="193"/>
      <c r="AH961" s="193"/>
      <c r="AI961" s="193"/>
      <c r="AJ961" s="153"/>
      <c r="AK961" s="193"/>
    </row>
    <row r="962" spans="1:37" ht="30.05" x14ac:dyDescent="0.35">
      <c r="A962" s="186"/>
      <c r="B962" s="157" t="s">
        <v>647</v>
      </c>
      <c r="C962" s="158"/>
      <c r="D962" s="241">
        <f t="shared" ref="D962:AK962" si="1112">SUM(D963:D967)</f>
        <v>15.629819999999999</v>
      </c>
      <c r="E962" s="241">
        <f t="shared" si="1112"/>
        <v>1.5629820000000001</v>
      </c>
      <c r="F962" s="241">
        <f t="shared" si="1112"/>
        <v>13.129048799999998</v>
      </c>
      <c r="G962" s="241">
        <f t="shared" si="1112"/>
        <v>0</v>
      </c>
      <c r="H962" s="241">
        <f t="shared" si="1112"/>
        <v>0.93778919999999988</v>
      </c>
      <c r="I962" s="241">
        <f t="shared" si="1112"/>
        <v>1.264441814</v>
      </c>
      <c r="J962" s="241">
        <f t="shared" si="1112"/>
        <v>0.23058971</v>
      </c>
      <c r="K962" s="241">
        <f t="shared" si="1112"/>
        <v>0</v>
      </c>
      <c r="L962" s="241">
        <f t="shared" si="1112"/>
        <v>0</v>
      </c>
      <c r="M962" s="241">
        <f t="shared" si="1112"/>
        <v>1.0338521039999999</v>
      </c>
      <c r="N962" s="241">
        <f t="shared" si="1112"/>
        <v>14.365378185999997</v>
      </c>
      <c r="O962" s="241">
        <f t="shared" si="1112"/>
        <v>1.33239229</v>
      </c>
      <c r="P962" s="241">
        <f t="shared" si="1112"/>
        <v>13.129048799999998</v>
      </c>
      <c r="Q962" s="241">
        <f t="shared" si="1112"/>
        <v>0</v>
      </c>
      <c r="R962" s="241">
        <f t="shared" si="1112"/>
        <v>-9.6062904000000046E-2</v>
      </c>
      <c r="S962" s="241">
        <f t="shared" si="1112"/>
        <v>1.2608401499999995</v>
      </c>
      <c r="T962" s="241">
        <f t="shared" si="1112"/>
        <v>0</v>
      </c>
      <c r="U962" s="241">
        <f t="shared" si="1112"/>
        <v>0.39929672999999954</v>
      </c>
      <c r="V962" s="241">
        <f t="shared" si="1112"/>
        <v>0</v>
      </c>
      <c r="W962" s="241">
        <f t="shared" si="1112"/>
        <v>0.86154342000000006</v>
      </c>
      <c r="X962" s="241">
        <f t="shared" si="1112"/>
        <v>0</v>
      </c>
      <c r="Y962" s="241">
        <f t="shared" si="1112"/>
        <v>0</v>
      </c>
      <c r="Z962" s="241">
        <f t="shared" si="1112"/>
        <v>0</v>
      </c>
      <c r="AA962" s="241">
        <f t="shared" si="1112"/>
        <v>0</v>
      </c>
      <c r="AB962" s="241">
        <f t="shared" si="1112"/>
        <v>0</v>
      </c>
      <c r="AC962" s="241">
        <f t="shared" si="1112"/>
        <v>0</v>
      </c>
      <c r="AD962" s="241">
        <f t="shared" si="1112"/>
        <v>0</v>
      </c>
      <c r="AE962" s="241">
        <f t="shared" si="1112"/>
        <v>0</v>
      </c>
      <c r="AF962" s="241">
        <f t="shared" si="1112"/>
        <v>2020</v>
      </c>
      <c r="AG962" s="241">
        <f t="shared" si="1112"/>
        <v>0</v>
      </c>
      <c r="AH962" s="241">
        <f t="shared" si="1112"/>
        <v>0</v>
      </c>
      <c r="AI962" s="241">
        <f t="shared" si="1112"/>
        <v>0</v>
      </c>
      <c r="AJ962" s="241">
        <f t="shared" si="1112"/>
        <v>3.4220000000000002</v>
      </c>
      <c r="AK962" s="241">
        <f t="shared" si="1112"/>
        <v>0</v>
      </c>
    </row>
    <row r="963" spans="1:37" ht="108.8" x14ac:dyDescent="0.35">
      <c r="A963" s="181">
        <v>823</v>
      </c>
      <c r="B963" s="177" t="s">
        <v>1481</v>
      </c>
      <c r="C963" s="151" t="s">
        <v>1482</v>
      </c>
      <c r="D963" s="153">
        <v>3.1690559999999999</v>
      </c>
      <c r="E963" s="192">
        <f t="shared" ref="E963:E967" si="1113">D963*10%</f>
        <v>0.31690560000000001</v>
      </c>
      <c r="F963" s="192">
        <f t="shared" ref="F963:F967" si="1114">D963-E963-H963</f>
        <v>2.6620070399999998</v>
      </c>
      <c r="G963" s="192"/>
      <c r="H963" s="192">
        <f t="shared" ref="H963:H967" si="1115">D963*6%</f>
        <v>0.19014335999999998</v>
      </c>
      <c r="I963" s="153">
        <v>0.58481824799999993</v>
      </c>
      <c r="J963" s="193">
        <v>0</v>
      </c>
      <c r="K963" s="193">
        <v>0</v>
      </c>
      <c r="L963" s="193">
        <v>0</v>
      </c>
      <c r="M963" s="193">
        <v>0.58481824799999993</v>
      </c>
      <c r="N963" s="192">
        <f t="shared" ref="N963:N967" si="1116">D963-I963</f>
        <v>2.5842377519999999</v>
      </c>
      <c r="O963" s="192">
        <f t="shared" ref="O963:O967" si="1117">E963-J963</f>
        <v>0.31690560000000001</v>
      </c>
      <c r="P963" s="192">
        <f t="shared" ref="P963:P967" si="1118">F963-K963</f>
        <v>2.6620070399999998</v>
      </c>
      <c r="Q963" s="192">
        <f t="shared" ref="Q963:Q967" si="1119">G963-L963</f>
        <v>0</v>
      </c>
      <c r="R963" s="192">
        <f t="shared" ref="R963:R967" si="1120">H963-M963</f>
        <v>-0.39467488799999995</v>
      </c>
      <c r="S963" s="153">
        <f t="shared" ref="S963:S967" si="1121">T963+U963+V963+W963</f>
        <v>0.88664526999999949</v>
      </c>
      <c r="T963" s="153"/>
      <c r="U963" s="153">
        <v>0.39929672999999954</v>
      </c>
      <c r="V963" s="153"/>
      <c r="W963" s="153">
        <v>0.48734853999999994</v>
      </c>
      <c r="X963" s="193"/>
      <c r="Y963" s="193"/>
      <c r="Z963" s="193"/>
      <c r="AA963" s="193"/>
      <c r="AB963" s="201"/>
      <c r="AC963" s="193"/>
      <c r="AD963" s="193"/>
      <c r="AE963" s="193"/>
      <c r="AF963" s="198">
        <v>2020</v>
      </c>
      <c r="AG963" s="192" t="s">
        <v>1527</v>
      </c>
      <c r="AH963" s="192" t="s">
        <v>1528</v>
      </c>
      <c r="AI963" s="192" t="s">
        <v>1529</v>
      </c>
      <c r="AJ963" s="153">
        <v>3.4220000000000002</v>
      </c>
      <c r="AK963" s="193"/>
    </row>
    <row r="964" spans="1:37" ht="62.2" x14ac:dyDescent="0.35">
      <c r="A964" s="181">
        <v>824</v>
      </c>
      <c r="B964" s="177" t="s">
        <v>1483</v>
      </c>
      <c r="C964" s="151" t="s">
        <v>1484</v>
      </c>
      <c r="D964" s="153">
        <v>3.0727679999999995</v>
      </c>
      <c r="E964" s="192">
        <f t="shared" si="1113"/>
        <v>0.30727679999999996</v>
      </c>
      <c r="F964" s="192">
        <f t="shared" si="1114"/>
        <v>2.5811251199999998</v>
      </c>
      <c r="G964" s="192"/>
      <c r="H964" s="192">
        <f t="shared" si="1115"/>
        <v>0.18436607999999996</v>
      </c>
      <c r="I964" s="153">
        <v>0.13675369199999998</v>
      </c>
      <c r="J964" s="193">
        <v>0</v>
      </c>
      <c r="K964" s="193">
        <v>0</v>
      </c>
      <c r="L964" s="193">
        <v>0</v>
      </c>
      <c r="M964" s="193">
        <v>0.13675369199999998</v>
      </c>
      <c r="N964" s="192">
        <f t="shared" si="1116"/>
        <v>2.9360143079999994</v>
      </c>
      <c r="O964" s="192">
        <f t="shared" si="1117"/>
        <v>0.30727679999999996</v>
      </c>
      <c r="P964" s="192">
        <f t="shared" si="1118"/>
        <v>2.5811251199999998</v>
      </c>
      <c r="Q964" s="192">
        <f t="shared" si="1119"/>
        <v>0</v>
      </c>
      <c r="R964" s="192">
        <f t="shared" si="1120"/>
        <v>4.7612387999999978E-2</v>
      </c>
      <c r="S964" s="153">
        <f t="shared" si="1121"/>
        <v>0.11396141</v>
      </c>
      <c r="T964" s="153"/>
      <c r="U964" s="153"/>
      <c r="V964" s="153"/>
      <c r="W964" s="153">
        <v>0.11396141</v>
      </c>
      <c r="X964" s="193"/>
      <c r="Y964" s="193"/>
      <c r="Z964" s="193"/>
      <c r="AA964" s="193"/>
      <c r="AB964" s="201"/>
      <c r="AC964" s="193"/>
      <c r="AD964" s="193"/>
      <c r="AE964" s="193"/>
      <c r="AF964" s="193"/>
      <c r="AG964" s="193"/>
      <c r="AH964" s="193"/>
      <c r="AI964" s="193"/>
      <c r="AJ964" s="153"/>
      <c r="AK964" s="193"/>
    </row>
    <row r="965" spans="1:37" ht="93.25" x14ac:dyDescent="0.35">
      <c r="A965" s="181">
        <v>825</v>
      </c>
      <c r="B965" s="177" t="s">
        <v>1485</v>
      </c>
      <c r="C965" s="151" t="s">
        <v>1486</v>
      </c>
      <c r="D965" s="153">
        <v>0.68564400000000003</v>
      </c>
      <c r="E965" s="192">
        <f t="shared" si="1113"/>
        <v>6.8564400000000011E-2</v>
      </c>
      <c r="F965" s="192">
        <f t="shared" si="1114"/>
        <v>0.57594096000000006</v>
      </c>
      <c r="G965" s="192"/>
      <c r="H965" s="192">
        <f t="shared" si="1115"/>
        <v>4.1138639999999997E-2</v>
      </c>
      <c r="I965" s="153">
        <v>0</v>
      </c>
      <c r="J965" s="193">
        <v>0</v>
      </c>
      <c r="K965" s="193">
        <v>0</v>
      </c>
      <c r="L965" s="193">
        <v>0</v>
      </c>
      <c r="M965" s="193">
        <v>0</v>
      </c>
      <c r="N965" s="192">
        <f t="shared" si="1116"/>
        <v>0.68564400000000003</v>
      </c>
      <c r="O965" s="192">
        <f t="shared" si="1117"/>
        <v>6.8564400000000011E-2</v>
      </c>
      <c r="P965" s="192">
        <f t="shared" si="1118"/>
        <v>0.57594096000000006</v>
      </c>
      <c r="Q965" s="192">
        <f t="shared" si="1119"/>
        <v>0</v>
      </c>
      <c r="R965" s="192">
        <f t="shared" si="1120"/>
        <v>4.1138639999999997E-2</v>
      </c>
      <c r="S965" s="153">
        <f t="shared" si="1121"/>
        <v>0</v>
      </c>
      <c r="T965" s="153"/>
      <c r="U965" s="153"/>
      <c r="V965" s="153"/>
      <c r="W965" s="209">
        <v>0</v>
      </c>
      <c r="X965" s="193"/>
      <c r="Y965" s="193"/>
      <c r="Z965" s="193"/>
      <c r="AA965" s="193"/>
      <c r="AB965" s="201"/>
      <c r="AC965" s="193"/>
      <c r="AD965" s="193"/>
      <c r="AE965" s="193"/>
      <c r="AF965" s="193"/>
      <c r="AG965" s="193"/>
      <c r="AH965" s="193"/>
      <c r="AI965" s="193"/>
      <c r="AJ965" s="153"/>
      <c r="AK965" s="193"/>
    </row>
    <row r="966" spans="1:37" ht="77.7" x14ac:dyDescent="0.35">
      <c r="A966" s="181">
        <v>826</v>
      </c>
      <c r="B966" s="177" t="s">
        <v>1487</v>
      </c>
      <c r="C966" s="151" t="s">
        <v>1488</v>
      </c>
      <c r="D966" s="153">
        <v>7.016735999999999</v>
      </c>
      <c r="E966" s="192">
        <f t="shared" si="1113"/>
        <v>0.7016735999999999</v>
      </c>
      <c r="F966" s="192">
        <f t="shared" si="1114"/>
        <v>5.8940582399999988</v>
      </c>
      <c r="G966" s="192"/>
      <c r="H966" s="192">
        <f t="shared" si="1115"/>
        <v>0.42100415999999991</v>
      </c>
      <c r="I966" s="153">
        <v>0.40737358400000001</v>
      </c>
      <c r="J966" s="193">
        <v>9.5093419999999998E-2</v>
      </c>
      <c r="K966" s="193">
        <v>0</v>
      </c>
      <c r="L966" s="193">
        <v>0</v>
      </c>
      <c r="M966" s="193">
        <v>0.31228016400000003</v>
      </c>
      <c r="N966" s="192">
        <f t="shared" si="1116"/>
        <v>6.6093624159999989</v>
      </c>
      <c r="O966" s="192">
        <f t="shared" si="1117"/>
        <v>0.60658017999999991</v>
      </c>
      <c r="P966" s="192">
        <f t="shared" si="1118"/>
        <v>5.8940582399999988</v>
      </c>
      <c r="Q966" s="192">
        <f t="shared" si="1119"/>
        <v>0</v>
      </c>
      <c r="R966" s="192">
        <f t="shared" si="1120"/>
        <v>0.10872399599999988</v>
      </c>
      <c r="S966" s="153">
        <f t="shared" si="1121"/>
        <v>0.26023347000000002</v>
      </c>
      <c r="T966" s="153"/>
      <c r="U966" s="153"/>
      <c r="V966" s="153"/>
      <c r="W966" s="153">
        <v>0.26023347000000002</v>
      </c>
      <c r="X966" s="193"/>
      <c r="Y966" s="193"/>
      <c r="Z966" s="193"/>
      <c r="AA966" s="193"/>
      <c r="AB966" s="201"/>
      <c r="AC966" s="193"/>
      <c r="AD966" s="193"/>
      <c r="AE966" s="193"/>
      <c r="AF966" s="193"/>
      <c r="AG966" s="193"/>
      <c r="AH966" s="193"/>
      <c r="AI966" s="193"/>
      <c r="AJ966" s="153"/>
      <c r="AK966" s="193"/>
    </row>
    <row r="967" spans="1:37" ht="62.2" x14ac:dyDescent="0.35">
      <c r="A967" s="181">
        <v>827</v>
      </c>
      <c r="B967" s="152" t="s">
        <v>1929</v>
      </c>
      <c r="C967" s="174" t="s">
        <v>1489</v>
      </c>
      <c r="D967" s="153">
        <v>1.6856160000000002</v>
      </c>
      <c r="E967" s="192">
        <f t="shared" si="1113"/>
        <v>0.16856160000000003</v>
      </c>
      <c r="F967" s="192">
        <f t="shared" si="1114"/>
        <v>1.4159174400000001</v>
      </c>
      <c r="G967" s="192"/>
      <c r="H967" s="192">
        <f t="shared" si="1115"/>
        <v>0.10113696000000001</v>
      </c>
      <c r="I967" s="153">
        <v>0.13549629000000002</v>
      </c>
      <c r="J967" s="192">
        <v>0.13549629000000002</v>
      </c>
      <c r="K967" s="192">
        <v>0</v>
      </c>
      <c r="L967" s="192">
        <v>0</v>
      </c>
      <c r="M967" s="192">
        <v>0</v>
      </c>
      <c r="N967" s="192">
        <f t="shared" si="1116"/>
        <v>1.5501197100000002</v>
      </c>
      <c r="O967" s="192">
        <f t="shared" si="1117"/>
        <v>3.3065310000000014E-2</v>
      </c>
      <c r="P967" s="192">
        <f t="shared" si="1118"/>
        <v>1.4159174400000001</v>
      </c>
      <c r="Q967" s="192">
        <f t="shared" si="1119"/>
        <v>0</v>
      </c>
      <c r="R967" s="192">
        <f t="shared" si="1120"/>
        <v>0.10113696000000001</v>
      </c>
      <c r="S967" s="153">
        <f t="shared" si="1121"/>
        <v>0</v>
      </c>
      <c r="T967" s="153"/>
      <c r="U967" s="153"/>
      <c r="V967" s="153"/>
      <c r="W967" s="153">
        <v>0</v>
      </c>
      <c r="X967" s="192"/>
      <c r="Y967" s="192"/>
      <c r="Z967" s="192"/>
      <c r="AA967" s="192"/>
      <c r="AB967" s="198"/>
      <c r="AC967" s="192"/>
      <c r="AD967" s="192"/>
      <c r="AE967" s="192"/>
      <c r="AF967" s="192"/>
      <c r="AG967" s="192"/>
      <c r="AH967" s="192"/>
      <c r="AI967" s="192"/>
      <c r="AJ967" s="153"/>
      <c r="AK967" s="192"/>
    </row>
    <row r="968" spans="1:37" ht="15.05" x14ac:dyDescent="0.35">
      <c r="A968" s="186"/>
      <c r="B968" s="157" t="s">
        <v>509</v>
      </c>
      <c r="C968" s="158"/>
      <c r="D968" s="241">
        <f t="shared" ref="D968:AK968" si="1122">SUM(D969:D973)</f>
        <v>33.138731999999997</v>
      </c>
      <c r="E968" s="241">
        <f t="shared" si="1122"/>
        <v>3.3138732000000002</v>
      </c>
      <c r="F968" s="241">
        <f t="shared" si="1122"/>
        <v>27.836534879999999</v>
      </c>
      <c r="G968" s="241">
        <f t="shared" si="1122"/>
        <v>0</v>
      </c>
      <c r="H968" s="241">
        <f t="shared" si="1122"/>
        <v>1.9883239199999996</v>
      </c>
      <c r="I968" s="241">
        <f t="shared" si="1122"/>
        <v>11.874663810000001</v>
      </c>
      <c r="J968" s="241">
        <f t="shared" si="1122"/>
        <v>1.2682966100000002</v>
      </c>
      <c r="K968" s="241">
        <f t="shared" si="1122"/>
        <v>9.1623177400000007</v>
      </c>
      <c r="L968" s="241">
        <f t="shared" si="1122"/>
        <v>0</v>
      </c>
      <c r="M968" s="241">
        <f t="shared" si="1122"/>
        <v>1.4440494599999998</v>
      </c>
      <c r="N968" s="241">
        <f t="shared" si="1122"/>
        <v>21.26406819</v>
      </c>
      <c r="O968" s="241">
        <f t="shared" si="1122"/>
        <v>2.04557659</v>
      </c>
      <c r="P968" s="241">
        <f t="shared" si="1122"/>
        <v>18.67421714</v>
      </c>
      <c r="Q968" s="241">
        <f t="shared" si="1122"/>
        <v>0</v>
      </c>
      <c r="R968" s="241">
        <f t="shared" si="1122"/>
        <v>0.54427445999999979</v>
      </c>
      <c r="S968" s="241">
        <f t="shared" si="1122"/>
        <v>19.958217879999996</v>
      </c>
      <c r="T968" s="241">
        <f t="shared" si="1122"/>
        <v>2.1465720599999982</v>
      </c>
      <c r="U968" s="241">
        <f t="shared" si="1122"/>
        <v>16.608271269999999</v>
      </c>
      <c r="V968" s="241">
        <f t="shared" si="1122"/>
        <v>0</v>
      </c>
      <c r="W968" s="241">
        <f t="shared" si="1122"/>
        <v>1.2033745499999999</v>
      </c>
      <c r="X968" s="241">
        <f t="shared" si="1122"/>
        <v>0</v>
      </c>
      <c r="Y968" s="241">
        <f t="shared" si="1122"/>
        <v>0</v>
      </c>
      <c r="Z968" s="241">
        <f t="shared" si="1122"/>
        <v>0</v>
      </c>
      <c r="AA968" s="241">
        <f t="shared" si="1122"/>
        <v>0</v>
      </c>
      <c r="AB968" s="241">
        <f t="shared" si="1122"/>
        <v>0</v>
      </c>
      <c r="AC968" s="241">
        <f t="shared" si="1122"/>
        <v>0</v>
      </c>
      <c r="AD968" s="241">
        <f t="shared" si="1122"/>
        <v>0</v>
      </c>
      <c r="AE968" s="241">
        <f t="shared" si="1122"/>
        <v>1.26</v>
      </c>
      <c r="AF968" s="241">
        <f t="shared" si="1122"/>
        <v>6060</v>
      </c>
      <c r="AG968" s="241">
        <f t="shared" si="1122"/>
        <v>0</v>
      </c>
      <c r="AH968" s="241">
        <f t="shared" si="1122"/>
        <v>0</v>
      </c>
      <c r="AI968" s="241">
        <f t="shared" si="1122"/>
        <v>0</v>
      </c>
      <c r="AJ968" s="241">
        <f t="shared" si="1122"/>
        <v>2.2285000000000004</v>
      </c>
      <c r="AK968" s="241">
        <f t="shared" si="1122"/>
        <v>0</v>
      </c>
    </row>
    <row r="969" spans="1:37" ht="46.65" x14ac:dyDescent="0.35">
      <c r="A969" s="181">
        <v>828</v>
      </c>
      <c r="B969" s="177" t="s">
        <v>1490</v>
      </c>
      <c r="C969" s="151" t="s">
        <v>1491</v>
      </c>
      <c r="D969" s="153">
        <v>20.033111999999999</v>
      </c>
      <c r="E969" s="192">
        <f t="shared" ref="E969:E973" si="1123">D969*10%</f>
        <v>2.0033112000000002</v>
      </c>
      <c r="F969" s="192">
        <f t="shared" ref="F969:F973" si="1124">D969-E969-H969</f>
        <v>16.82781408</v>
      </c>
      <c r="G969" s="192"/>
      <c r="H969" s="192">
        <f t="shared" ref="H969:H973" si="1125">D969*6%</f>
        <v>1.2019867199999998</v>
      </c>
      <c r="I969" s="153">
        <v>0.98166249599999988</v>
      </c>
      <c r="J969" s="193">
        <v>0</v>
      </c>
      <c r="K969" s="193">
        <v>0</v>
      </c>
      <c r="L969" s="193">
        <v>0</v>
      </c>
      <c r="M969" s="193">
        <v>0.98166249599999988</v>
      </c>
      <c r="N969" s="192">
        <f t="shared" ref="N969:N973" si="1126">D969-I969</f>
        <v>19.051449504000001</v>
      </c>
      <c r="O969" s="192">
        <f t="shared" ref="O969:O973" si="1127">E969-J969</f>
        <v>2.0033112000000002</v>
      </c>
      <c r="P969" s="192">
        <f t="shared" ref="P969:P973" si="1128">F969-K969</f>
        <v>16.82781408</v>
      </c>
      <c r="Q969" s="192">
        <f t="shared" ref="Q969:Q973" si="1129">G969-L969</f>
        <v>0</v>
      </c>
      <c r="R969" s="192">
        <f t="shared" ref="R969:R973" si="1130">H969-M969</f>
        <v>0.22032422399999996</v>
      </c>
      <c r="S969" s="153">
        <f t="shared" ref="S969:S973" si="1131">T969+U969+V969+W969</f>
        <v>16.737962909999997</v>
      </c>
      <c r="T969" s="153">
        <v>1.3960953299999979</v>
      </c>
      <c r="U969" s="153">
        <v>14.5238155</v>
      </c>
      <c r="V969" s="153"/>
      <c r="W969" s="153">
        <v>0.81805207999999996</v>
      </c>
      <c r="X969" s="193"/>
      <c r="Y969" s="193"/>
      <c r="Z969" s="193"/>
      <c r="AA969" s="193"/>
      <c r="AB969" s="201"/>
      <c r="AC969" s="193"/>
      <c r="AD969" s="193"/>
      <c r="AE969" s="193">
        <v>1.26</v>
      </c>
      <c r="AF969" s="198">
        <v>2020</v>
      </c>
      <c r="AG969" s="192" t="s">
        <v>1527</v>
      </c>
      <c r="AH969" s="192" t="s">
        <v>1528</v>
      </c>
      <c r="AI969" s="192" t="s">
        <v>1529</v>
      </c>
      <c r="AJ969" s="153">
        <v>1.6440000000000001</v>
      </c>
      <c r="AK969" s="193"/>
    </row>
    <row r="970" spans="1:37" ht="46.65" x14ac:dyDescent="0.35">
      <c r="A970" s="181">
        <v>829</v>
      </c>
      <c r="B970" s="177" t="s">
        <v>1492</v>
      </c>
      <c r="C970" s="151" t="s">
        <v>1493</v>
      </c>
      <c r="D970" s="153">
        <v>1.610412</v>
      </c>
      <c r="E970" s="192">
        <f t="shared" si="1123"/>
        <v>0.1610412</v>
      </c>
      <c r="F970" s="192">
        <f t="shared" si="1124"/>
        <v>1.3527460800000002</v>
      </c>
      <c r="G970" s="192"/>
      <c r="H970" s="192">
        <f t="shared" si="1125"/>
        <v>9.6624719999999997E-2</v>
      </c>
      <c r="I970" s="153">
        <v>10.430614350000001</v>
      </c>
      <c r="J970" s="193">
        <v>1.2682966100000002</v>
      </c>
      <c r="K970" s="193">
        <v>9.1623177400000007</v>
      </c>
      <c r="L970" s="193">
        <v>0</v>
      </c>
      <c r="M970" s="193">
        <v>0</v>
      </c>
      <c r="N970" s="192">
        <f t="shared" si="1126"/>
        <v>-8.8202023500000006</v>
      </c>
      <c r="O970" s="192">
        <f t="shared" si="1127"/>
        <v>-1.1072554100000001</v>
      </c>
      <c r="P970" s="192">
        <f t="shared" si="1128"/>
        <v>-7.8095716600000005</v>
      </c>
      <c r="Q970" s="192">
        <f t="shared" si="1129"/>
        <v>0</v>
      </c>
      <c r="R970" s="192">
        <f t="shared" si="1130"/>
        <v>9.6624719999999997E-2</v>
      </c>
      <c r="S970" s="153">
        <f t="shared" si="1131"/>
        <v>0</v>
      </c>
      <c r="T970" s="153"/>
      <c r="U970" s="153"/>
      <c r="V970" s="153"/>
      <c r="W970" s="153">
        <v>0</v>
      </c>
      <c r="X970" s="193"/>
      <c r="Y970" s="193"/>
      <c r="Z970" s="193"/>
      <c r="AA970" s="193"/>
      <c r="AB970" s="201"/>
      <c r="AC970" s="193"/>
      <c r="AD970" s="193"/>
      <c r="AE970" s="193"/>
      <c r="AF970" s="193"/>
      <c r="AG970" s="193"/>
      <c r="AH970" s="193"/>
      <c r="AI970" s="193"/>
      <c r="AJ970" s="153"/>
      <c r="AK970" s="193"/>
    </row>
    <row r="971" spans="1:37" ht="93.25" x14ac:dyDescent="0.35">
      <c r="A971" s="181">
        <v>830</v>
      </c>
      <c r="B971" s="177" t="s">
        <v>1930</v>
      </c>
      <c r="C971" s="151" t="s">
        <v>1494</v>
      </c>
      <c r="D971" s="153">
        <v>4.5488280000000003</v>
      </c>
      <c r="E971" s="192">
        <f t="shared" si="1123"/>
        <v>0.45488280000000003</v>
      </c>
      <c r="F971" s="192">
        <f t="shared" si="1124"/>
        <v>3.8210155200000004</v>
      </c>
      <c r="G971" s="192"/>
      <c r="H971" s="192">
        <f t="shared" si="1125"/>
        <v>0.27292968000000001</v>
      </c>
      <c r="I971" s="153">
        <v>0.20244582000000003</v>
      </c>
      <c r="J971" s="193">
        <v>0</v>
      </c>
      <c r="K971" s="193">
        <v>0</v>
      </c>
      <c r="L971" s="193">
        <v>0</v>
      </c>
      <c r="M971" s="193">
        <v>0.20244582000000003</v>
      </c>
      <c r="N971" s="192">
        <f t="shared" si="1126"/>
        <v>4.34638218</v>
      </c>
      <c r="O971" s="192">
        <f t="shared" si="1127"/>
        <v>0.45488280000000003</v>
      </c>
      <c r="P971" s="192">
        <f t="shared" si="1128"/>
        <v>3.8210155200000004</v>
      </c>
      <c r="Q971" s="192">
        <f t="shared" si="1129"/>
        <v>0</v>
      </c>
      <c r="R971" s="192">
        <f t="shared" si="1130"/>
        <v>7.0483859999999982E-2</v>
      </c>
      <c r="S971" s="153">
        <f t="shared" si="1131"/>
        <v>0.16870485000000002</v>
      </c>
      <c r="T971" s="153"/>
      <c r="U971" s="153"/>
      <c r="V971" s="153"/>
      <c r="W971" s="153">
        <v>0.16870485000000002</v>
      </c>
      <c r="X971" s="193"/>
      <c r="Y971" s="193"/>
      <c r="Z971" s="193"/>
      <c r="AA971" s="193"/>
      <c r="AB971" s="201"/>
      <c r="AC971" s="193"/>
      <c r="AD971" s="193"/>
      <c r="AE971" s="193"/>
      <c r="AF971" s="193"/>
      <c r="AG971" s="193"/>
      <c r="AH971" s="193"/>
      <c r="AI971" s="193"/>
      <c r="AJ971" s="153"/>
      <c r="AK971" s="193"/>
    </row>
    <row r="972" spans="1:37" ht="46.65" x14ac:dyDescent="0.35">
      <c r="A972" s="181">
        <v>831</v>
      </c>
      <c r="B972" s="177" t="s">
        <v>1495</v>
      </c>
      <c r="C972" s="151" t="s">
        <v>1496</v>
      </c>
      <c r="D972" s="153">
        <v>1.0314239999999999</v>
      </c>
      <c r="E972" s="192">
        <f t="shared" si="1123"/>
        <v>0.1031424</v>
      </c>
      <c r="F972" s="192">
        <f t="shared" si="1124"/>
        <v>0.86639615999999997</v>
      </c>
      <c r="G972" s="192"/>
      <c r="H972" s="192">
        <f t="shared" si="1125"/>
        <v>6.1885439999999993E-2</v>
      </c>
      <c r="I972" s="153">
        <v>4.8663563999999999E-2</v>
      </c>
      <c r="J972" s="193">
        <v>0</v>
      </c>
      <c r="K972" s="193">
        <v>0</v>
      </c>
      <c r="L972" s="193">
        <v>0</v>
      </c>
      <c r="M972" s="193">
        <v>4.8663563999999999E-2</v>
      </c>
      <c r="N972" s="192">
        <f t="shared" si="1126"/>
        <v>0.98276043599999985</v>
      </c>
      <c r="O972" s="192">
        <f t="shared" si="1127"/>
        <v>0.1031424</v>
      </c>
      <c r="P972" s="192">
        <f t="shared" si="1128"/>
        <v>0.86639615999999997</v>
      </c>
      <c r="Q972" s="192">
        <f t="shared" si="1129"/>
        <v>0</v>
      </c>
      <c r="R972" s="192">
        <f t="shared" si="1130"/>
        <v>1.3221875999999994E-2</v>
      </c>
      <c r="S972" s="153">
        <f t="shared" si="1131"/>
        <v>0.83788477000000006</v>
      </c>
      <c r="T972" s="153">
        <v>0.22942313000000003</v>
      </c>
      <c r="U972" s="153">
        <v>0.56790867</v>
      </c>
      <c r="V972" s="153"/>
      <c r="W972" s="153">
        <v>4.0552970000000001E-2</v>
      </c>
      <c r="X972" s="193"/>
      <c r="Y972" s="193"/>
      <c r="Z972" s="193"/>
      <c r="AA972" s="193"/>
      <c r="AB972" s="201"/>
      <c r="AC972" s="193"/>
      <c r="AD972" s="193"/>
      <c r="AE972" s="193"/>
      <c r="AF972" s="198">
        <v>2020</v>
      </c>
      <c r="AG972" s="192" t="s">
        <v>1527</v>
      </c>
      <c r="AH972" s="192" t="s">
        <v>1528</v>
      </c>
      <c r="AI972" s="192" t="s">
        <v>1529</v>
      </c>
      <c r="AJ972" s="153">
        <v>0.39100000000000001</v>
      </c>
      <c r="AK972" s="193"/>
    </row>
    <row r="973" spans="1:37" ht="46.65" x14ac:dyDescent="0.35">
      <c r="A973" s="181">
        <v>832</v>
      </c>
      <c r="B973" s="177" t="s">
        <v>1497</v>
      </c>
      <c r="C973" s="151" t="s">
        <v>1498</v>
      </c>
      <c r="D973" s="153">
        <v>5.9149559999999992</v>
      </c>
      <c r="E973" s="192">
        <f t="shared" si="1123"/>
        <v>0.5914955999999999</v>
      </c>
      <c r="F973" s="192">
        <f t="shared" si="1124"/>
        <v>4.9685630399999994</v>
      </c>
      <c r="G973" s="192"/>
      <c r="H973" s="192">
        <f t="shared" si="1125"/>
        <v>0.35489735999999994</v>
      </c>
      <c r="I973" s="153">
        <v>0.21127758000000002</v>
      </c>
      <c r="J973" s="193">
        <v>0</v>
      </c>
      <c r="K973" s="193">
        <v>0</v>
      </c>
      <c r="L973" s="193">
        <v>0</v>
      </c>
      <c r="M973" s="193">
        <v>0.21127758000000002</v>
      </c>
      <c r="N973" s="192">
        <f t="shared" si="1126"/>
        <v>5.7036784199999992</v>
      </c>
      <c r="O973" s="192">
        <f t="shared" si="1127"/>
        <v>0.5914955999999999</v>
      </c>
      <c r="P973" s="192">
        <f t="shared" si="1128"/>
        <v>4.9685630399999994</v>
      </c>
      <c r="Q973" s="192">
        <f t="shared" si="1129"/>
        <v>0</v>
      </c>
      <c r="R973" s="192">
        <f t="shared" si="1130"/>
        <v>0.14361977999999992</v>
      </c>
      <c r="S973" s="153">
        <f t="shared" si="1131"/>
        <v>2.2136653500000003</v>
      </c>
      <c r="T973" s="153">
        <v>0.52105360000000034</v>
      </c>
      <c r="U973" s="153">
        <v>1.5165470999999999</v>
      </c>
      <c r="V973" s="153"/>
      <c r="W973" s="153">
        <v>0.17606465000000002</v>
      </c>
      <c r="X973" s="193"/>
      <c r="Y973" s="193"/>
      <c r="Z973" s="193"/>
      <c r="AA973" s="193"/>
      <c r="AB973" s="201"/>
      <c r="AC973" s="193"/>
      <c r="AD973" s="193"/>
      <c r="AE973" s="193"/>
      <c r="AF973" s="198">
        <v>2020</v>
      </c>
      <c r="AG973" s="192" t="s">
        <v>1527</v>
      </c>
      <c r="AH973" s="192" t="s">
        <v>1528</v>
      </c>
      <c r="AI973" s="192" t="s">
        <v>1529</v>
      </c>
      <c r="AJ973" s="153">
        <v>0.19350000000000001</v>
      </c>
      <c r="AK973" s="193"/>
    </row>
    <row r="974" spans="1:37" ht="15.05" x14ac:dyDescent="0.35">
      <c r="A974" s="186"/>
      <c r="B974" s="157" t="s">
        <v>612</v>
      </c>
      <c r="C974" s="158"/>
      <c r="D974" s="241">
        <f t="shared" ref="D974:AK974" si="1132">SUM(D975)</f>
        <v>1.5163199999999997</v>
      </c>
      <c r="E974" s="241">
        <f t="shared" si="1132"/>
        <v>0.15163199999999999</v>
      </c>
      <c r="F974" s="241">
        <f t="shared" si="1132"/>
        <v>1.2737087999999996</v>
      </c>
      <c r="G974" s="241">
        <f t="shared" si="1132"/>
        <v>0</v>
      </c>
      <c r="H974" s="241">
        <f t="shared" si="1132"/>
        <v>9.0979199999999982E-2</v>
      </c>
      <c r="I974" s="241">
        <f t="shared" si="1132"/>
        <v>6.7483883999999994E-2</v>
      </c>
      <c r="J974" s="241">
        <f t="shared" si="1132"/>
        <v>0</v>
      </c>
      <c r="K974" s="241">
        <f t="shared" si="1132"/>
        <v>0</v>
      </c>
      <c r="L974" s="241">
        <f t="shared" si="1132"/>
        <v>0</v>
      </c>
      <c r="M974" s="241">
        <f t="shared" si="1132"/>
        <v>6.7483883999999994E-2</v>
      </c>
      <c r="N974" s="241">
        <f t="shared" si="1132"/>
        <v>1.4488361159999996</v>
      </c>
      <c r="O974" s="241">
        <f t="shared" si="1132"/>
        <v>0.15163199999999999</v>
      </c>
      <c r="P974" s="241">
        <f t="shared" si="1132"/>
        <v>1.2737087999999996</v>
      </c>
      <c r="Q974" s="241">
        <f t="shared" si="1132"/>
        <v>0</v>
      </c>
      <c r="R974" s="241">
        <f t="shared" si="1132"/>
        <v>2.3495315999999988E-2</v>
      </c>
      <c r="S974" s="241">
        <f t="shared" si="1132"/>
        <v>5.623657E-2</v>
      </c>
      <c r="T974" s="241">
        <f t="shared" si="1132"/>
        <v>0</v>
      </c>
      <c r="U974" s="241">
        <f t="shared" si="1132"/>
        <v>0</v>
      </c>
      <c r="V974" s="241">
        <f t="shared" si="1132"/>
        <v>0</v>
      </c>
      <c r="W974" s="241">
        <f t="shared" si="1132"/>
        <v>5.623657E-2</v>
      </c>
      <c r="X974" s="241">
        <f t="shared" si="1132"/>
        <v>0</v>
      </c>
      <c r="Y974" s="241">
        <f t="shared" si="1132"/>
        <v>0</v>
      </c>
      <c r="Z974" s="241">
        <f t="shared" si="1132"/>
        <v>0</v>
      </c>
      <c r="AA974" s="241">
        <f t="shared" si="1132"/>
        <v>0</v>
      </c>
      <c r="AB974" s="241">
        <f t="shared" si="1132"/>
        <v>0</v>
      </c>
      <c r="AC974" s="241">
        <f t="shared" si="1132"/>
        <v>0</v>
      </c>
      <c r="AD974" s="241">
        <f t="shared" si="1132"/>
        <v>0</v>
      </c>
      <c r="AE974" s="241">
        <f t="shared" si="1132"/>
        <v>0</v>
      </c>
      <c r="AF974" s="241">
        <f t="shared" si="1132"/>
        <v>0</v>
      </c>
      <c r="AG974" s="241">
        <f t="shared" si="1132"/>
        <v>0</v>
      </c>
      <c r="AH974" s="241">
        <f t="shared" si="1132"/>
        <v>0</v>
      </c>
      <c r="AI974" s="241">
        <f t="shared" si="1132"/>
        <v>0</v>
      </c>
      <c r="AJ974" s="241">
        <f t="shared" si="1132"/>
        <v>0</v>
      </c>
      <c r="AK974" s="241">
        <f t="shared" si="1132"/>
        <v>0</v>
      </c>
    </row>
    <row r="975" spans="1:37" ht="93.25" x14ac:dyDescent="0.35">
      <c r="A975" s="181">
        <v>833</v>
      </c>
      <c r="B975" s="177" t="s">
        <v>1499</v>
      </c>
      <c r="C975" s="151" t="s">
        <v>1500</v>
      </c>
      <c r="D975" s="153">
        <v>1.5163199999999997</v>
      </c>
      <c r="E975" s="192">
        <f>D975*10%</f>
        <v>0.15163199999999999</v>
      </c>
      <c r="F975" s="192">
        <f>D975-E975-H975</f>
        <v>1.2737087999999996</v>
      </c>
      <c r="G975" s="192"/>
      <c r="H975" s="192">
        <f>D975*6%</f>
        <v>9.0979199999999982E-2</v>
      </c>
      <c r="I975" s="153">
        <v>6.7483883999999994E-2</v>
      </c>
      <c r="J975" s="193">
        <v>0</v>
      </c>
      <c r="K975" s="193">
        <v>0</v>
      </c>
      <c r="L975" s="193">
        <v>0</v>
      </c>
      <c r="M975" s="193">
        <v>6.7483883999999994E-2</v>
      </c>
      <c r="N975" s="192">
        <f>D975-I975</f>
        <v>1.4488361159999996</v>
      </c>
      <c r="O975" s="192">
        <f t="shared" ref="O975" si="1133">E975-J975</f>
        <v>0.15163199999999999</v>
      </c>
      <c r="P975" s="192">
        <f t="shared" ref="P975" si="1134">F975-K975</f>
        <v>1.2737087999999996</v>
      </c>
      <c r="Q975" s="192">
        <f t="shared" ref="Q975" si="1135">G975-L975</f>
        <v>0</v>
      </c>
      <c r="R975" s="192">
        <f t="shared" ref="R975" si="1136">H975-M975</f>
        <v>2.3495315999999988E-2</v>
      </c>
      <c r="S975" s="153">
        <f>T975+U975+V975+W975</f>
        <v>5.623657E-2</v>
      </c>
      <c r="T975" s="153"/>
      <c r="U975" s="153"/>
      <c r="V975" s="153"/>
      <c r="W975" s="153">
        <v>5.623657E-2</v>
      </c>
      <c r="X975" s="193"/>
      <c r="Y975" s="193"/>
      <c r="Z975" s="193"/>
      <c r="AA975" s="193"/>
      <c r="AB975" s="201"/>
      <c r="AC975" s="193"/>
      <c r="AD975" s="193"/>
      <c r="AE975" s="193"/>
      <c r="AF975" s="193"/>
      <c r="AG975" s="193"/>
      <c r="AH975" s="193"/>
      <c r="AI975" s="193"/>
      <c r="AJ975" s="153"/>
      <c r="AK975" s="193"/>
    </row>
    <row r="976" spans="1:37" ht="30.05" x14ac:dyDescent="0.35">
      <c r="A976" s="186"/>
      <c r="B976" s="157" t="s">
        <v>1122</v>
      </c>
      <c r="C976" s="158"/>
      <c r="D976" s="241">
        <f t="shared" ref="D976:AK976" si="1137">SUM(D977)</f>
        <v>3.9484079999999997</v>
      </c>
      <c r="E976" s="241">
        <f t="shared" si="1137"/>
        <v>0.39484079999999999</v>
      </c>
      <c r="F976" s="241">
        <f t="shared" si="1137"/>
        <v>3.3166627200000001</v>
      </c>
      <c r="G976" s="241">
        <f t="shared" si="1137"/>
        <v>0</v>
      </c>
      <c r="H976" s="241">
        <f t="shared" si="1137"/>
        <v>0.23690447999999997</v>
      </c>
      <c r="I976" s="241">
        <f t="shared" si="1137"/>
        <v>0.180403164</v>
      </c>
      <c r="J976" s="241">
        <f t="shared" si="1137"/>
        <v>0</v>
      </c>
      <c r="K976" s="241">
        <f t="shared" si="1137"/>
        <v>0</v>
      </c>
      <c r="L976" s="241">
        <f t="shared" si="1137"/>
        <v>0</v>
      </c>
      <c r="M976" s="241">
        <f t="shared" si="1137"/>
        <v>0.180403164</v>
      </c>
      <c r="N976" s="241">
        <f t="shared" si="1137"/>
        <v>3.7680048359999998</v>
      </c>
      <c r="O976" s="241">
        <f t="shared" si="1137"/>
        <v>0.39484079999999999</v>
      </c>
      <c r="P976" s="241">
        <f t="shared" si="1137"/>
        <v>3.3166627200000001</v>
      </c>
      <c r="Q976" s="241">
        <f t="shared" si="1137"/>
        <v>0</v>
      </c>
      <c r="R976" s="241">
        <f t="shared" si="1137"/>
        <v>5.6501315999999968E-2</v>
      </c>
      <c r="S976" s="241">
        <f t="shared" si="1137"/>
        <v>3.3454273099999998</v>
      </c>
      <c r="T976" s="241">
        <f t="shared" si="1137"/>
        <v>0.37095253999999978</v>
      </c>
      <c r="U976" s="241">
        <f t="shared" si="1137"/>
        <v>2.8241388000000001</v>
      </c>
      <c r="V976" s="241">
        <f t="shared" si="1137"/>
        <v>0</v>
      </c>
      <c r="W976" s="241">
        <f t="shared" si="1137"/>
        <v>0.15033597000000001</v>
      </c>
      <c r="X976" s="241">
        <f t="shared" si="1137"/>
        <v>0</v>
      </c>
      <c r="Y976" s="241">
        <f t="shared" si="1137"/>
        <v>0</v>
      </c>
      <c r="Z976" s="241">
        <f t="shared" si="1137"/>
        <v>0</v>
      </c>
      <c r="AA976" s="241">
        <f t="shared" si="1137"/>
        <v>0</v>
      </c>
      <c r="AB976" s="241">
        <f t="shared" si="1137"/>
        <v>0</v>
      </c>
      <c r="AC976" s="241">
        <f t="shared" si="1137"/>
        <v>0</v>
      </c>
      <c r="AD976" s="241">
        <f t="shared" si="1137"/>
        <v>0</v>
      </c>
      <c r="AE976" s="241">
        <f t="shared" si="1137"/>
        <v>0.8</v>
      </c>
      <c r="AF976" s="241">
        <f t="shared" si="1137"/>
        <v>0</v>
      </c>
      <c r="AG976" s="241">
        <f t="shared" si="1137"/>
        <v>0</v>
      </c>
      <c r="AH976" s="241">
        <f t="shared" si="1137"/>
        <v>0</v>
      </c>
      <c r="AI976" s="241">
        <f t="shared" si="1137"/>
        <v>0</v>
      </c>
      <c r="AJ976" s="241">
        <f t="shared" si="1137"/>
        <v>0</v>
      </c>
      <c r="AK976" s="241">
        <f t="shared" si="1137"/>
        <v>0</v>
      </c>
    </row>
    <row r="977" spans="1:37" ht="62.2" x14ac:dyDescent="0.35">
      <c r="A977" s="181">
        <v>834</v>
      </c>
      <c r="B977" s="177" t="s">
        <v>1501</v>
      </c>
      <c r="C977" s="151" t="s">
        <v>1502</v>
      </c>
      <c r="D977" s="153">
        <v>3.9484079999999997</v>
      </c>
      <c r="E977" s="192">
        <f>D977*10%</f>
        <v>0.39484079999999999</v>
      </c>
      <c r="F977" s="192">
        <f>D977-E977-H977</f>
        <v>3.3166627200000001</v>
      </c>
      <c r="G977" s="192"/>
      <c r="H977" s="192">
        <f>D977*6%</f>
        <v>0.23690447999999997</v>
      </c>
      <c r="I977" s="153">
        <v>0.180403164</v>
      </c>
      <c r="J977" s="193">
        <v>0</v>
      </c>
      <c r="K977" s="193">
        <v>0</v>
      </c>
      <c r="L977" s="193">
        <v>0</v>
      </c>
      <c r="M977" s="193">
        <v>0.180403164</v>
      </c>
      <c r="N977" s="192">
        <f>D977-I977</f>
        <v>3.7680048359999998</v>
      </c>
      <c r="O977" s="192">
        <f t="shared" ref="O977" si="1138">E977-J977</f>
        <v>0.39484079999999999</v>
      </c>
      <c r="P977" s="192">
        <f t="shared" ref="P977" si="1139">F977-K977</f>
        <v>3.3166627200000001</v>
      </c>
      <c r="Q977" s="192">
        <f t="shared" ref="Q977" si="1140">G977-L977</f>
        <v>0</v>
      </c>
      <c r="R977" s="192">
        <f t="shared" ref="R977" si="1141">H977-M977</f>
        <v>5.6501315999999968E-2</v>
      </c>
      <c r="S977" s="153">
        <f>T977+U977+V977+W977</f>
        <v>3.3454273099999998</v>
      </c>
      <c r="T977" s="153">
        <v>0.37095253999999978</v>
      </c>
      <c r="U977" s="153">
        <v>2.8241388000000001</v>
      </c>
      <c r="V977" s="153"/>
      <c r="W977" s="153">
        <v>0.15033597000000001</v>
      </c>
      <c r="X977" s="193"/>
      <c r="Y977" s="193"/>
      <c r="Z977" s="193"/>
      <c r="AA977" s="193"/>
      <c r="AB977" s="201"/>
      <c r="AC977" s="193"/>
      <c r="AD977" s="193"/>
      <c r="AE977" s="193">
        <v>0.8</v>
      </c>
      <c r="AF977" s="193"/>
      <c r="AG977" s="193"/>
      <c r="AH977" s="193"/>
      <c r="AI977" s="193"/>
      <c r="AJ977" s="153"/>
      <c r="AK977" s="193"/>
    </row>
    <row r="978" spans="1:37" ht="15.05" x14ac:dyDescent="0.35">
      <c r="A978" s="186"/>
      <c r="B978" s="157" t="s">
        <v>618</v>
      </c>
      <c r="C978" s="158"/>
      <c r="D978" s="241">
        <f t="shared" ref="D978:AK978" si="1142">SUM(D979)</f>
        <v>1.19112</v>
      </c>
      <c r="E978" s="241">
        <f t="shared" si="1142"/>
        <v>0.119112</v>
      </c>
      <c r="F978" s="241">
        <f t="shared" si="1142"/>
        <v>1.0005407999999998</v>
      </c>
      <c r="G978" s="241">
        <f t="shared" si="1142"/>
        <v>0</v>
      </c>
      <c r="H978" s="241">
        <f t="shared" si="1142"/>
        <v>7.1467199999999995E-2</v>
      </c>
      <c r="I978" s="241">
        <f t="shared" si="1142"/>
        <v>1.22055582</v>
      </c>
      <c r="J978" s="241">
        <f t="shared" si="1142"/>
        <v>0.11439454</v>
      </c>
      <c r="K978" s="241">
        <f t="shared" si="1142"/>
        <v>1.05315044</v>
      </c>
      <c r="L978" s="241">
        <f t="shared" si="1142"/>
        <v>0</v>
      </c>
      <c r="M978" s="241">
        <f t="shared" si="1142"/>
        <v>5.301083999999999E-2</v>
      </c>
      <c r="N978" s="241">
        <f t="shared" si="1142"/>
        <v>-2.9435820000000001E-2</v>
      </c>
      <c r="O978" s="241">
        <f t="shared" si="1142"/>
        <v>4.7174599999999928E-3</v>
      </c>
      <c r="P978" s="241">
        <f t="shared" si="1142"/>
        <v>-5.2609640000000235E-2</v>
      </c>
      <c r="Q978" s="241">
        <f t="shared" si="1142"/>
        <v>0</v>
      </c>
      <c r="R978" s="241">
        <f t="shared" si="1142"/>
        <v>1.8456360000000005E-2</v>
      </c>
      <c r="S978" s="241">
        <f t="shared" si="1142"/>
        <v>4.4175699999999991E-2</v>
      </c>
      <c r="T978" s="241">
        <f t="shared" si="1142"/>
        <v>0</v>
      </c>
      <c r="U978" s="241">
        <f t="shared" si="1142"/>
        <v>0</v>
      </c>
      <c r="V978" s="241">
        <f t="shared" si="1142"/>
        <v>0</v>
      </c>
      <c r="W978" s="241">
        <f t="shared" si="1142"/>
        <v>4.4175699999999991E-2</v>
      </c>
      <c r="X978" s="241">
        <f t="shared" si="1142"/>
        <v>0</v>
      </c>
      <c r="Y978" s="241">
        <f t="shared" si="1142"/>
        <v>0</v>
      </c>
      <c r="Z978" s="241">
        <f t="shared" si="1142"/>
        <v>0</v>
      </c>
      <c r="AA978" s="241">
        <f t="shared" si="1142"/>
        <v>0</v>
      </c>
      <c r="AB978" s="241">
        <f t="shared" si="1142"/>
        <v>0</v>
      </c>
      <c r="AC978" s="241">
        <f t="shared" si="1142"/>
        <v>0</v>
      </c>
      <c r="AD978" s="241">
        <f t="shared" si="1142"/>
        <v>0</v>
      </c>
      <c r="AE978" s="241">
        <f t="shared" si="1142"/>
        <v>0</v>
      </c>
      <c r="AF978" s="241">
        <f t="shared" si="1142"/>
        <v>0</v>
      </c>
      <c r="AG978" s="241">
        <f t="shared" si="1142"/>
        <v>0</v>
      </c>
      <c r="AH978" s="241">
        <f t="shared" si="1142"/>
        <v>0</v>
      </c>
      <c r="AI978" s="241">
        <f t="shared" si="1142"/>
        <v>0</v>
      </c>
      <c r="AJ978" s="241">
        <f t="shared" si="1142"/>
        <v>0</v>
      </c>
      <c r="AK978" s="241">
        <f t="shared" si="1142"/>
        <v>0</v>
      </c>
    </row>
    <row r="979" spans="1:37" ht="46.65" x14ac:dyDescent="0.35">
      <c r="A979" s="181">
        <v>835</v>
      </c>
      <c r="B979" s="177" t="s">
        <v>1503</v>
      </c>
      <c r="C979" s="151" t="s">
        <v>1504</v>
      </c>
      <c r="D979" s="153">
        <v>1.19112</v>
      </c>
      <c r="E979" s="192">
        <f>D979*10%</f>
        <v>0.119112</v>
      </c>
      <c r="F979" s="192">
        <f>D979-E979-H979</f>
        <v>1.0005407999999998</v>
      </c>
      <c r="G979" s="192"/>
      <c r="H979" s="192">
        <f>D979*6%</f>
        <v>7.1467199999999995E-2</v>
      </c>
      <c r="I979" s="153">
        <v>1.22055582</v>
      </c>
      <c r="J979" s="193">
        <v>0.11439454</v>
      </c>
      <c r="K979" s="193">
        <v>1.05315044</v>
      </c>
      <c r="L979" s="193">
        <v>0</v>
      </c>
      <c r="M979" s="193">
        <v>5.301083999999999E-2</v>
      </c>
      <c r="N979" s="192">
        <f>D979-I979</f>
        <v>-2.9435820000000001E-2</v>
      </c>
      <c r="O979" s="192">
        <f t="shared" ref="O979" si="1143">E979-J979</f>
        <v>4.7174599999999928E-3</v>
      </c>
      <c r="P979" s="192">
        <f t="shared" ref="P979" si="1144">F979-K979</f>
        <v>-5.2609640000000235E-2</v>
      </c>
      <c r="Q979" s="192">
        <f t="shared" ref="Q979" si="1145">G979-L979</f>
        <v>0</v>
      </c>
      <c r="R979" s="192">
        <f t="shared" ref="R979" si="1146">H979-M979</f>
        <v>1.8456360000000005E-2</v>
      </c>
      <c r="S979" s="153">
        <f>T979+U979+V979+W979</f>
        <v>4.4175699999999991E-2</v>
      </c>
      <c r="T979" s="153"/>
      <c r="U979" s="153"/>
      <c r="V979" s="153"/>
      <c r="W979" s="153">
        <v>4.4175699999999991E-2</v>
      </c>
      <c r="X979" s="193"/>
      <c r="Y979" s="193"/>
      <c r="Z979" s="193"/>
      <c r="AA979" s="193"/>
      <c r="AB979" s="201"/>
      <c r="AC979" s="193"/>
      <c r="AD979" s="193"/>
      <c r="AE979" s="193"/>
      <c r="AF979" s="193"/>
      <c r="AG979" s="193"/>
      <c r="AH979" s="193"/>
      <c r="AI979" s="193"/>
      <c r="AJ979" s="153"/>
      <c r="AK979" s="193"/>
    </row>
    <row r="980" spans="1:37" ht="15.05" x14ac:dyDescent="0.35">
      <c r="A980" s="186"/>
      <c r="B980" s="157" t="s">
        <v>1505</v>
      </c>
      <c r="C980" s="158"/>
      <c r="D980" s="241">
        <f t="shared" ref="D980:AK980" si="1147">SUM(D981:D982)</f>
        <v>10.169315999999998</v>
      </c>
      <c r="E980" s="241">
        <f t="shared" si="1147"/>
        <v>1.0169315999999999</v>
      </c>
      <c r="F980" s="241">
        <f t="shared" si="1147"/>
        <v>8.5422254399999993</v>
      </c>
      <c r="G980" s="241">
        <f t="shared" si="1147"/>
        <v>0</v>
      </c>
      <c r="H980" s="241">
        <f t="shared" si="1147"/>
        <v>0.61015895999999992</v>
      </c>
      <c r="I980" s="241">
        <f t="shared" si="1147"/>
        <v>1.8750822219999999</v>
      </c>
      <c r="J980" s="241">
        <f t="shared" si="1147"/>
        <v>0.20782985000000001</v>
      </c>
      <c r="K980" s="241">
        <f t="shared" si="1147"/>
        <v>1.2953469799999999</v>
      </c>
      <c r="L980" s="241">
        <f t="shared" si="1147"/>
        <v>0</v>
      </c>
      <c r="M980" s="241">
        <f t="shared" si="1147"/>
        <v>0.37190539199999995</v>
      </c>
      <c r="N980" s="241">
        <f t="shared" si="1147"/>
        <v>8.2942337779999988</v>
      </c>
      <c r="O980" s="241">
        <f t="shared" si="1147"/>
        <v>0.80910174999999995</v>
      </c>
      <c r="P980" s="241">
        <f t="shared" si="1147"/>
        <v>7.2468784599999996</v>
      </c>
      <c r="Q980" s="241">
        <f t="shared" si="1147"/>
        <v>0</v>
      </c>
      <c r="R980" s="241">
        <f t="shared" si="1147"/>
        <v>0.23825356799999992</v>
      </c>
      <c r="S980" s="241">
        <f t="shared" si="1147"/>
        <v>0.30992115999999997</v>
      </c>
      <c r="T980" s="241">
        <f t="shared" si="1147"/>
        <v>0</v>
      </c>
      <c r="U980" s="241">
        <f t="shared" si="1147"/>
        <v>0</v>
      </c>
      <c r="V980" s="241">
        <f t="shared" si="1147"/>
        <v>0</v>
      </c>
      <c r="W980" s="241">
        <f t="shared" si="1147"/>
        <v>0.30992115999999997</v>
      </c>
      <c r="X980" s="241">
        <f t="shared" si="1147"/>
        <v>0</v>
      </c>
      <c r="Y980" s="241">
        <f t="shared" si="1147"/>
        <v>0</v>
      </c>
      <c r="Z980" s="241">
        <f t="shared" si="1147"/>
        <v>0</v>
      </c>
      <c r="AA980" s="241">
        <f t="shared" si="1147"/>
        <v>0</v>
      </c>
      <c r="AB980" s="241">
        <f t="shared" si="1147"/>
        <v>0</v>
      </c>
      <c r="AC980" s="241">
        <f t="shared" si="1147"/>
        <v>0</v>
      </c>
      <c r="AD980" s="241">
        <f t="shared" si="1147"/>
        <v>0</v>
      </c>
      <c r="AE980" s="241">
        <f t="shared" si="1147"/>
        <v>0</v>
      </c>
      <c r="AF980" s="241">
        <f t="shared" si="1147"/>
        <v>0</v>
      </c>
      <c r="AG980" s="241">
        <f t="shared" si="1147"/>
        <v>0</v>
      </c>
      <c r="AH980" s="241">
        <f t="shared" si="1147"/>
        <v>0</v>
      </c>
      <c r="AI980" s="241">
        <f t="shared" si="1147"/>
        <v>0</v>
      </c>
      <c r="AJ980" s="241">
        <f t="shared" si="1147"/>
        <v>0</v>
      </c>
      <c r="AK980" s="241">
        <f t="shared" si="1147"/>
        <v>0</v>
      </c>
    </row>
    <row r="981" spans="1:37" ht="77.7" x14ac:dyDescent="0.35">
      <c r="A981" s="181">
        <v>836</v>
      </c>
      <c r="B981" s="177" t="s">
        <v>1506</v>
      </c>
      <c r="C981" s="151" t="s">
        <v>1507</v>
      </c>
      <c r="D981" s="153">
        <v>1.81284</v>
      </c>
      <c r="E981" s="192">
        <f t="shared" ref="E981:E982" si="1148">D981*10%</f>
        <v>0.181284</v>
      </c>
      <c r="F981" s="192">
        <f t="shared" ref="F981:F982" si="1149">D981-E981-H981</f>
        <v>1.5227856</v>
      </c>
      <c r="G981" s="192"/>
      <c r="H981" s="192">
        <f t="shared" ref="H981:H982" si="1150">D981*6%</f>
        <v>0.1087704</v>
      </c>
      <c r="I981" s="153">
        <v>1.5031768299999999</v>
      </c>
      <c r="J981" s="193">
        <v>0.20782985000000001</v>
      </c>
      <c r="K981" s="193">
        <v>1.2953469799999999</v>
      </c>
      <c r="L981" s="193">
        <v>0</v>
      </c>
      <c r="M981" s="193">
        <v>0</v>
      </c>
      <c r="N981" s="192">
        <f t="shared" ref="N981:N982" si="1151">D981-I981</f>
        <v>0.3096631700000001</v>
      </c>
      <c r="O981" s="192">
        <f t="shared" ref="O981:O982" si="1152">E981-J981</f>
        <v>-2.654585000000001E-2</v>
      </c>
      <c r="P981" s="192">
        <f t="shared" ref="P981:P982" si="1153">F981-K981</f>
        <v>0.22743862000000004</v>
      </c>
      <c r="Q981" s="192">
        <f t="shared" ref="Q981:Q982" si="1154">G981-L981</f>
        <v>0</v>
      </c>
      <c r="R981" s="192">
        <f t="shared" ref="R981:R982" si="1155">H981-M981</f>
        <v>0.1087704</v>
      </c>
      <c r="S981" s="153">
        <f t="shared" ref="S981:S982" si="1156">T981+U981+V981+W981</f>
        <v>0</v>
      </c>
      <c r="T981" s="153"/>
      <c r="U981" s="153"/>
      <c r="V981" s="153"/>
      <c r="W981" s="153">
        <v>0</v>
      </c>
      <c r="X981" s="193"/>
      <c r="Y981" s="193"/>
      <c r="Z981" s="193"/>
      <c r="AA981" s="193"/>
      <c r="AB981" s="201"/>
      <c r="AC981" s="193"/>
      <c r="AD981" s="193"/>
      <c r="AE981" s="193"/>
      <c r="AF981" s="193"/>
      <c r="AG981" s="193"/>
      <c r="AH981" s="193"/>
      <c r="AI981" s="193"/>
      <c r="AJ981" s="153"/>
      <c r="AK981" s="193"/>
    </row>
    <row r="982" spans="1:37" ht="62.2" x14ac:dyDescent="0.35">
      <c r="A982" s="210">
        <v>837</v>
      </c>
      <c r="B982" s="152" t="s">
        <v>1508</v>
      </c>
      <c r="C982" s="174" t="s">
        <v>1509</v>
      </c>
      <c r="D982" s="153">
        <v>8.3564759999999989</v>
      </c>
      <c r="E982" s="192">
        <f t="shared" si="1148"/>
        <v>0.83564759999999993</v>
      </c>
      <c r="F982" s="192">
        <f t="shared" si="1149"/>
        <v>7.0194398399999995</v>
      </c>
      <c r="G982" s="192"/>
      <c r="H982" s="192">
        <f t="shared" si="1150"/>
        <v>0.50138855999999987</v>
      </c>
      <c r="I982" s="153">
        <v>0.37190539199999995</v>
      </c>
      <c r="J982" s="192">
        <v>0</v>
      </c>
      <c r="K982" s="192">
        <v>0</v>
      </c>
      <c r="L982" s="192">
        <v>0</v>
      </c>
      <c r="M982" s="192">
        <v>0.37190539199999995</v>
      </c>
      <c r="N982" s="192">
        <f t="shared" si="1151"/>
        <v>7.9845706079999985</v>
      </c>
      <c r="O982" s="192">
        <f t="shared" si="1152"/>
        <v>0.83564759999999993</v>
      </c>
      <c r="P982" s="192">
        <f t="shared" si="1153"/>
        <v>7.0194398399999995</v>
      </c>
      <c r="Q982" s="192">
        <f t="shared" si="1154"/>
        <v>0</v>
      </c>
      <c r="R982" s="192">
        <f t="shared" si="1155"/>
        <v>0.12948316799999993</v>
      </c>
      <c r="S982" s="153">
        <f t="shared" si="1156"/>
        <v>0.30992115999999997</v>
      </c>
      <c r="T982" s="153"/>
      <c r="U982" s="153"/>
      <c r="V982" s="153"/>
      <c r="W982" s="153">
        <v>0.30992115999999997</v>
      </c>
      <c r="X982" s="192"/>
      <c r="Y982" s="192"/>
      <c r="Z982" s="192"/>
      <c r="AA982" s="192"/>
      <c r="AB982" s="198"/>
      <c r="AC982" s="192"/>
      <c r="AD982" s="192"/>
      <c r="AE982" s="192"/>
      <c r="AF982" s="192"/>
      <c r="AG982" s="192"/>
      <c r="AH982" s="192"/>
      <c r="AI982" s="192"/>
      <c r="AJ982" s="153"/>
      <c r="AK982" s="192"/>
    </row>
    <row r="983" spans="1:37" ht="15.05" x14ac:dyDescent="0.35">
      <c r="A983" s="186"/>
      <c r="B983" s="157" t="s">
        <v>692</v>
      </c>
      <c r="C983" s="158"/>
      <c r="D983" s="241">
        <f t="shared" ref="D983:AK983" si="1157">SUM(D984:D985)</f>
        <v>3.8807279999999995</v>
      </c>
      <c r="E983" s="241">
        <f t="shared" si="1157"/>
        <v>0.3880728</v>
      </c>
      <c r="F983" s="241">
        <f t="shared" si="1157"/>
        <v>3.2598115199999995</v>
      </c>
      <c r="G983" s="241">
        <f t="shared" si="1157"/>
        <v>0</v>
      </c>
      <c r="H983" s="241">
        <f t="shared" si="1157"/>
        <v>0.23284367999999994</v>
      </c>
      <c r="I983" s="241">
        <f t="shared" si="1157"/>
        <v>2.1683364E-2</v>
      </c>
      <c r="J983" s="241">
        <f t="shared" si="1157"/>
        <v>0</v>
      </c>
      <c r="K983" s="241">
        <f t="shared" si="1157"/>
        <v>0</v>
      </c>
      <c r="L983" s="241">
        <f t="shared" si="1157"/>
        <v>0</v>
      </c>
      <c r="M983" s="241">
        <f t="shared" si="1157"/>
        <v>2.1683364E-2</v>
      </c>
      <c r="N983" s="241">
        <f t="shared" si="1157"/>
        <v>3.8590446359999997</v>
      </c>
      <c r="O983" s="241">
        <f t="shared" si="1157"/>
        <v>0.3880728</v>
      </c>
      <c r="P983" s="241">
        <f t="shared" si="1157"/>
        <v>3.2598115199999995</v>
      </c>
      <c r="Q983" s="241">
        <f t="shared" si="1157"/>
        <v>0</v>
      </c>
      <c r="R983" s="241">
        <f t="shared" si="1157"/>
        <v>0.21116031599999996</v>
      </c>
      <c r="S983" s="241">
        <f t="shared" si="1157"/>
        <v>1.8069470000000001E-2</v>
      </c>
      <c r="T983" s="241">
        <f t="shared" si="1157"/>
        <v>0</v>
      </c>
      <c r="U983" s="241">
        <f t="shared" si="1157"/>
        <v>0</v>
      </c>
      <c r="V983" s="241">
        <f t="shared" si="1157"/>
        <v>0</v>
      </c>
      <c r="W983" s="241">
        <f t="shared" si="1157"/>
        <v>1.8069470000000001E-2</v>
      </c>
      <c r="X983" s="241">
        <f t="shared" si="1157"/>
        <v>0</v>
      </c>
      <c r="Y983" s="241">
        <f t="shared" si="1157"/>
        <v>0</v>
      </c>
      <c r="Z983" s="241">
        <f t="shared" si="1157"/>
        <v>0</v>
      </c>
      <c r="AA983" s="241">
        <f t="shared" si="1157"/>
        <v>0</v>
      </c>
      <c r="AB983" s="241">
        <f t="shared" si="1157"/>
        <v>0</v>
      </c>
      <c r="AC983" s="241">
        <f t="shared" si="1157"/>
        <v>0</v>
      </c>
      <c r="AD983" s="241">
        <f t="shared" si="1157"/>
        <v>0</v>
      </c>
      <c r="AE983" s="241">
        <f t="shared" si="1157"/>
        <v>0</v>
      </c>
      <c r="AF983" s="241">
        <f t="shared" si="1157"/>
        <v>0</v>
      </c>
      <c r="AG983" s="241">
        <f t="shared" si="1157"/>
        <v>0</v>
      </c>
      <c r="AH983" s="241">
        <f t="shared" si="1157"/>
        <v>0</v>
      </c>
      <c r="AI983" s="241">
        <f t="shared" si="1157"/>
        <v>0</v>
      </c>
      <c r="AJ983" s="241">
        <f t="shared" si="1157"/>
        <v>0</v>
      </c>
      <c r="AK983" s="241">
        <f t="shared" si="1157"/>
        <v>0</v>
      </c>
    </row>
    <row r="984" spans="1:37" ht="62.2" x14ac:dyDescent="0.35">
      <c r="A984" s="181">
        <v>838</v>
      </c>
      <c r="B984" s="177" t="s">
        <v>1510</v>
      </c>
      <c r="C984" s="151" t="s">
        <v>1511</v>
      </c>
      <c r="D984" s="153">
        <v>3.3935159999999995</v>
      </c>
      <c r="E984" s="192">
        <f t="shared" ref="E984:E985" si="1158">D984*10%</f>
        <v>0.33935159999999998</v>
      </c>
      <c r="F984" s="192">
        <f t="shared" ref="F984:F985" si="1159">D984-E984-H984</f>
        <v>2.8505534399999997</v>
      </c>
      <c r="G984" s="192"/>
      <c r="H984" s="192">
        <f t="shared" ref="H984:H985" si="1160">D984*6%</f>
        <v>0.20361095999999995</v>
      </c>
      <c r="I984" s="153">
        <v>0</v>
      </c>
      <c r="J984" s="193">
        <v>0</v>
      </c>
      <c r="K984" s="193">
        <v>0</v>
      </c>
      <c r="L984" s="193">
        <v>0</v>
      </c>
      <c r="M984" s="193">
        <v>0</v>
      </c>
      <c r="N984" s="192">
        <f t="shared" ref="N984:N985" si="1161">D984-I984</f>
        <v>3.3935159999999995</v>
      </c>
      <c r="O984" s="192">
        <f t="shared" ref="O984:O985" si="1162">E984-J984</f>
        <v>0.33935159999999998</v>
      </c>
      <c r="P984" s="192">
        <f t="shared" ref="P984:P985" si="1163">F984-K984</f>
        <v>2.8505534399999997</v>
      </c>
      <c r="Q984" s="192">
        <f t="shared" ref="Q984:Q985" si="1164">G984-L984</f>
        <v>0</v>
      </c>
      <c r="R984" s="192">
        <f t="shared" ref="R984:R985" si="1165">H984-M984</f>
        <v>0.20361095999999995</v>
      </c>
      <c r="S984" s="153">
        <f t="shared" ref="S984:S985" si="1166">T984+U984+V984+W984</f>
        <v>0</v>
      </c>
      <c r="T984" s="153"/>
      <c r="U984" s="153"/>
      <c r="V984" s="153"/>
      <c r="W984" s="153">
        <v>0</v>
      </c>
      <c r="X984" s="193"/>
      <c r="Y984" s="193"/>
      <c r="Z984" s="193"/>
      <c r="AA984" s="193"/>
      <c r="AB984" s="201"/>
      <c r="AC984" s="193"/>
      <c r="AD984" s="193"/>
      <c r="AE984" s="193"/>
      <c r="AF984" s="193"/>
      <c r="AG984" s="193"/>
      <c r="AH984" s="193"/>
      <c r="AI984" s="193"/>
      <c r="AJ984" s="153"/>
      <c r="AK984" s="193"/>
    </row>
    <row r="985" spans="1:37" ht="62.2" x14ac:dyDescent="0.35">
      <c r="A985" s="181">
        <v>839</v>
      </c>
      <c r="B985" s="177" t="s">
        <v>1512</v>
      </c>
      <c r="C985" s="151" t="s">
        <v>1513</v>
      </c>
      <c r="D985" s="153">
        <v>0.48721199999999998</v>
      </c>
      <c r="E985" s="192">
        <f t="shared" si="1158"/>
        <v>4.8721199999999999E-2</v>
      </c>
      <c r="F985" s="192">
        <f t="shared" si="1159"/>
        <v>0.40925807999999997</v>
      </c>
      <c r="G985" s="192"/>
      <c r="H985" s="192">
        <f t="shared" si="1160"/>
        <v>2.9232719999999997E-2</v>
      </c>
      <c r="I985" s="153">
        <v>2.1683364E-2</v>
      </c>
      <c r="J985" s="193">
        <v>0</v>
      </c>
      <c r="K985" s="193">
        <v>0</v>
      </c>
      <c r="L985" s="193">
        <v>0</v>
      </c>
      <c r="M985" s="193">
        <v>2.1683364E-2</v>
      </c>
      <c r="N985" s="192">
        <f t="shared" si="1161"/>
        <v>0.465528636</v>
      </c>
      <c r="O985" s="192">
        <f t="shared" si="1162"/>
        <v>4.8721199999999999E-2</v>
      </c>
      <c r="P985" s="192">
        <f t="shared" si="1163"/>
        <v>0.40925807999999997</v>
      </c>
      <c r="Q985" s="192">
        <f t="shared" si="1164"/>
        <v>0</v>
      </c>
      <c r="R985" s="192">
        <f t="shared" si="1165"/>
        <v>7.5493559999999967E-3</v>
      </c>
      <c r="S985" s="153">
        <f t="shared" si="1166"/>
        <v>1.8069470000000001E-2</v>
      </c>
      <c r="T985" s="153"/>
      <c r="U985" s="153"/>
      <c r="V985" s="153"/>
      <c r="W985" s="153">
        <v>1.8069470000000001E-2</v>
      </c>
      <c r="X985" s="193"/>
      <c r="Y985" s="193"/>
      <c r="Z985" s="193"/>
      <c r="AA985" s="193"/>
      <c r="AB985" s="201"/>
      <c r="AC985" s="193"/>
      <c r="AD985" s="193"/>
      <c r="AE985" s="193"/>
      <c r="AF985" s="193"/>
      <c r="AG985" s="193"/>
      <c r="AH985" s="193"/>
      <c r="AI985" s="193"/>
      <c r="AJ985" s="153"/>
      <c r="AK985" s="193"/>
    </row>
    <row r="986" spans="1:37" ht="30.05" x14ac:dyDescent="0.35">
      <c r="A986" s="186"/>
      <c r="B986" s="157" t="s">
        <v>586</v>
      </c>
      <c r="C986" s="188"/>
      <c r="D986" s="243">
        <f t="shared" ref="D986:AK986" si="1167">SUM(D987)</f>
        <v>7.9041119999999996</v>
      </c>
      <c r="E986" s="243">
        <f t="shared" si="1167"/>
        <v>0.79041119999999998</v>
      </c>
      <c r="F986" s="243">
        <f t="shared" si="1167"/>
        <v>6.6394540799999993</v>
      </c>
      <c r="G986" s="243">
        <f t="shared" si="1167"/>
        <v>0</v>
      </c>
      <c r="H986" s="243">
        <f t="shared" si="1167"/>
        <v>0.47424671999999995</v>
      </c>
      <c r="I986" s="243">
        <f t="shared" si="1167"/>
        <v>0.40039137599999997</v>
      </c>
      <c r="J986" s="243">
        <f t="shared" si="1167"/>
        <v>0</v>
      </c>
      <c r="K986" s="243">
        <f t="shared" si="1167"/>
        <v>0</v>
      </c>
      <c r="L986" s="243">
        <f t="shared" si="1167"/>
        <v>0</v>
      </c>
      <c r="M986" s="243">
        <f t="shared" si="1167"/>
        <v>0.40039137599999997</v>
      </c>
      <c r="N986" s="243">
        <f t="shared" si="1167"/>
        <v>7.5037206239999996</v>
      </c>
      <c r="O986" s="243">
        <f t="shared" si="1167"/>
        <v>0.79041119999999998</v>
      </c>
      <c r="P986" s="243">
        <f t="shared" si="1167"/>
        <v>6.6394540799999993</v>
      </c>
      <c r="Q986" s="243">
        <f t="shared" si="1167"/>
        <v>0</v>
      </c>
      <c r="R986" s="243">
        <f t="shared" si="1167"/>
        <v>7.3855343999999989E-2</v>
      </c>
      <c r="S986" s="243">
        <f t="shared" si="1167"/>
        <v>0.30282279000000001</v>
      </c>
      <c r="T986" s="243">
        <f t="shared" si="1167"/>
        <v>0</v>
      </c>
      <c r="U986" s="243">
        <f t="shared" si="1167"/>
        <v>0</v>
      </c>
      <c r="V986" s="243">
        <f t="shared" si="1167"/>
        <v>0</v>
      </c>
      <c r="W986" s="243">
        <f t="shared" si="1167"/>
        <v>0.30282279000000001</v>
      </c>
      <c r="X986" s="243">
        <f t="shared" si="1167"/>
        <v>0</v>
      </c>
      <c r="Y986" s="243">
        <f t="shared" si="1167"/>
        <v>0</v>
      </c>
      <c r="Z986" s="243">
        <f t="shared" si="1167"/>
        <v>0</v>
      </c>
      <c r="AA986" s="243">
        <f t="shared" si="1167"/>
        <v>0</v>
      </c>
      <c r="AB986" s="243">
        <f t="shared" si="1167"/>
        <v>0</v>
      </c>
      <c r="AC986" s="243">
        <f t="shared" si="1167"/>
        <v>0</v>
      </c>
      <c r="AD986" s="243">
        <f t="shared" si="1167"/>
        <v>0</v>
      </c>
      <c r="AE986" s="243">
        <f t="shared" si="1167"/>
        <v>0</v>
      </c>
      <c r="AF986" s="243">
        <f t="shared" si="1167"/>
        <v>0</v>
      </c>
      <c r="AG986" s="243">
        <f t="shared" si="1167"/>
        <v>0</v>
      </c>
      <c r="AH986" s="243">
        <f t="shared" si="1167"/>
        <v>0</v>
      </c>
      <c r="AI986" s="243">
        <f t="shared" si="1167"/>
        <v>0</v>
      </c>
      <c r="AJ986" s="243">
        <f t="shared" si="1167"/>
        <v>0</v>
      </c>
      <c r="AK986" s="243">
        <f t="shared" si="1167"/>
        <v>0</v>
      </c>
    </row>
    <row r="987" spans="1:37" ht="93.25" x14ac:dyDescent="0.35">
      <c r="A987" s="210">
        <v>840</v>
      </c>
      <c r="B987" s="152" t="s">
        <v>1514</v>
      </c>
      <c r="C987" s="174" t="s">
        <v>1515</v>
      </c>
      <c r="D987" s="153">
        <v>7.9041119999999996</v>
      </c>
      <c r="E987" s="192">
        <f>D987*10%</f>
        <v>0.79041119999999998</v>
      </c>
      <c r="F987" s="192">
        <f>D987-E987-H987</f>
        <v>6.6394540799999993</v>
      </c>
      <c r="G987" s="192"/>
      <c r="H987" s="192">
        <f>D987*6%</f>
        <v>0.47424671999999995</v>
      </c>
      <c r="I987" s="153">
        <v>0.40039137599999997</v>
      </c>
      <c r="J987" s="192">
        <v>0</v>
      </c>
      <c r="K987" s="192">
        <v>0</v>
      </c>
      <c r="L987" s="192">
        <v>0</v>
      </c>
      <c r="M987" s="192">
        <v>0.40039137599999997</v>
      </c>
      <c r="N987" s="192">
        <f>D987-I987</f>
        <v>7.5037206239999996</v>
      </c>
      <c r="O987" s="192">
        <f t="shared" ref="O987" si="1168">E987-J987</f>
        <v>0.79041119999999998</v>
      </c>
      <c r="P987" s="192">
        <f t="shared" ref="P987" si="1169">F987-K987</f>
        <v>6.6394540799999993</v>
      </c>
      <c r="Q987" s="192">
        <f t="shared" ref="Q987" si="1170">G987-L987</f>
        <v>0</v>
      </c>
      <c r="R987" s="192">
        <f t="shared" ref="R987" si="1171">H987-M987</f>
        <v>7.3855343999999989E-2</v>
      </c>
      <c r="S987" s="153">
        <f>T987+U987+V987+W987</f>
        <v>0.30282279000000001</v>
      </c>
      <c r="T987" s="153"/>
      <c r="U987" s="153"/>
      <c r="V987" s="153"/>
      <c r="W987" s="153">
        <v>0.30282279000000001</v>
      </c>
      <c r="X987" s="192"/>
      <c r="Y987" s="192"/>
      <c r="Z987" s="192"/>
      <c r="AA987" s="192"/>
      <c r="AB987" s="198"/>
      <c r="AC987" s="192"/>
      <c r="AD987" s="192"/>
      <c r="AE987" s="192"/>
      <c r="AF987" s="192"/>
      <c r="AG987" s="192"/>
      <c r="AH987" s="192"/>
      <c r="AI987" s="192"/>
      <c r="AJ987" s="153"/>
      <c r="AK987" s="192"/>
    </row>
    <row r="988" spans="1:37" ht="15.55" x14ac:dyDescent="0.35">
      <c r="A988" s="204"/>
      <c r="B988" s="205" t="s">
        <v>1516</v>
      </c>
      <c r="C988" s="204"/>
      <c r="D988" s="244">
        <f t="shared" ref="D988:AK988" si="1172">SUM(D989:D995)</f>
        <v>989.88</v>
      </c>
      <c r="E988" s="244">
        <f t="shared" si="1172"/>
        <v>90.587999999999994</v>
      </c>
      <c r="F988" s="244">
        <f t="shared" si="1172"/>
        <v>760.93920000000003</v>
      </c>
      <c r="G988" s="244">
        <f t="shared" si="1172"/>
        <v>83.999999999999986</v>
      </c>
      <c r="H988" s="244">
        <f t="shared" si="1172"/>
        <v>54.352799999999995</v>
      </c>
      <c r="I988" s="244">
        <f t="shared" si="1172"/>
        <v>398.7407232991186</v>
      </c>
      <c r="J988" s="244">
        <f t="shared" si="1172"/>
        <v>0</v>
      </c>
      <c r="K988" s="244">
        <f t="shared" si="1172"/>
        <v>0</v>
      </c>
      <c r="L988" s="244">
        <f t="shared" si="1172"/>
        <v>39.149323557999999</v>
      </c>
      <c r="M988" s="244">
        <f t="shared" si="1172"/>
        <v>359.59139974111861</v>
      </c>
      <c r="N988" s="244">
        <f t="shared" si="1172"/>
        <v>0</v>
      </c>
      <c r="O988" s="244">
        <f t="shared" si="1172"/>
        <v>0</v>
      </c>
      <c r="P988" s="244">
        <f t="shared" si="1172"/>
        <v>0</v>
      </c>
      <c r="Q988" s="244">
        <f t="shared" si="1172"/>
        <v>0</v>
      </c>
      <c r="R988" s="244">
        <f t="shared" si="1172"/>
        <v>0</v>
      </c>
      <c r="S988" s="244">
        <f t="shared" si="1172"/>
        <v>225.97273783000003</v>
      </c>
      <c r="T988" s="244">
        <f t="shared" si="1172"/>
        <v>0</v>
      </c>
      <c r="U988" s="244">
        <f t="shared" si="1172"/>
        <v>0</v>
      </c>
      <c r="V988" s="244">
        <f t="shared" si="1172"/>
        <v>24.53901454</v>
      </c>
      <c r="W988" s="244">
        <f t="shared" si="1172"/>
        <v>201.43372329000002</v>
      </c>
      <c r="X988" s="244">
        <f t="shared" si="1172"/>
        <v>0</v>
      </c>
      <c r="Y988" s="244">
        <f t="shared" si="1172"/>
        <v>0</v>
      </c>
      <c r="Z988" s="244">
        <f t="shared" si="1172"/>
        <v>0</v>
      </c>
      <c r="AA988" s="244">
        <f t="shared" si="1172"/>
        <v>0</v>
      </c>
      <c r="AB988" s="244">
        <f t="shared" si="1172"/>
        <v>0</v>
      </c>
      <c r="AC988" s="244">
        <f t="shared" si="1172"/>
        <v>0</v>
      </c>
      <c r="AD988" s="244">
        <f t="shared" si="1172"/>
        <v>0</v>
      </c>
      <c r="AE988" s="244">
        <f t="shared" si="1172"/>
        <v>0</v>
      </c>
      <c r="AF988" s="244">
        <f t="shared" si="1172"/>
        <v>0</v>
      </c>
      <c r="AG988" s="244">
        <f t="shared" si="1172"/>
        <v>0</v>
      </c>
      <c r="AH988" s="244">
        <f t="shared" si="1172"/>
        <v>0</v>
      </c>
      <c r="AI988" s="244">
        <f t="shared" si="1172"/>
        <v>0</v>
      </c>
      <c r="AJ988" s="244">
        <f t="shared" si="1172"/>
        <v>0</v>
      </c>
      <c r="AK988" s="244">
        <f t="shared" si="1172"/>
        <v>0</v>
      </c>
    </row>
    <row r="989" spans="1:37" s="206" customFormat="1" ht="20.2" x14ac:dyDescent="0.35">
      <c r="A989" s="167">
        <v>841</v>
      </c>
      <c r="B989" s="159" t="s">
        <v>1517</v>
      </c>
      <c r="C989" s="160" t="s">
        <v>1518</v>
      </c>
      <c r="D989" s="194">
        <v>120</v>
      </c>
      <c r="E989" s="192">
        <f t="shared" ref="E989:E995" si="1173">D989*10%</f>
        <v>12</v>
      </c>
      <c r="F989" s="192">
        <f t="shared" ref="F989:F990" si="1174">D989-E989-H989</f>
        <v>100.8</v>
      </c>
      <c r="G989" s="192"/>
      <c r="H989" s="192">
        <f t="shared" ref="H989:H990" si="1175">D989*6%</f>
        <v>7.1999999999999993</v>
      </c>
      <c r="I989" s="194">
        <v>99.191929451118625</v>
      </c>
      <c r="J989" s="206">
        <v>0</v>
      </c>
      <c r="K989" s="206">
        <v>0</v>
      </c>
      <c r="L989" s="206">
        <v>0</v>
      </c>
      <c r="M989" s="206">
        <v>99.191929451118625</v>
      </c>
      <c r="S989" s="153">
        <f t="shared" ref="S989:S995" si="1176">T989+U989+V989+W989</f>
        <v>35.131242619999995</v>
      </c>
      <c r="T989" s="153"/>
      <c r="U989" s="153"/>
      <c r="V989" s="153"/>
      <c r="W989" s="153">
        <v>35.131242619999995</v>
      </c>
      <c r="AB989" s="207"/>
      <c r="AJ989" s="197"/>
    </row>
    <row r="990" spans="1:37" s="206" customFormat="1" ht="31.1" x14ac:dyDescent="0.35">
      <c r="A990" s="167">
        <v>842</v>
      </c>
      <c r="B990" s="159" t="s">
        <v>1519</v>
      </c>
      <c r="C990" s="160" t="s">
        <v>1518</v>
      </c>
      <c r="D990" s="194">
        <v>132</v>
      </c>
      <c r="E990" s="192">
        <f t="shared" si="1173"/>
        <v>13.200000000000001</v>
      </c>
      <c r="F990" s="192">
        <f t="shared" si="1174"/>
        <v>110.88</v>
      </c>
      <c r="G990" s="192"/>
      <c r="H990" s="192">
        <f t="shared" si="1175"/>
        <v>7.92</v>
      </c>
      <c r="I990" s="194">
        <v>56.213193709999999</v>
      </c>
      <c r="J990" s="206">
        <v>0</v>
      </c>
      <c r="K990" s="206">
        <v>0</v>
      </c>
      <c r="L990" s="206">
        <v>0</v>
      </c>
      <c r="M990" s="206">
        <v>56.213193709999999</v>
      </c>
      <c r="S990" s="153">
        <f t="shared" si="1176"/>
        <v>26.387536209999997</v>
      </c>
      <c r="T990" s="153"/>
      <c r="U990" s="153"/>
      <c r="V990" s="153"/>
      <c r="W990" s="153">
        <v>26.387536209999997</v>
      </c>
      <c r="AB990" s="207"/>
      <c r="AJ990" s="197"/>
    </row>
    <row r="991" spans="1:37" s="206" customFormat="1" ht="20.2" x14ac:dyDescent="0.35">
      <c r="A991" s="167">
        <v>843</v>
      </c>
      <c r="B991" s="159" t="s">
        <v>1520</v>
      </c>
      <c r="C991" s="160" t="s">
        <v>1518</v>
      </c>
      <c r="D991" s="194">
        <v>83.999999999999986</v>
      </c>
      <c r="G991" s="194">
        <v>83.999999999999986</v>
      </c>
      <c r="I991" s="194">
        <v>53.029440099999995</v>
      </c>
      <c r="J991" s="206">
        <v>0</v>
      </c>
      <c r="K991" s="206">
        <v>0</v>
      </c>
      <c r="L991" s="206">
        <v>0</v>
      </c>
      <c r="M991" s="206">
        <v>53.029440099999995</v>
      </c>
      <c r="S991" s="153">
        <f t="shared" si="1176"/>
        <v>13.33283333</v>
      </c>
      <c r="T991" s="153"/>
      <c r="U991" s="153"/>
      <c r="V991" s="153"/>
      <c r="W991" s="153">
        <v>13.33283333</v>
      </c>
      <c r="AB991" s="207"/>
      <c r="AJ991" s="197"/>
    </row>
    <row r="992" spans="1:37" s="206" customFormat="1" ht="20.2" x14ac:dyDescent="0.35">
      <c r="A992" s="167">
        <v>844</v>
      </c>
      <c r="B992" s="159" t="s">
        <v>1521</v>
      </c>
      <c r="C992" s="160" t="s">
        <v>1518</v>
      </c>
      <c r="D992" s="194">
        <v>300</v>
      </c>
      <c r="E992" s="192">
        <f t="shared" si="1173"/>
        <v>30</v>
      </c>
      <c r="F992" s="192">
        <f t="shared" ref="F992:F995" si="1177">D992-E992-H992</f>
        <v>252</v>
      </c>
      <c r="G992" s="192"/>
      <c r="H992" s="192">
        <f t="shared" ref="H992:H995" si="1178">D992*6%</f>
        <v>18</v>
      </c>
      <c r="I992" s="194">
        <v>150.35344669</v>
      </c>
      <c r="J992" s="206">
        <v>0</v>
      </c>
      <c r="K992" s="206">
        <v>0</v>
      </c>
      <c r="L992" s="206">
        <v>0</v>
      </c>
      <c r="M992" s="206">
        <v>150.35344669</v>
      </c>
      <c r="S992" s="153">
        <f t="shared" si="1176"/>
        <v>125.91261964</v>
      </c>
      <c r="T992" s="153"/>
      <c r="U992" s="153"/>
      <c r="V992" s="153"/>
      <c r="W992" s="153">
        <v>125.91261964</v>
      </c>
      <c r="AB992" s="207"/>
      <c r="AJ992" s="197"/>
    </row>
    <row r="993" spans="1:36" s="206" customFormat="1" ht="31.1" x14ac:dyDescent="0.35">
      <c r="A993" s="167">
        <v>845</v>
      </c>
      <c r="B993" s="159" t="s">
        <v>1522</v>
      </c>
      <c r="C993" s="160" t="s">
        <v>1518</v>
      </c>
      <c r="D993" s="194">
        <v>83.999999999999986</v>
      </c>
      <c r="E993" s="192">
        <f t="shared" si="1173"/>
        <v>8.3999999999999986</v>
      </c>
      <c r="F993" s="192">
        <f t="shared" si="1177"/>
        <v>70.56</v>
      </c>
      <c r="G993" s="192"/>
      <c r="H993" s="192">
        <f t="shared" si="1178"/>
        <v>5.0399999999999991</v>
      </c>
      <c r="I993" s="194">
        <v>39.149323557999999</v>
      </c>
      <c r="J993" s="206">
        <v>0</v>
      </c>
      <c r="K993" s="206">
        <v>0</v>
      </c>
      <c r="L993" s="206">
        <v>39.149323557999999</v>
      </c>
      <c r="M993" s="206">
        <v>0</v>
      </c>
      <c r="S993" s="153">
        <f t="shared" si="1176"/>
        <v>24.53901454</v>
      </c>
      <c r="T993" s="153"/>
      <c r="U993" s="153"/>
      <c r="V993" s="153">
        <v>24.53901454</v>
      </c>
      <c r="W993" s="153"/>
      <c r="AB993" s="207"/>
      <c r="AJ993" s="197"/>
    </row>
    <row r="994" spans="1:36" s="206" customFormat="1" ht="20.2" x14ac:dyDescent="0.35">
      <c r="A994" s="167">
        <v>846</v>
      </c>
      <c r="B994" s="159" t="s">
        <v>1523</v>
      </c>
      <c r="C994" s="160" t="s">
        <v>1518</v>
      </c>
      <c r="D994" s="194">
        <v>254.88</v>
      </c>
      <c r="E994" s="192">
        <f t="shared" si="1173"/>
        <v>25.488</v>
      </c>
      <c r="F994" s="192">
        <f t="shared" si="1177"/>
        <v>214.0992</v>
      </c>
      <c r="G994" s="192"/>
      <c r="H994" s="192">
        <f t="shared" si="1178"/>
        <v>15.2928</v>
      </c>
      <c r="I994" s="194">
        <v>0</v>
      </c>
      <c r="J994" s="206">
        <v>0</v>
      </c>
      <c r="K994" s="206">
        <v>0</v>
      </c>
      <c r="L994" s="206">
        <v>0</v>
      </c>
      <c r="M994" s="206">
        <v>0</v>
      </c>
      <c r="S994" s="153">
        <f t="shared" si="1176"/>
        <v>0</v>
      </c>
      <c r="T994" s="153"/>
      <c r="U994" s="153"/>
      <c r="V994" s="153"/>
      <c r="W994" s="153">
        <v>0</v>
      </c>
      <c r="AB994" s="207"/>
      <c r="AJ994" s="197"/>
    </row>
    <row r="995" spans="1:36" s="206" customFormat="1" ht="20.2" x14ac:dyDescent="0.35">
      <c r="A995" s="167">
        <v>847</v>
      </c>
      <c r="B995" s="159" t="s">
        <v>1524</v>
      </c>
      <c r="C995" s="160" t="s">
        <v>1518</v>
      </c>
      <c r="D995" s="194">
        <v>14.999999999999959</v>
      </c>
      <c r="E995" s="192">
        <f t="shared" si="1173"/>
        <v>1.499999999999996</v>
      </c>
      <c r="F995" s="192">
        <f t="shared" si="1177"/>
        <v>12.599999999999966</v>
      </c>
      <c r="G995" s="192"/>
      <c r="H995" s="192">
        <f t="shared" si="1178"/>
        <v>0.89999999999999747</v>
      </c>
      <c r="I995" s="194">
        <v>0.80338978999999999</v>
      </c>
      <c r="J995" s="206">
        <v>0</v>
      </c>
      <c r="K995" s="206">
        <v>0</v>
      </c>
      <c r="L995" s="206">
        <v>0</v>
      </c>
      <c r="M995" s="206">
        <v>0.80338978999999999</v>
      </c>
      <c r="S995" s="153">
        <f t="shared" si="1176"/>
        <v>0.66949148999999997</v>
      </c>
      <c r="T995" s="153"/>
      <c r="U995" s="153"/>
      <c r="V995" s="153"/>
      <c r="W995" s="153">
        <v>0.66949148999999997</v>
      </c>
      <c r="AB995" s="207"/>
      <c r="AJ995" s="197"/>
    </row>
  </sheetData>
  <protectedRanges>
    <protectedRange password="DCF9" sqref="B552:B553 B555" name="Марков_1_2_1_1" securityDescriptor="O:WDG:WDD:(A;;CC;;;S-1-5-21-4209254059-3116082339-372357167-6269)"/>
  </protectedRanges>
  <autoFilter ref="A13:AK995"/>
  <mergeCells count="19">
    <mergeCell ref="AB11:AE11"/>
    <mergeCell ref="AF11:AJ11"/>
    <mergeCell ref="AK11:AK12"/>
    <mergeCell ref="AH9:AK9"/>
    <mergeCell ref="A10:A12"/>
    <mergeCell ref="B10:B12"/>
    <mergeCell ref="C10:C12"/>
    <mergeCell ref="D10:H11"/>
    <mergeCell ref="I10:M11"/>
    <mergeCell ref="N10:R11"/>
    <mergeCell ref="S10:W11"/>
    <mergeCell ref="X10:AK10"/>
    <mergeCell ref="X11:AA11"/>
    <mergeCell ref="AH8:AK8"/>
    <mergeCell ref="AI1:AK3"/>
    <mergeCell ref="A4:AK4"/>
    <mergeCell ref="AH7:AK7"/>
    <mergeCell ref="AG6:AK6"/>
    <mergeCell ref="AG5:AK5"/>
  </mergeCells>
  <conditionalFormatting sqref="A924:A987">
    <cfRule type="containsText" dxfId="58" priority="7" operator="containsText" text="закрыт 2014">
      <formula>NOT(ISERROR(SEARCH("закрыт 2014",A924)))</formula>
    </cfRule>
  </conditionalFormatting>
  <conditionalFormatting sqref="A14:A16">
    <cfRule type="duplicateValues" dxfId="57" priority="4"/>
  </conditionalFormatting>
  <conditionalFormatting sqref="A14:A16">
    <cfRule type="duplicateValues" dxfId="56" priority="5"/>
    <cfRule type="duplicateValues" dxfId="55" priority="6"/>
  </conditionalFormatting>
  <conditionalFormatting sqref="A365:A730">
    <cfRule type="duplicateValues" dxfId="54" priority="1"/>
  </conditionalFormatting>
  <conditionalFormatting sqref="A365:A730">
    <cfRule type="duplicateValues" dxfId="53" priority="2"/>
    <cfRule type="duplicateValues" dxfId="52" priority="3"/>
  </conditionalFormatting>
  <pageMargins left="0.31496062992125984" right="0.31496062992125984" top="0.23622047244094491" bottom="0.23622047244094491" header="0.31496062992125984" footer="0.31496062992125984"/>
  <pageSetup paperSize="8" scale="40" fitToHeight="0" pageOrder="overThenDown" orientation="landscape" r:id="rId1"/>
  <headerFooter>
    <oddFooter>&amp;C&amp;P</oddFooter>
  </headerFooter>
  <colBreaks count="1" manualBreakCount="1">
    <brk id="37" max="994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R43"/>
  <sheetViews>
    <sheetView view="pageBreakPreview" topLeftCell="A19" zoomScale="75" zoomScaleNormal="68" zoomScaleSheetLayoutView="75" workbookViewId="0">
      <selection activeCell="E16" sqref="E16"/>
    </sheetView>
  </sheetViews>
  <sheetFormatPr defaultColWidth="9.1796875" defaultRowHeight="15.55" x14ac:dyDescent="0.35"/>
  <cols>
    <col min="1" max="1" width="9.1796875" style="33"/>
    <col min="2" max="2" width="35.1796875" style="33" customWidth="1"/>
    <col min="3" max="3" width="12.7265625" style="33" customWidth="1"/>
    <col min="4" max="4" width="12.1796875" style="33" customWidth="1"/>
    <col min="5" max="6" width="11.1796875" style="33" customWidth="1"/>
    <col min="7" max="7" width="11.7265625" style="33" customWidth="1"/>
    <col min="8" max="8" width="12.54296875" style="33" customWidth="1"/>
    <col min="9" max="9" width="11.54296875" style="33" customWidth="1"/>
    <col min="10" max="10" width="12.81640625" style="33" customWidth="1"/>
    <col min="11" max="11" width="12.1796875" style="33" customWidth="1"/>
    <col min="12" max="12" width="11.1796875" style="33" customWidth="1"/>
    <col min="13" max="13" width="36.453125" style="33" customWidth="1"/>
    <col min="14" max="16" width="9.1796875" style="33"/>
    <col min="17" max="17" width="16.81640625" style="33" customWidth="1"/>
    <col min="18" max="18" width="12.7265625" style="33" customWidth="1"/>
    <col min="19" max="16384" width="9.1796875" style="33"/>
  </cols>
  <sheetData>
    <row r="1" spans="1:18" x14ac:dyDescent="0.3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 t="s">
        <v>53</v>
      </c>
      <c r="N1" s="31"/>
      <c r="O1" s="31"/>
    </row>
    <row r="2" spans="1:18" ht="28.5" customHeight="1" x14ac:dyDescent="0.3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4" t="s">
        <v>54</v>
      </c>
      <c r="N2" s="31"/>
      <c r="O2" s="31"/>
    </row>
    <row r="3" spans="1:18" ht="17.25" customHeight="1" x14ac:dyDescent="0.35">
      <c r="A3" s="282" t="s">
        <v>173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4"/>
      <c r="O3" s="284"/>
    </row>
    <row r="4" spans="1:18" x14ac:dyDescent="0.35">
      <c r="A4" s="31"/>
      <c r="B4" s="31"/>
      <c r="C4" s="31"/>
      <c r="D4" s="31"/>
      <c r="E4" s="293" t="s">
        <v>166</v>
      </c>
      <c r="F4" s="293"/>
      <c r="G4" s="293"/>
      <c r="H4" s="293"/>
      <c r="I4" s="293"/>
      <c r="J4" s="31"/>
      <c r="K4" s="31"/>
      <c r="L4" s="31"/>
      <c r="M4" s="35" t="s">
        <v>55</v>
      </c>
      <c r="N4" s="31"/>
      <c r="O4" s="31"/>
    </row>
    <row r="5" spans="1:18" ht="33.799999999999997" customHeight="1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6" t="s">
        <v>56</v>
      </c>
      <c r="N5" s="31"/>
      <c r="O5" s="31"/>
    </row>
    <row r="6" spans="1:18" x14ac:dyDescent="0.35">
      <c r="A6" s="31"/>
      <c r="B6" s="31"/>
      <c r="C6" s="31"/>
      <c r="D6" s="31"/>
      <c r="E6" s="31"/>
      <c r="F6" s="31"/>
      <c r="G6" s="37"/>
      <c r="H6" s="38"/>
      <c r="I6" s="37"/>
      <c r="J6" s="31"/>
      <c r="K6" s="31"/>
      <c r="L6" s="31"/>
      <c r="M6" s="39" t="s">
        <v>170</v>
      </c>
      <c r="N6" s="285"/>
      <c r="O6" s="285"/>
    </row>
    <row r="7" spans="1:18" ht="20.2" customHeight="1" x14ac:dyDescent="0.35">
      <c r="A7" s="31"/>
      <c r="B7" s="31"/>
      <c r="C7" s="31"/>
      <c r="D7" s="40"/>
      <c r="E7" s="41"/>
      <c r="F7" s="40"/>
      <c r="G7" s="40"/>
      <c r="H7" s="40"/>
      <c r="I7" s="37"/>
      <c r="J7" s="31"/>
      <c r="K7" s="31"/>
      <c r="L7" s="31"/>
      <c r="M7" s="42" t="s">
        <v>174</v>
      </c>
      <c r="N7" s="43"/>
      <c r="O7" s="43"/>
    </row>
    <row r="8" spans="1:18" ht="20.2" customHeight="1" thickBot="1" x14ac:dyDescent="0.4">
      <c r="A8" s="44"/>
      <c r="B8" s="31"/>
      <c r="C8" s="38"/>
      <c r="D8" s="38"/>
      <c r="E8" s="31"/>
      <c r="F8" s="31"/>
      <c r="G8" s="31"/>
      <c r="H8" s="31"/>
      <c r="I8" s="31"/>
      <c r="J8" s="31"/>
      <c r="K8" s="31"/>
      <c r="L8" s="31"/>
      <c r="M8" s="32" t="s">
        <v>57</v>
      </c>
      <c r="N8" s="45"/>
      <c r="O8" s="45"/>
    </row>
    <row r="9" spans="1:18" ht="30.7" customHeight="1" thickBot="1" x14ac:dyDescent="0.4">
      <c r="A9" s="286" t="s">
        <v>5</v>
      </c>
      <c r="B9" s="286" t="s">
        <v>58</v>
      </c>
      <c r="C9" s="279" t="s">
        <v>59</v>
      </c>
      <c r="D9" s="289"/>
      <c r="E9" s="289"/>
      <c r="F9" s="289"/>
      <c r="G9" s="289"/>
      <c r="H9" s="289"/>
      <c r="I9" s="289"/>
      <c r="J9" s="289"/>
      <c r="K9" s="289"/>
      <c r="L9" s="280"/>
      <c r="M9" s="290" t="s">
        <v>13</v>
      </c>
      <c r="N9" s="31"/>
      <c r="O9" s="31"/>
    </row>
    <row r="10" spans="1:18" ht="16.100000000000001" thickBot="1" x14ac:dyDescent="0.4">
      <c r="A10" s="287"/>
      <c r="B10" s="287"/>
      <c r="C10" s="279" t="s">
        <v>14</v>
      </c>
      <c r="D10" s="280"/>
      <c r="E10" s="279" t="s">
        <v>60</v>
      </c>
      <c r="F10" s="280"/>
      <c r="G10" s="279" t="s">
        <v>61</v>
      </c>
      <c r="H10" s="280"/>
      <c r="I10" s="279" t="s">
        <v>62</v>
      </c>
      <c r="J10" s="280"/>
      <c r="K10" s="281" t="s">
        <v>63</v>
      </c>
      <c r="L10" s="280"/>
      <c r="M10" s="291"/>
      <c r="N10" s="31"/>
      <c r="O10" s="31"/>
      <c r="P10" s="46"/>
    </row>
    <row r="11" spans="1:18" ht="16.100000000000001" thickBot="1" x14ac:dyDescent="0.4">
      <c r="A11" s="288"/>
      <c r="B11" s="288"/>
      <c r="C11" s="47" t="s">
        <v>64</v>
      </c>
      <c r="D11" s="48" t="s">
        <v>65</v>
      </c>
      <c r="E11" s="49" t="s">
        <v>20</v>
      </c>
      <c r="F11" s="48" t="s">
        <v>21</v>
      </c>
      <c r="G11" s="49" t="s">
        <v>20</v>
      </c>
      <c r="H11" s="48" t="s">
        <v>21</v>
      </c>
      <c r="I11" s="49" t="s">
        <v>20</v>
      </c>
      <c r="J11" s="48" t="s">
        <v>21</v>
      </c>
      <c r="K11" s="49" t="s">
        <v>20</v>
      </c>
      <c r="L11" s="48" t="s">
        <v>21</v>
      </c>
      <c r="M11" s="292"/>
      <c r="N11" s="31"/>
      <c r="O11" s="38"/>
    </row>
    <row r="12" spans="1:18" ht="39" customHeight="1" x14ac:dyDescent="0.35">
      <c r="A12" s="50">
        <v>1</v>
      </c>
      <c r="B12" s="51" t="s">
        <v>66</v>
      </c>
      <c r="C12" s="52">
        <f>C13+C20+C28</f>
        <v>3049.4022500000001</v>
      </c>
      <c r="D12" s="52">
        <f t="shared" ref="D12:L12" si="0">D13+D20+D28</f>
        <v>1140.1024636537281</v>
      </c>
      <c r="E12" s="52">
        <f t="shared" si="0"/>
        <v>492.8485897325989</v>
      </c>
      <c r="F12" s="52">
        <f t="shared" si="0"/>
        <v>481.83518794759885</v>
      </c>
      <c r="G12" s="52">
        <f t="shared" si="0"/>
        <v>705.64176239458345</v>
      </c>
      <c r="H12" s="52">
        <f t="shared" si="0"/>
        <v>658.26727570612945</v>
      </c>
      <c r="I12" s="52">
        <f t="shared" si="0"/>
        <v>803.36343378791685</v>
      </c>
      <c r="J12" s="52">
        <f t="shared" si="0"/>
        <v>0</v>
      </c>
      <c r="K12" s="52">
        <f t="shared" si="0"/>
        <v>1047.5484640849013</v>
      </c>
      <c r="L12" s="52">
        <f t="shared" si="0"/>
        <v>0</v>
      </c>
      <c r="M12" s="53"/>
      <c r="N12" s="54"/>
      <c r="O12" s="54"/>
    </row>
    <row r="13" spans="1:18" ht="31.1" x14ac:dyDescent="0.35">
      <c r="A13" s="55" t="s">
        <v>67</v>
      </c>
      <c r="B13" s="56" t="s">
        <v>68</v>
      </c>
      <c r="C13" s="114">
        <f>C16+C19</f>
        <v>1394.30225</v>
      </c>
      <c r="D13" s="114">
        <f t="shared" ref="D13:L13" si="1">D16+D19</f>
        <v>514.80414600717472</v>
      </c>
      <c r="E13" s="114">
        <f t="shared" si="1"/>
        <v>274.6479498133333</v>
      </c>
      <c r="F13" s="114">
        <f t="shared" si="1"/>
        <v>276.48009284166665</v>
      </c>
      <c r="G13" s="114">
        <f t="shared" si="1"/>
        <v>256.14853951833334</v>
      </c>
      <c r="H13" s="114">
        <f t="shared" si="1"/>
        <v>238.32405316550805</v>
      </c>
      <c r="I13" s="114">
        <f t="shared" si="1"/>
        <v>278.64440187000008</v>
      </c>
      <c r="J13" s="114">
        <f t="shared" si="1"/>
        <v>0</v>
      </c>
      <c r="K13" s="114">
        <f t="shared" si="1"/>
        <v>584.86135879833341</v>
      </c>
      <c r="L13" s="114">
        <f t="shared" si="1"/>
        <v>0</v>
      </c>
      <c r="M13" s="59"/>
      <c r="N13" s="54"/>
      <c r="O13" s="37"/>
    </row>
    <row r="14" spans="1:18" ht="42.75" customHeight="1" x14ac:dyDescent="0.35">
      <c r="A14" s="55" t="s">
        <v>69</v>
      </c>
      <c r="B14" s="56" t="s">
        <v>70</v>
      </c>
      <c r="C14" s="57"/>
      <c r="D14" s="57"/>
      <c r="E14" s="58"/>
      <c r="F14" s="60"/>
      <c r="G14" s="58"/>
      <c r="H14" s="60"/>
      <c r="I14" s="58"/>
      <c r="J14" s="60"/>
      <c r="K14" s="58"/>
      <c r="L14" s="60"/>
      <c r="M14" s="59"/>
      <c r="N14" s="54"/>
      <c r="O14" s="38"/>
      <c r="Q14" s="61"/>
    </row>
    <row r="15" spans="1:18" ht="47.3" customHeight="1" x14ac:dyDescent="0.35">
      <c r="A15" s="55" t="s">
        <v>71</v>
      </c>
      <c r="B15" s="56" t="s">
        <v>72</v>
      </c>
      <c r="C15" s="57"/>
      <c r="D15" s="57"/>
      <c r="E15" s="58"/>
      <c r="F15" s="60"/>
      <c r="G15" s="58"/>
      <c r="H15" s="60"/>
      <c r="I15" s="58"/>
      <c r="J15" s="60"/>
      <c r="K15" s="58"/>
      <c r="L15" s="60"/>
      <c r="M15" s="59"/>
      <c r="N15" s="54"/>
      <c r="O15" s="31"/>
    </row>
    <row r="16" spans="1:18" ht="46.65" x14ac:dyDescent="0.35">
      <c r="A16" s="55" t="s">
        <v>73</v>
      </c>
      <c r="B16" s="56" t="s">
        <v>74</v>
      </c>
      <c r="C16" s="127">
        <f>C18</f>
        <v>751.90224999999998</v>
      </c>
      <c r="D16" s="127">
        <f t="shared" ref="D16:L16" si="2">D18</f>
        <v>298.47407892384166</v>
      </c>
      <c r="E16" s="127">
        <f t="shared" si="2"/>
        <v>145.28425082166669</v>
      </c>
      <c r="F16" s="127">
        <f t="shared" si="2"/>
        <v>147.11639384999998</v>
      </c>
      <c r="G16" s="127">
        <f t="shared" si="2"/>
        <v>152.30195876000002</v>
      </c>
      <c r="H16" s="127">
        <f t="shared" si="2"/>
        <v>151.35768507384168</v>
      </c>
      <c r="I16" s="127">
        <f t="shared" si="2"/>
        <v>166.83723794500006</v>
      </c>
      <c r="J16" s="127">
        <f t="shared" si="2"/>
        <v>0</v>
      </c>
      <c r="K16" s="127">
        <f t="shared" si="2"/>
        <v>287.47880247333336</v>
      </c>
      <c r="L16" s="127">
        <f t="shared" si="2"/>
        <v>0</v>
      </c>
      <c r="M16" s="59"/>
      <c r="N16" s="54"/>
      <c r="O16" s="31"/>
      <c r="P16" s="46"/>
      <c r="R16" s="62"/>
    </row>
    <row r="17" spans="1:17" ht="31.1" x14ac:dyDescent="0.35">
      <c r="A17" s="55" t="s">
        <v>75</v>
      </c>
      <c r="B17" s="56" t="s">
        <v>76</v>
      </c>
      <c r="C17" s="57"/>
      <c r="D17" s="58"/>
      <c r="E17" s="58"/>
      <c r="F17" s="60"/>
      <c r="G17" s="58"/>
      <c r="H17" s="60"/>
      <c r="I17" s="58"/>
      <c r="J17" s="60"/>
      <c r="K17" s="58"/>
      <c r="L17" s="60"/>
      <c r="M17" s="59"/>
      <c r="N17" s="54"/>
      <c r="O17" s="31"/>
      <c r="Q17" s="63"/>
    </row>
    <row r="18" spans="1:17" ht="31.1" x14ac:dyDescent="0.35">
      <c r="A18" s="55" t="s">
        <v>77</v>
      </c>
      <c r="B18" s="56" t="s">
        <v>78</v>
      </c>
      <c r="C18" s="57">
        <v>751.90224999999998</v>
      </c>
      <c r="D18" s="57">
        <f>F18+H18+J18+L18</f>
        <v>298.47407892384166</v>
      </c>
      <c r="E18" s="58">
        <v>145.28425082166669</v>
      </c>
      <c r="F18" s="60">
        <v>147.11639384999998</v>
      </c>
      <c r="G18" s="58">
        <v>152.30195876000002</v>
      </c>
      <c r="H18" s="60">
        <f>181.62922208861/1.2</f>
        <v>151.35768507384168</v>
      </c>
      <c r="I18" s="58">
        <v>166.83723794500006</v>
      </c>
      <c r="J18" s="60">
        <v>0</v>
      </c>
      <c r="K18" s="58">
        <v>287.47880247333336</v>
      </c>
      <c r="L18" s="60">
        <v>0</v>
      </c>
      <c r="M18" s="59"/>
      <c r="N18" s="54"/>
      <c r="O18" s="31"/>
      <c r="Q18" s="64"/>
    </row>
    <row r="19" spans="1:17" x14ac:dyDescent="0.35">
      <c r="A19" s="55" t="s">
        <v>79</v>
      </c>
      <c r="B19" s="56" t="s">
        <v>1530</v>
      </c>
      <c r="C19" s="57">
        <v>642.4</v>
      </c>
      <c r="D19" s="57">
        <f t="shared" ref="D19:D21" si="3">F19+H19+J19+L19</f>
        <v>216.33006708333301</v>
      </c>
      <c r="E19" s="58">
        <v>129.36369899166664</v>
      </c>
      <c r="F19" s="60">
        <v>129.36369899166664</v>
      </c>
      <c r="G19" s="58">
        <v>103.84658075833335</v>
      </c>
      <c r="H19" s="60">
        <v>86.966368091666368</v>
      </c>
      <c r="I19" s="58">
        <v>111.80716392500001</v>
      </c>
      <c r="J19" s="60">
        <v>0</v>
      </c>
      <c r="K19" s="58">
        <v>297.382556325</v>
      </c>
      <c r="L19" s="60">
        <v>0</v>
      </c>
      <c r="M19" s="59"/>
      <c r="N19" s="54"/>
      <c r="O19" s="31"/>
    </row>
    <row r="20" spans="1:17" x14ac:dyDescent="0.35">
      <c r="A20" s="55" t="s">
        <v>80</v>
      </c>
      <c r="B20" s="56" t="s">
        <v>81</v>
      </c>
      <c r="C20" s="57">
        <f>C21</f>
        <v>1642.6</v>
      </c>
      <c r="D20" s="57">
        <f t="shared" si="3"/>
        <v>624.62882615488695</v>
      </c>
      <c r="E20" s="57">
        <f t="shared" ref="E20:L20" si="4">E21</f>
        <v>217.53114842759891</v>
      </c>
      <c r="F20" s="57">
        <f t="shared" si="4"/>
        <v>204.68560361426552</v>
      </c>
      <c r="G20" s="57">
        <f t="shared" si="4"/>
        <v>437.66271436791681</v>
      </c>
      <c r="H20" s="57">
        <v>419.94322254062143</v>
      </c>
      <c r="I20" s="57">
        <f t="shared" si="4"/>
        <v>524.71903191791671</v>
      </c>
      <c r="J20" s="57">
        <f t="shared" si="4"/>
        <v>0</v>
      </c>
      <c r="K20" s="57">
        <f t="shared" si="4"/>
        <v>462.68710528656777</v>
      </c>
      <c r="L20" s="57">
        <f t="shared" si="4"/>
        <v>0</v>
      </c>
      <c r="M20" s="59"/>
      <c r="N20" s="54"/>
      <c r="O20" s="31"/>
      <c r="Q20" s="63"/>
    </row>
    <row r="21" spans="1:17" x14ac:dyDescent="0.35">
      <c r="A21" s="55" t="s">
        <v>82</v>
      </c>
      <c r="B21" s="56" t="s">
        <v>83</v>
      </c>
      <c r="C21" s="57">
        <v>1642.6</v>
      </c>
      <c r="D21" s="57">
        <f t="shared" si="3"/>
        <v>624.62882615488695</v>
      </c>
      <c r="E21" s="58">
        <v>217.53114842759891</v>
      </c>
      <c r="F21" s="60">
        <v>204.68560361426552</v>
      </c>
      <c r="G21" s="58">
        <v>437.66271436791681</v>
      </c>
      <c r="H21" s="60">
        <v>419.94322254062143</v>
      </c>
      <c r="I21" s="58">
        <v>524.71903191791671</v>
      </c>
      <c r="J21" s="60">
        <v>0</v>
      </c>
      <c r="K21" s="58">
        <v>462.68710528656777</v>
      </c>
      <c r="L21" s="60">
        <v>0</v>
      </c>
      <c r="M21" s="59"/>
      <c r="N21" s="54"/>
      <c r="O21" s="31"/>
      <c r="Q21" s="64"/>
    </row>
    <row r="22" spans="1:17" x14ac:dyDescent="0.35">
      <c r="A22" s="55" t="s">
        <v>84</v>
      </c>
      <c r="B22" s="56" t="s">
        <v>85</v>
      </c>
      <c r="C22" s="58"/>
      <c r="D22" s="58"/>
      <c r="E22" s="58"/>
      <c r="F22" s="58"/>
      <c r="G22" s="58"/>
      <c r="H22" s="65"/>
      <c r="I22" s="58"/>
      <c r="J22" s="66"/>
      <c r="K22" s="58"/>
      <c r="L22" s="58"/>
      <c r="M22" s="59"/>
      <c r="N22" s="54"/>
      <c r="O22" s="31"/>
    </row>
    <row r="23" spans="1:17" ht="31.1" x14ac:dyDescent="0.35">
      <c r="A23" s="55" t="s">
        <v>86</v>
      </c>
      <c r="B23" s="56" t="s">
        <v>87</v>
      </c>
      <c r="C23" s="58"/>
      <c r="D23" s="58"/>
      <c r="E23" s="58"/>
      <c r="F23" s="58"/>
      <c r="G23" s="58"/>
      <c r="H23" s="65"/>
      <c r="I23" s="58"/>
      <c r="J23" s="66"/>
      <c r="K23" s="58"/>
      <c r="L23" s="58"/>
      <c r="M23" s="59"/>
      <c r="N23" s="54"/>
      <c r="O23" s="31"/>
    </row>
    <row r="24" spans="1:17" x14ac:dyDescent="0.35">
      <c r="A24" s="55" t="s">
        <v>88</v>
      </c>
      <c r="B24" s="56" t="s">
        <v>89</v>
      </c>
      <c r="C24" s="114">
        <f>C12*20%</f>
        <v>609.88045</v>
      </c>
      <c r="D24" s="114">
        <f t="shared" ref="D24:L24" si="5">D12*20%</f>
        <v>228.02049273074564</v>
      </c>
      <c r="E24" s="114">
        <f t="shared" si="5"/>
        <v>98.569717946519788</v>
      </c>
      <c r="F24" s="114">
        <f t="shared" si="5"/>
        <v>96.367037589519782</v>
      </c>
      <c r="G24" s="114">
        <f t="shared" si="5"/>
        <v>141.1283524789167</v>
      </c>
      <c r="H24" s="114">
        <f t="shared" si="5"/>
        <v>131.65345514122589</v>
      </c>
      <c r="I24" s="114">
        <f t="shared" si="5"/>
        <v>160.67268675758339</v>
      </c>
      <c r="J24" s="114">
        <f t="shared" si="5"/>
        <v>0</v>
      </c>
      <c r="K24" s="114">
        <f t="shared" si="5"/>
        <v>209.50969281698028</v>
      </c>
      <c r="L24" s="114">
        <f t="shared" si="5"/>
        <v>0</v>
      </c>
      <c r="M24" s="59"/>
      <c r="N24" s="54"/>
      <c r="O24" s="31"/>
    </row>
    <row r="25" spans="1:17" x14ac:dyDescent="0.35">
      <c r="A25" s="55" t="s">
        <v>90</v>
      </c>
      <c r="B25" s="56" t="s">
        <v>91</v>
      </c>
      <c r="C25" s="58"/>
      <c r="D25" s="58"/>
      <c r="E25" s="58"/>
      <c r="F25" s="66"/>
      <c r="G25" s="58"/>
      <c r="H25" s="65"/>
      <c r="I25" s="58"/>
      <c r="J25" s="66"/>
      <c r="K25" s="58"/>
      <c r="L25" s="67"/>
      <c r="M25" s="59"/>
      <c r="N25" s="31"/>
      <c r="O25" s="31"/>
    </row>
    <row r="26" spans="1:17" x14ac:dyDescent="0.35">
      <c r="A26" s="55" t="s">
        <v>92</v>
      </c>
      <c r="B26" s="56" t="s">
        <v>93</v>
      </c>
      <c r="C26" s="68"/>
      <c r="D26" s="68"/>
      <c r="E26" s="68"/>
      <c r="F26" s="69"/>
      <c r="G26" s="68"/>
      <c r="H26" s="70"/>
      <c r="I26" s="68"/>
      <c r="J26" s="69"/>
      <c r="K26" s="68"/>
      <c r="L26" s="71"/>
      <c r="M26" s="59"/>
      <c r="N26" s="31"/>
      <c r="O26" s="31"/>
    </row>
    <row r="27" spans="1:17" ht="31.6" thickBot="1" x14ac:dyDescent="0.4">
      <c r="A27" s="72" t="s">
        <v>94</v>
      </c>
      <c r="B27" s="73" t="s">
        <v>95</v>
      </c>
      <c r="C27" s="74"/>
      <c r="D27" s="75"/>
      <c r="E27" s="74"/>
      <c r="F27" s="75"/>
      <c r="G27" s="74"/>
      <c r="H27" s="75"/>
      <c r="I27" s="74"/>
      <c r="J27" s="75"/>
      <c r="K27" s="74"/>
      <c r="L27" s="76"/>
      <c r="M27" s="77"/>
      <c r="N27" s="31"/>
      <c r="O27" s="31"/>
      <c r="P27" s="63"/>
    </row>
    <row r="28" spans="1:17" x14ac:dyDescent="0.35">
      <c r="A28" s="78" t="s">
        <v>96</v>
      </c>
      <c r="B28" s="79" t="s">
        <v>97</v>
      </c>
      <c r="C28" s="67">
        <f>C29</f>
        <v>12.5</v>
      </c>
      <c r="D28" s="67">
        <f t="shared" ref="D28:L28" si="6">D29</f>
        <v>0.66949149166666677</v>
      </c>
      <c r="E28" s="67">
        <f t="shared" si="6"/>
        <v>0.66949149166666677</v>
      </c>
      <c r="F28" s="67">
        <f t="shared" si="6"/>
        <v>0.66949149166666677</v>
      </c>
      <c r="G28" s="67">
        <f t="shared" si="6"/>
        <v>11.830508508333299</v>
      </c>
      <c r="H28" s="67">
        <f t="shared" si="6"/>
        <v>0</v>
      </c>
      <c r="I28" s="67">
        <f t="shared" si="6"/>
        <v>0</v>
      </c>
      <c r="J28" s="67">
        <f t="shared" si="6"/>
        <v>0</v>
      </c>
      <c r="K28" s="67">
        <f t="shared" si="6"/>
        <v>0</v>
      </c>
      <c r="L28" s="67">
        <f t="shared" si="6"/>
        <v>0</v>
      </c>
      <c r="M28" s="80"/>
      <c r="N28" s="31"/>
      <c r="O28" s="31"/>
    </row>
    <row r="29" spans="1:17" ht="15.05" customHeight="1" x14ac:dyDescent="0.35">
      <c r="A29" s="55" t="s">
        <v>98</v>
      </c>
      <c r="B29" s="56" t="s">
        <v>99</v>
      </c>
      <c r="C29" s="58">
        <v>12.5</v>
      </c>
      <c r="D29" s="58">
        <v>0.66949149166666677</v>
      </c>
      <c r="E29" s="58">
        <v>0.66949149166666677</v>
      </c>
      <c r="F29" s="58">
        <v>0.66949149166666677</v>
      </c>
      <c r="G29" s="58">
        <v>11.830508508333299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9"/>
      <c r="N29" s="31"/>
      <c r="O29" s="31"/>
    </row>
    <row r="30" spans="1:17" ht="12.7" customHeight="1" x14ac:dyDescent="0.35">
      <c r="A30" s="55" t="s">
        <v>100</v>
      </c>
      <c r="B30" s="56" t="s">
        <v>101</v>
      </c>
      <c r="C30" s="82"/>
      <c r="D30" s="83"/>
      <c r="E30" s="81"/>
      <c r="F30" s="83"/>
      <c r="G30" s="81"/>
      <c r="H30" s="83"/>
      <c r="I30" s="81"/>
      <c r="J30" s="83"/>
      <c r="K30" s="81"/>
      <c r="L30" s="84"/>
      <c r="M30" s="59"/>
      <c r="N30" s="31"/>
      <c r="O30" s="31"/>
    </row>
    <row r="31" spans="1:17" ht="13.5" customHeight="1" x14ac:dyDescent="0.35">
      <c r="A31" s="85" t="s">
        <v>102</v>
      </c>
      <c r="B31" s="56" t="s">
        <v>103</v>
      </c>
      <c r="C31" s="58"/>
      <c r="D31" s="58"/>
      <c r="E31" s="81"/>
      <c r="F31" s="58"/>
      <c r="G31" s="58"/>
      <c r="H31" s="58"/>
      <c r="I31" s="81"/>
      <c r="J31" s="86"/>
      <c r="K31" s="81"/>
      <c r="L31" s="87"/>
      <c r="M31" s="88"/>
      <c r="N31" s="31"/>
      <c r="O31" s="31"/>
    </row>
    <row r="32" spans="1:17" x14ac:dyDescent="0.35">
      <c r="A32" s="85" t="s">
        <v>104</v>
      </c>
      <c r="B32" s="56" t="s">
        <v>105</v>
      </c>
      <c r="C32" s="89"/>
      <c r="D32" s="90"/>
      <c r="E32" s="81"/>
      <c r="F32" s="90"/>
      <c r="G32" s="81"/>
      <c r="H32" s="86"/>
      <c r="I32" s="81"/>
      <c r="J32" s="86"/>
      <c r="K32" s="81"/>
      <c r="L32" s="91"/>
      <c r="M32" s="88"/>
      <c r="N32" s="31"/>
      <c r="O32" s="31"/>
    </row>
    <row r="33" spans="1:15" x14ac:dyDescent="0.35">
      <c r="A33" s="55" t="s">
        <v>106</v>
      </c>
      <c r="B33" s="56" t="s">
        <v>107</v>
      </c>
      <c r="C33" s="89"/>
      <c r="D33" s="90"/>
      <c r="E33" s="81"/>
      <c r="F33" s="90"/>
      <c r="G33" s="81"/>
      <c r="H33" s="86"/>
      <c r="I33" s="81"/>
      <c r="J33" s="86"/>
      <c r="K33" s="81"/>
      <c r="L33" s="91"/>
      <c r="M33" s="88"/>
      <c r="N33" s="31"/>
      <c r="O33" s="31"/>
    </row>
    <row r="34" spans="1:15" x14ac:dyDescent="0.35">
      <c r="A34" s="55" t="s">
        <v>108</v>
      </c>
      <c r="B34" s="56" t="s">
        <v>109</v>
      </c>
      <c r="C34" s="89"/>
      <c r="D34" s="90"/>
      <c r="E34" s="81"/>
      <c r="F34" s="90"/>
      <c r="G34" s="81"/>
      <c r="H34" s="86"/>
      <c r="I34" s="81"/>
      <c r="J34" s="86"/>
      <c r="K34" s="81"/>
      <c r="L34" s="91"/>
      <c r="M34" s="88"/>
      <c r="N34" s="31"/>
      <c r="O34" s="31"/>
    </row>
    <row r="35" spans="1:15" ht="16.100000000000001" thickBot="1" x14ac:dyDescent="0.4">
      <c r="A35" s="72" t="s">
        <v>110</v>
      </c>
      <c r="B35" s="73" t="s">
        <v>111</v>
      </c>
      <c r="C35" s="92"/>
      <c r="D35" s="93"/>
      <c r="E35" s="94"/>
      <c r="F35" s="93"/>
      <c r="G35" s="94"/>
      <c r="H35" s="95"/>
      <c r="I35" s="94"/>
      <c r="J35" s="95"/>
      <c r="K35" s="94"/>
      <c r="L35" s="96"/>
      <c r="M35" s="97"/>
      <c r="N35" s="31"/>
      <c r="O35" s="31"/>
    </row>
    <row r="36" spans="1:15" ht="30.05" x14ac:dyDescent="0.35">
      <c r="A36" s="98"/>
      <c r="B36" s="99" t="s">
        <v>112</v>
      </c>
      <c r="C36" s="100" t="s">
        <v>28</v>
      </c>
      <c r="D36" s="100" t="s">
        <v>28</v>
      </c>
      <c r="E36" s="100" t="s">
        <v>28</v>
      </c>
      <c r="F36" s="100" t="s">
        <v>28</v>
      </c>
      <c r="G36" s="100" t="s">
        <v>28</v>
      </c>
      <c r="H36" s="100" t="s">
        <v>28</v>
      </c>
      <c r="I36" s="100" t="s">
        <v>28</v>
      </c>
      <c r="J36" s="100" t="s">
        <v>28</v>
      </c>
      <c r="K36" s="100" t="s">
        <v>28</v>
      </c>
      <c r="L36" s="100" t="s">
        <v>28</v>
      </c>
      <c r="M36" s="101"/>
      <c r="N36" s="31"/>
      <c r="O36" s="31"/>
    </row>
    <row r="37" spans="1:15" x14ac:dyDescent="0.35">
      <c r="A37" s="102"/>
      <c r="B37" s="56" t="s">
        <v>113</v>
      </c>
      <c r="C37" s="89"/>
      <c r="D37" s="90"/>
      <c r="E37" s="90"/>
      <c r="F37" s="90"/>
      <c r="G37" s="86"/>
      <c r="H37" s="86"/>
      <c r="I37" s="86"/>
      <c r="J37" s="86"/>
      <c r="K37" s="86"/>
      <c r="L37" s="91"/>
      <c r="M37" s="88"/>
      <c r="N37" s="31"/>
      <c r="O37" s="31"/>
    </row>
    <row r="38" spans="1:15" x14ac:dyDescent="0.35">
      <c r="A38" s="102"/>
      <c r="B38" s="103" t="s">
        <v>114</v>
      </c>
      <c r="C38" s="89"/>
      <c r="D38" s="90"/>
      <c r="E38" s="90"/>
      <c r="F38" s="90"/>
      <c r="G38" s="86"/>
      <c r="H38" s="86"/>
      <c r="I38" s="86"/>
      <c r="J38" s="86"/>
      <c r="K38" s="86"/>
      <c r="L38" s="91"/>
      <c r="M38" s="88"/>
      <c r="N38" s="31"/>
      <c r="O38" s="31"/>
    </row>
    <row r="39" spans="1:15" ht="16.100000000000001" thickBot="1" x14ac:dyDescent="0.4">
      <c r="A39" s="104"/>
      <c r="B39" s="105" t="s">
        <v>115</v>
      </c>
      <c r="C39" s="106"/>
      <c r="D39" s="93"/>
      <c r="E39" s="93"/>
      <c r="F39" s="93"/>
      <c r="G39" s="95"/>
      <c r="H39" s="95"/>
      <c r="I39" s="95"/>
      <c r="J39" s="95"/>
      <c r="K39" s="95"/>
      <c r="L39" s="107"/>
      <c r="M39" s="97"/>
      <c r="N39" s="31"/>
      <c r="O39" s="31"/>
    </row>
    <row r="40" spans="1:15" x14ac:dyDescent="0.35">
      <c r="A40" s="108" t="s">
        <v>116</v>
      </c>
      <c r="B40" s="31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31"/>
      <c r="N40" s="31"/>
      <c r="O40" s="31"/>
    </row>
    <row r="41" spans="1:15" x14ac:dyDescent="0.35">
      <c r="A41" s="108" t="s">
        <v>117</v>
      </c>
      <c r="B41" s="31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31"/>
      <c r="N41" s="31"/>
      <c r="O41" s="31"/>
    </row>
    <row r="42" spans="1:15" x14ac:dyDescent="0.35">
      <c r="A42" s="110"/>
      <c r="B42" s="111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31"/>
      <c r="N42" s="31"/>
      <c r="O42" s="31"/>
    </row>
    <row r="43" spans="1:15" x14ac:dyDescent="0.35"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12"/>
      <c r="N43" s="113"/>
      <c r="O43" s="113"/>
    </row>
  </sheetData>
  <mergeCells count="13">
    <mergeCell ref="I10:J10"/>
    <mergeCell ref="K10:L10"/>
    <mergeCell ref="A3:M3"/>
    <mergeCell ref="N3:O3"/>
    <mergeCell ref="N6:O6"/>
    <mergeCell ref="A9:A11"/>
    <mergeCell ref="B9:B11"/>
    <mergeCell ref="C9:L9"/>
    <mergeCell ref="M9:M11"/>
    <mergeCell ref="C10:D10"/>
    <mergeCell ref="E10:F10"/>
    <mergeCell ref="G10:H10"/>
    <mergeCell ref="E4:I4"/>
  </mergeCells>
  <pageMargins left="0.11811023622047245" right="0.11811023622047245" top="0.15748031496062992" bottom="0.15748031496062992" header="0.31496062992125984" footer="0.31496062992125984"/>
  <pageSetup paperSize="9" scale="65" fitToHeight="0" pageOrder="overThenDown" orientation="landscape" r:id="rId1"/>
  <headerFooter>
    <oddFooter>&amp;C&amp;P</oddFooter>
  </headerFooter>
  <colBreaks count="1" manualBreakCount="1">
    <brk id="13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W998"/>
  <sheetViews>
    <sheetView view="pageBreakPreview" topLeftCell="A4" zoomScale="73" zoomScaleNormal="57" zoomScaleSheetLayoutView="73" workbookViewId="0">
      <selection activeCell="D24" sqref="D24"/>
    </sheetView>
  </sheetViews>
  <sheetFormatPr defaultColWidth="19.1796875" defaultRowHeight="70.45" customHeight="1" x14ac:dyDescent="0.35"/>
  <cols>
    <col min="1" max="1" width="6.26953125" style="19" customWidth="1"/>
    <col min="2" max="2" width="50.26953125" style="138" customWidth="1"/>
    <col min="3" max="3" width="21" style="138" customWidth="1"/>
    <col min="4" max="4" width="14.26953125" style="19" customWidth="1"/>
    <col min="5" max="5" width="13.1796875" style="19" customWidth="1"/>
    <col min="6" max="6" width="13.453125" style="19" customWidth="1"/>
    <col min="7" max="8" width="13.1796875" style="19" customWidth="1"/>
    <col min="9" max="9" width="11.54296875" style="19" customWidth="1"/>
    <col min="10" max="10" width="14.26953125" style="19" customWidth="1"/>
    <col min="11" max="11" width="13" style="19" customWidth="1"/>
    <col min="12" max="13" width="16.1796875" style="19" customWidth="1"/>
    <col min="14" max="14" width="13" style="19" customWidth="1"/>
    <col min="15" max="15" width="12.453125" style="19" customWidth="1"/>
    <col min="16" max="16" width="12" style="19" customWidth="1"/>
    <col min="17" max="18" width="11.54296875" style="19" customWidth="1"/>
    <col min="19" max="19" width="12" style="19" customWidth="1"/>
    <col min="20" max="23" width="12.453125" style="19" customWidth="1"/>
    <col min="24" max="16384" width="19.1796875" style="20"/>
  </cols>
  <sheetData>
    <row r="1" spans="1:23" s="16" customFormat="1" ht="64.5" customHeight="1" x14ac:dyDescent="0.35">
      <c r="A1" s="15"/>
      <c r="B1" s="14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7"/>
      <c r="R1" s="17"/>
      <c r="S1" s="17"/>
      <c r="T1" s="296" t="s">
        <v>118</v>
      </c>
      <c r="U1" s="296"/>
      <c r="V1" s="296"/>
      <c r="W1" s="296"/>
    </row>
    <row r="2" spans="1:23" s="16" customFormat="1" ht="15.05" x14ac:dyDescent="0.35">
      <c r="A2" s="15"/>
      <c r="B2" s="14"/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7"/>
      <c r="S2" s="17"/>
      <c r="T2" s="296" t="s">
        <v>2</v>
      </c>
      <c r="U2" s="296"/>
      <c r="V2" s="296"/>
      <c r="W2" s="296"/>
    </row>
    <row r="3" spans="1:23" s="16" customFormat="1" ht="35.25" customHeight="1" x14ac:dyDescent="0.35">
      <c r="A3" s="15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7"/>
      <c r="S3" s="17"/>
      <c r="T3" s="296" t="s">
        <v>119</v>
      </c>
      <c r="U3" s="296"/>
      <c r="V3" s="296"/>
      <c r="W3" s="296"/>
    </row>
    <row r="4" spans="1:23" s="16" customFormat="1" ht="31.5" customHeight="1" x14ac:dyDescent="0.35">
      <c r="A4" s="15"/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"/>
      <c r="S4" s="17"/>
      <c r="T4" s="296" t="s">
        <v>1532</v>
      </c>
      <c r="U4" s="296"/>
      <c r="V4" s="296"/>
      <c r="W4" s="296"/>
    </row>
    <row r="5" spans="1:23" s="16" customFormat="1" ht="15.8" customHeight="1" x14ac:dyDescent="0.35">
      <c r="A5" s="15"/>
      <c r="B5" s="14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7"/>
      <c r="S5" s="17"/>
      <c r="T5" s="296" t="s">
        <v>169</v>
      </c>
      <c r="U5" s="296"/>
      <c r="V5" s="296"/>
      <c r="W5" s="296"/>
    </row>
    <row r="6" spans="1:23" s="16" customFormat="1" ht="14.5" x14ac:dyDescent="0.35">
      <c r="A6" s="15"/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 t="s">
        <v>4</v>
      </c>
      <c r="U6" s="15"/>
      <c r="V6" s="15"/>
      <c r="W6" s="15"/>
    </row>
    <row r="7" spans="1:23" s="16" customFormat="1" ht="15.05" x14ac:dyDescent="0.2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s="16" customFormat="1" ht="15.05" x14ac:dyDescent="0.25">
      <c r="A8" s="1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s="16" customFormat="1" ht="17.649999999999999" x14ac:dyDescent="0.35">
      <c r="A9" s="268" t="s">
        <v>1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</row>
    <row r="10" spans="1:23" s="16" customFormat="1" ht="18.8" x14ac:dyDescent="0.3">
      <c r="A10" s="1"/>
      <c r="B10" s="2"/>
      <c r="C10" s="2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s="16" customFormat="1" ht="15.05" x14ac:dyDescent="0.25">
      <c r="A11" s="1"/>
      <c r="B11" s="2"/>
      <c r="C11" s="2"/>
      <c r="D11" s="1"/>
      <c r="E11" s="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115" customFormat="1" ht="15.55" x14ac:dyDescent="0.35">
      <c r="A12" s="270" t="s">
        <v>5</v>
      </c>
      <c r="B12" s="270" t="s">
        <v>6</v>
      </c>
      <c r="C12" s="270" t="s">
        <v>7</v>
      </c>
      <c r="D12" s="270" t="s">
        <v>120</v>
      </c>
      <c r="E12" s="270"/>
      <c r="F12" s="270"/>
      <c r="G12" s="270"/>
      <c r="H12" s="270"/>
      <c r="I12" s="270"/>
      <c r="J12" s="270"/>
      <c r="K12" s="270"/>
      <c r="L12" s="270"/>
      <c r="M12" s="270"/>
      <c r="N12" s="270" t="s">
        <v>121</v>
      </c>
      <c r="O12" s="270"/>
      <c r="P12" s="270"/>
      <c r="Q12" s="270"/>
      <c r="R12" s="270"/>
      <c r="S12" s="270"/>
      <c r="T12" s="270"/>
      <c r="U12" s="270"/>
      <c r="V12" s="270"/>
      <c r="W12" s="270"/>
    </row>
    <row r="13" spans="1:23" s="115" customFormat="1" ht="15.55" x14ac:dyDescent="0.3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</row>
    <row r="14" spans="1:23" s="115" customFormat="1" ht="15.55" x14ac:dyDescent="0.35">
      <c r="A14" s="270"/>
      <c r="B14" s="270"/>
      <c r="C14" s="270"/>
      <c r="D14" s="294" t="s">
        <v>122</v>
      </c>
      <c r="E14" s="294"/>
      <c r="F14" s="294" t="s">
        <v>123</v>
      </c>
      <c r="G14" s="294"/>
      <c r="H14" s="294" t="s">
        <v>124</v>
      </c>
      <c r="I14" s="294"/>
      <c r="J14" s="294" t="s">
        <v>125</v>
      </c>
      <c r="K14" s="294"/>
      <c r="L14" s="295" t="s">
        <v>175</v>
      </c>
      <c r="M14" s="295"/>
      <c r="N14" s="294" t="s">
        <v>122</v>
      </c>
      <c r="O14" s="294"/>
      <c r="P14" s="294" t="s">
        <v>123</v>
      </c>
      <c r="Q14" s="294"/>
      <c r="R14" s="294" t="s">
        <v>124</v>
      </c>
      <c r="S14" s="294"/>
      <c r="T14" s="294" t="s">
        <v>125</v>
      </c>
      <c r="U14" s="294"/>
      <c r="V14" s="295" t="s">
        <v>176</v>
      </c>
      <c r="W14" s="295"/>
    </row>
    <row r="15" spans="1:23" s="115" customFormat="1" ht="15.55" x14ac:dyDescent="0.35">
      <c r="A15" s="270"/>
      <c r="B15" s="270"/>
      <c r="C15" s="270"/>
      <c r="D15" s="140" t="s">
        <v>126</v>
      </c>
      <c r="E15" s="140" t="s">
        <v>127</v>
      </c>
      <c r="F15" s="140" t="s">
        <v>126</v>
      </c>
      <c r="G15" s="140" t="s">
        <v>127</v>
      </c>
      <c r="H15" s="140" t="s">
        <v>126</v>
      </c>
      <c r="I15" s="140" t="s">
        <v>127</v>
      </c>
      <c r="J15" s="140" t="s">
        <v>126</v>
      </c>
      <c r="K15" s="140" t="s">
        <v>127</v>
      </c>
      <c r="L15" s="140" t="s">
        <v>126</v>
      </c>
      <c r="M15" s="140" t="s">
        <v>127</v>
      </c>
      <c r="N15" s="140" t="s">
        <v>126</v>
      </c>
      <c r="O15" s="140" t="s">
        <v>127</v>
      </c>
      <c r="P15" s="140" t="s">
        <v>126</v>
      </c>
      <c r="Q15" s="140" t="s">
        <v>127</v>
      </c>
      <c r="R15" s="140" t="s">
        <v>126</v>
      </c>
      <c r="S15" s="140" t="s">
        <v>127</v>
      </c>
      <c r="T15" s="140" t="s">
        <v>126</v>
      </c>
      <c r="U15" s="140" t="s">
        <v>127</v>
      </c>
      <c r="V15" s="140" t="s">
        <v>126</v>
      </c>
      <c r="W15" s="140" t="s">
        <v>127</v>
      </c>
    </row>
    <row r="16" spans="1:23" s="115" customFormat="1" ht="15.8" x14ac:dyDescent="0.25">
      <c r="A16" s="140" t="s">
        <v>25</v>
      </c>
      <c r="B16" s="140" t="s">
        <v>26</v>
      </c>
      <c r="C16" s="140"/>
      <c r="D16" s="140" t="s">
        <v>28</v>
      </c>
      <c r="E16" s="140" t="s">
        <v>29</v>
      </c>
      <c r="F16" s="140" t="s">
        <v>30</v>
      </c>
      <c r="G16" s="140" t="s">
        <v>31</v>
      </c>
      <c r="H16" s="140" t="s">
        <v>32</v>
      </c>
      <c r="I16" s="140" t="s">
        <v>33</v>
      </c>
      <c r="J16" s="140" t="s">
        <v>34</v>
      </c>
      <c r="K16" s="140" t="s">
        <v>35</v>
      </c>
      <c r="L16" s="140" t="s">
        <v>36</v>
      </c>
      <c r="M16" s="140" t="s">
        <v>37</v>
      </c>
      <c r="N16" s="140" t="s">
        <v>38</v>
      </c>
      <c r="O16" s="140" t="s">
        <v>39</v>
      </c>
      <c r="P16" s="140" t="s">
        <v>40</v>
      </c>
      <c r="Q16" s="140" t="s">
        <v>41</v>
      </c>
      <c r="R16" s="140" t="s">
        <v>42</v>
      </c>
      <c r="S16" s="140" t="s">
        <v>43</v>
      </c>
      <c r="T16" s="140" t="s">
        <v>44</v>
      </c>
      <c r="U16" s="140" t="s">
        <v>45</v>
      </c>
      <c r="V16" s="140" t="s">
        <v>46</v>
      </c>
      <c r="W16" s="140" t="s">
        <v>47</v>
      </c>
    </row>
    <row r="17" spans="1:23" s="116" customFormat="1" ht="15.55" x14ac:dyDescent="0.35">
      <c r="A17" s="169"/>
      <c r="B17" s="162" t="s">
        <v>177</v>
      </c>
      <c r="C17" s="170"/>
      <c r="D17" s="236">
        <f t="shared" ref="D17" si="0">D18+D407+D788+D991</f>
        <v>56.072450000000003</v>
      </c>
      <c r="E17" s="236">
        <f t="shared" ref="E17" si="1">E18+E407+E788+E991</f>
        <v>38.6</v>
      </c>
      <c r="F17" s="161">
        <f t="shared" ref="F17:W17" si="2">F18+F407+F788+F991</f>
        <v>62.993340000000003</v>
      </c>
      <c r="G17" s="161">
        <f t="shared" si="2"/>
        <v>30.816000000000003</v>
      </c>
      <c r="H17" s="161">
        <f t="shared" si="2"/>
        <v>0</v>
      </c>
      <c r="I17" s="161">
        <f t="shared" si="2"/>
        <v>0</v>
      </c>
      <c r="J17" s="161">
        <f t="shared" si="2"/>
        <v>0</v>
      </c>
      <c r="K17" s="161">
        <f t="shared" si="2"/>
        <v>0</v>
      </c>
      <c r="L17" s="161">
        <f t="shared" si="2"/>
        <v>119.06579000000002</v>
      </c>
      <c r="M17" s="161">
        <f t="shared" si="2"/>
        <v>69.415999999999997</v>
      </c>
      <c r="N17" s="161">
        <f t="shared" si="2"/>
        <v>0</v>
      </c>
      <c r="O17" s="161">
        <f t="shared" si="2"/>
        <v>0</v>
      </c>
      <c r="P17" s="161">
        <f t="shared" si="2"/>
        <v>0</v>
      </c>
      <c r="Q17" s="161">
        <f t="shared" si="2"/>
        <v>0</v>
      </c>
      <c r="R17" s="161">
        <f t="shared" si="2"/>
        <v>0</v>
      </c>
      <c r="S17" s="161">
        <f t="shared" si="2"/>
        <v>0</v>
      </c>
      <c r="T17" s="161">
        <f t="shared" si="2"/>
        <v>0</v>
      </c>
      <c r="U17" s="161">
        <f t="shared" si="2"/>
        <v>0</v>
      </c>
      <c r="V17" s="161">
        <f t="shared" si="2"/>
        <v>0</v>
      </c>
      <c r="W17" s="161">
        <f t="shared" si="2"/>
        <v>0</v>
      </c>
    </row>
    <row r="18" spans="1:23" s="116" customFormat="1" ht="15.55" x14ac:dyDescent="0.35">
      <c r="A18" s="171"/>
      <c r="B18" s="162" t="s">
        <v>178</v>
      </c>
      <c r="C18" s="170"/>
      <c r="D18" s="236">
        <f t="shared" ref="D18" si="3">D19+D22+D27+D30+D37+D44+D51+D55+D58+D74+D77+D86+D102+D108+D115+D121+D126+D130+D132+D150+D168+D187+D189+D194+D209+D213+D215+D219+D223+D235+D239+D246+D257+D265+D274+D313+D319+D329+D332+D337+D345+D362+D399</f>
        <v>20.801600000000001</v>
      </c>
      <c r="E18" s="236">
        <f t="shared" ref="E18" si="4">E19+E22+E27+E30+E37+E44+E51+E55+E58+E74+E77+E86+E102+E108+E115+E121+E126+E130+E132+E150+E168+E187+E189+E194+E209+E213+E215+E219+E223+E235+E239+E246+E257+E265+E274+E313+E319+E329+E332+E337+E345+E362+E399</f>
        <v>29.560000000000002</v>
      </c>
      <c r="F18" s="161">
        <f t="shared" ref="F18:W18" si="5">F19+F22+F27+F30+F37+F44+F51+F55+F58+F74+F77+F86+F102+F108+F115+F121+F126+F130+F132+F150+F168+F187+F189+F194+F209+F213+F215+F219+F223+F235+F239+F246+F257+F265+F274+F313+F319+F329+F332+F337+F345+F362+F399</f>
        <v>18.084000000000003</v>
      </c>
      <c r="G18" s="161">
        <f t="shared" si="5"/>
        <v>16.360000000000003</v>
      </c>
      <c r="H18" s="161">
        <f t="shared" si="5"/>
        <v>0</v>
      </c>
      <c r="I18" s="161">
        <f t="shared" si="5"/>
        <v>0</v>
      </c>
      <c r="J18" s="161">
        <f t="shared" si="5"/>
        <v>0</v>
      </c>
      <c r="K18" s="161">
        <f t="shared" si="5"/>
        <v>0</v>
      </c>
      <c r="L18" s="161">
        <f t="shared" si="5"/>
        <v>38.885600000000011</v>
      </c>
      <c r="M18" s="161">
        <f t="shared" si="5"/>
        <v>45.92</v>
      </c>
      <c r="N18" s="161">
        <f t="shared" si="5"/>
        <v>0</v>
      </c>
      <c r="O18" s="161">
        <f t="shared" si="5"/>
        <v>0</v>
      </c>
      <c r="P18" s="161">
        <f t="shared" si="5"/>
        <v>0</v>
      </c>
      <c r="Q18" s="161">
        <f t="shared" si="5"/>
        <v>0</v>
      </c>
      <c r="R18" s="161">
        <f t="shared" si="5"/>
        <v>0</v>
      </c>
      <c r="S18" s="161">
        <f t="shared" si="5"/>
        <v>0</v>
      </c>
      <c r="T18" s="161">
        <f t="shared" si="5"/>
        <v>0</v>
      </c>
      <c r="U18" s="161">
        <f t="shared" si="5"/>
        <v>0</v>
      </c>
      <c r="V18" s="161">
        <f t="shared" si="5"/>
        <v>0</v>
      </c>
      <c r="W18" s="161">
        <f t="shared" si="5"/>
        <v>0</v>
      </c>
    </row>
    <row r="19" spans="1:23" s="116" customFormat="1" ht="15.55" x14ac:dyDescent="0.35">
      <c r="A19" s="172"/>
      <c r="B19" s="154" t="s">
        <v>179</v>
      </c>
      <c r="C19" s="173"/>
      <c r="D19" s="237">
        <f t="shared" ref="D19" si="6">SUM(D20:D21)</f>
        <v>0</v>
      </c>
      <c r="E19" s="237">
        <f t="shared" ref="E19" si="7">SUM(E20:E21)</f>
        <v>0</v>
      </c>
      <c r="F19" s="190">
        <f t="shared" ref="F19:W19" si="8">SUM(F20:F21)</f>
        <v>0</v>
      </c>
      <c r="G19" s="190">
        <f t="shared" si="8"/>
        <v>0.4</v>
      </c>
      <c r="H19" s="190">
        <f t="shared" si="8"/>
        <v>0</v>
      </c>
      <c r="I19" s="190">
        <f t="shared" si="8"/>
        <v>0</v>
      </c>
      <c r="J19" s="190">
        <f t="shared" si="8"/>
        <v>0</v>
      </c>
      <c r="K19" s="190">
        <f t="shared" si="8"/>
        <v>0</v>
      </c>
      <c r="L19" s="190">
        <f t="shared" ref="L19:M19" si="9">SUM(L20:L21)</f>
        <v>0</v>
      </c>
      <c r="M19" s="190">
        <f t="shared" si="9"/>
        <v>0.4</v>
      </c>
      <c r="N19" s="190">
        <f t="shared" si="8"/>
        <v>0</v>
      </c>
      <c r="O19" s="190">
        <f t="shared" si="8"/>
        <v>0</v>
      </c>
      <c r="P19" s="190">
        <f t="shared" si="8"/>
        <v>0</v>
      </c>
      <c r="Q19" s="190">
        <f t="shared" si="8"/>
        <v>0</v>
      </c>
      <c r="R19" s="190">
        <f t="shared" si="8"/>
        <v>0</v>
      </c>
      <c r="S19" s="190">
        <f t="shared" si="8"/>
        <v>0</v>
      </c>
      <c r="T19" s="190">
        <f t="shared" si="8"/>
        <v>0</v>
      </c>
      <c r="U19" s="190">
        <f t="shared" si="8"/>
        <v>0</v>
      </c>
      <c r="V19" s="190">
        <f t="shared" si="8"/>
        <v>0</v>
      </c>
      <c r="W19" s="190">
        <f t="shared" si="8"/>
        <v>0</v>
      </c>
    </row>
    <row r="20" spans="1:23" s="116" customFormat="1" ht="62.2" x14ac:dyDescent="0.35">
      <c r="A20" s="167">
        <v>1</v>
      </c>
      <c r="B20" s="152" t="s">
        <v>180</v>
      </c>
      <c r="C20" s="174" t="s">
        <v>181</v>
      </c>
      <c r="D20" s="192">
        <v>0</v>
      </c>
      <c r="E20" s="192">
        <v>0</v>
      </c>
      <c r="F20" s="192">
        <f>L20-D20</f>
        <v>0</v>
      </c>
      <c r="G20" s="192">
        <f>M20-E20</f>
        <v>0.4</v>
      </c>
      <c r="H20" s="192"/>
      <c r="I20" s="192"/>
      <c r="J20" s="192"/>
      <c r="K20" s="192"/>
      <c r="L20" s="153"/>
      <c r="M20" s="153">
        <v>0.4</v>
      </c>
      <c r="N20" s="192"/>
      <c r="O20" s="192"/>
      <c r="P20" s="192"/>
      <c r="Q20" s="192"/>
      <c r="R20" s="192"/>
      <c r="S20" s="192"/>
      <c r="T20" s="192"/>
      <c r="U20" s="192"/>
      <c r="V20" s="192"/>
      <c r="W20" s="192"/>
    </row>
    <row r="21" spans="1:23" s="116" customFormat="1" ht="31.1" x14ac:dyDescent="0.35">
      <c r="A21" s="167">
        <v>2</v>
      </c>
      <c r="B21" s="152" t="s">
        <v>1535</v>
      </c>
      <c r="C21" s="174" t="s">
        <v>182</v>
      </c>
      <c r="D21" s="192">
        <v>0</v>
      </c>
      <c r="E21" s="192">
        <v>0</v>
      </c>
      <c r="F21" s="192">
        <f>L21-D21</f>
        <v>0</v>
      </c>
      <c r="G21" s="192">
        <f>M21-E21</f>
        <v>0</v>
      </c>
      <c r="H21" s="192"/>
      <c r="I21" s="192"/>
      <c r="J21" s="192"/>
      <c r="K21" s="192"/>
      <c r="L21" s="153"/>
      <c r="M21" s="153"/>
      <c r="N21" s="192"/>
      <c r="O21" s="192"/>
      <c r="P21" s="192"/>
      <c r="Q21" s="192"/>
      <c r="R21" s="192"/>
      <c r="S21" s="192"/>
      <c r="T21" s="192"/>
      <c r="U21" s="192"/>
      <c r="V21" s="192"/>
      <c r="W21" s="192"/>
    </row>
    <row r="22" spans="1:23" s="116" customFormat="1" ht="15.55" x14ac:dyDescent="0.35">
      <c r="A22" s="172"/>
      <c r="B22" s="175" t="s">
        <v>183</v>
      </c>
      <c r="C22" s="173"/>
      <c r="D22" s="237">
        <f t="shared" ref="D22" si="10">SUM(D23:D26)</f>
        <v>0</v>
      </c>
      <c r="E22" s="237">
        <f t="shared" ref="E22" si="11">SUM(E23:E26)</f>
        <v>0</v>
      </c>
      <c r="F22" s="190">
        <f t="shared" ref="F22:W22" si="12">SUM(F23:F26)</f>
        <v>1.8260000000000001</v>
      </c>
      <c r="G22" s="190">
        <f t="shared" si="12"/>
        <v>0</v>
      </c>
      <c r="H22" s="190">
        <f t="shared" si="12"/>
        <v>0</v>
      </c>
      <c r="I22" s="190">
        <f t="shared" si="12"/>
        <v>0</v>
      </c>
      <c r="J22" s="190">
        <f t="shared" si="12"/>
        <v>0</v>
      </c>
      <c r="K22" s="190">
        <f t="shared" si="12"/>
        <v>0</v>
      </c>
      <c r="L22" s="190">
        <f t="shared" ref="L22:M22" si="13">SUM(L23:L26)</f>
        <v>1.8260000000000001</v>
      </c>
      <c r="M22" s="190">
        <f t="shared" si="13"/>
        <v>0</v>
      </c>
      <c r="N22" s="190">
        <f t="shared" si="12"/>
        <v>0</v>
      </c>
      <c r="O22" s="190">
        <f t="shared" si="12"/>
        <v>0</v>
      </c>
      <c r="P22" s="190">
        <f t="shared" si="12"/>
        <v>0</v>
      </c>
      <c r="Q22" s="190">
        <f t="shared" si="12"/>
        <v>0</v>
      </c>
      <c r="R22" s="190">
        <f t="shared" si="12"/>
        <v>0</v>
      </c>
      <c r="S22" s="190">
        <f t="shared" si="12"/>
        <v>0</v>
      </c>
      <c r="T22" s="190">
        <f t="shared" si="12"/>
        <v>0</v>
      </c>
      <c r="U22" s="190">
        <f t="shared" si="12"/>
        <v>0</v>
      </c>
      <c r="V22" s="190">
        <f t="shared" si="12"/>
        <v>0</v>
      </c>
      <c r="W22" s="190">
        <f t="shared" si="12"/>
        <v>0</v>
      </c>
    </row>
    <row r="23" spans="1:23" s="116" customFormat="1" ht="46.65" x14ac:dyDescent="0.35">
      <c r="A23" s="167">
        <v>3</v>
      </c>
      <c r="B23" s="152" t="s">
        <v>184</v>
      </c>
      <c r="C23" s="174" t="s">
        <v>185</v>
      </c>
      <c r="D23" s="192">
        <v>0</v>
      </c>
      <c r="E23" s="192">
        <v>0</v>
      </c>
      <c r="F23" s="192">
        <f t="shared" ref="F23:F26" si="14">L23-D23</f>
        <v>0</v>
      </c>
      <c r="G23" s="192">
        <f t="shared" ref="G23:G26" si="15">M23-E23</f>
        <v>0</v>
      </c>
      <c r="H23" s="192"/>
      <c r="I23" s="192"/>
      <c r="J23" s="192"/>
      <c r="K23" s="192"/>
      <c r="L23" s="153"/>
      <c r="M23" s="153"/>
      <c r="N23" s="192"/>
      <c r="O23" s="192"/>
      <c r="P23" s="192"/>
      <c r="Q23" s="192"/>
      <c r="R23" s="192"/>
      <c r="S23" s="192"/>
      <c r="T23" s="192"/>
      <c r="U23" s="192"/>
      <c r="V23" s="192"/>
      <c r="W23" s="192"/>
    </row>
    <row r="24" spans="1:23" s="116" customFormat="1" ht="46.65" x14ac:dyDescent="0.35">
      <c r="A24" s="167">
        <v>4</v>
      </c>
      <c r="B24" s="152" t="s">
        <v>186</v>
      </c>
      <c r="C24" s="174" t="s">
        <v>187</v>
      </c>
      <c r="D24" s="192">
        <v>0</v>
      </c>
      <c r="E24" s="192">
        <v>0</v>
      </c>
      <c r="F24" s="192">
        <f t="shared" si="14"/>
        <v>1.2510000000000001</v>
      </c>
      <c r="G24" s="192">
        <f t="shared" si="15"/>
        <v>0</v>
      </c>
      <c r="H24" s="192"/>
      <c r="I24" s="192"/>
      <c r="J24" s="192"/>
      <c r="K24" s="192"/>
      <c r="L24" s="153">
        <v>1.2510000000000001</v>
      </c>
      <c r="M24" s="153"/>
      <c r="N24" s="192"/>
      <c r="O24" s="192"/>
      <c r="P24" s="192"/>
      <c r="Q24" s="192"/>
      <c r="R24" s="192"/>
      <c r="S24" s="192"/>
      <c r="T24" s="192"/>
      <c r="U24" s="192"/>
      <c r="V24" s="192"/>
      <c r="W24" s="192"/>
    </row>
    <row r="25" spans="1:23" s="116" customFormat="1" ht="46.65" x14ac:dyDescent="0.35">
      <c r="A25" s="167">
        <v>5</v>
      </c>
      <c r="B25" s="152" t="s">
        <v>188</v>
      </c>
      <c r="C25" s="174" t="s">
        <v>189</v>
      </c>
      <c r="D25" s="192">
        <v>0</v>
      </c>
      <c r="E25" s="192">
        <v>0</v>
      </c>
      <c r="F25" s="192">
        <f t="shared" si="14"/>
        <v>0</v>
      </c>
      <c r="G25" s="192">
        <f t="shared" si="15"/>
        <v>0</v>
      </c>
      <c r="H25" s="192"/>
      <c r="I25" s="192"/>
      <c r="J25" s="192"/>
      <c r="K25" s="192"/>
      <c r="L25" s="153"/>
      <c r="M25" s="153"/>
      <c r="N25" s="192"/>
      <c r="O25" s="192"/>
      <c r="P25" s="192"/>
      <c r="Q25" s="192"/>
      <c r="R25" s="192"/>
      <c r="S25" s="192"/>
      <c r="T25" s="192"/>
      <c r="U25" s="192"/>
      <c r="V25" s="192"/>
      <c r="W25" s="192"/>
    </row>
    <row r="26" spans="1:23" s="116" customFormat="1" ht="46.65" x14ac:dyDescent="0.35">
      <c r="A26" s="167">
        <v>6</v>
      </c>
      <c r="B26" s="152" t="s">
        <v>1536</v>
      </c>
      <c r="C26" s="174" t="s">
        <v>1537</v>
      </c>
      <c r="D26" s="192"/>
      <c r="E26" s="192"/>
      <c r="F26" s="192">
        <f t="shared" si="14"/>
        <v>0.57499999999999996</v>
      </c>
      <c r="G26" s="192">
        <f t="shared" si="15"/>
        <v>0</v>
      </c>
      <c r="H26" s="192"/>
      <c r="I26" s="192"/>
      <c r="J26" s="192"/>
      <c r="K26" s="192"/>
      <c r="L26" s="153">
        <v>0.57499999999999996</v>
      </c>
      <c r="M26" s="153"/>
      <c r="N26" s="192"/>
      <c r="O26" s="192"/>
      <c r="P26" s="192"/>
      <c r="Q26" s="192"/>
      <c r="R26" s="192"/>
      <c r="S26" s="192"/>
      <c r="T26" s="192"/>
      <c r="U26" s="192"/>
      <c r="V26" s="192"/>
      <c r="W26" s="192"/>
    </row>
    <row r="27" spans="1:23" s="116" customFormat="1" ht="15.55" x14ac:dyDescent="0.35">
      <c r="A27" s="172"/>
      <c r="B27" s="154" t="s">
        <v>190</v>
      </c>
      <c r="C27" s="173"/>
      <c r="D27" s="237">
        <f t="shared" ref="D27" si="16">SUM(D28:D29)</f>
        <v>0</v>
      </c>
      <c r="E27" s="237">
        <f t="shared" ref="E27" si="17">SUM(E28:E29)</f>
        <v>0</v>
      </c>
      <c r="F27" s="190">
        <f t="shared" ref="F27:W27" si="18">SUM(F28:F29)</f>
        <v>0</v>
      </c>
      <c r="G27" s="190">
        <f t="shared" si="18"/>
        <v>0</v>
      </c>
      <c r="H27" s="190">
        <f t="shared" si="18"/>
        <v>0</v>
      </c>
      <c r="I27" s="190">
        <f t="shared" si="18"/>
        <v>0</v>
      </c>
      <c r="J27" s="190">
        <f t="shared" si="18"/>
        <v>0</v>
      </c>
      <c r="K27" s="190">
        <f t="shared" si="18"/>
        <v>0</v>
      </c>
      <c r="L27" s="190">
        <f t="shared" ref="L27:M27" si="19">SUM(L28:L29)</f>
        <v>0</v>
      </c>
      <c r="M27" s="190">
        <f t="shared" si="19"/>
        <v>0</v>
      </c>
      <c r="N27" s="190">
        <f t="shared" si="18"/>
        <v>0</v>
      </c>
      <c r="O27" s="190">
        <f t="shared" si="18"/>
        <v>0</v>
      </c>
      <c r="P27" s="190">
        <f t="shared" si="18"/>
        <v>0</v>
      </c>
      <c r="Q27" s="190">
        <f t="shared" si="18"/>
        <v>0</v>
      </c>
      <c r="R27" s="190">
        <f t="shared" si="18"/>
        <v>0</v>
      </c>
      <c r="S27" s="190">
        <f t="shared" si="18"/>
        <v>0</v>
      </c>
      <c r="T27" s="190">
        <f t="shared" si="18"/>
        <v>0</v>
      </c>
      <c r="U27" s="190">
        <f t="shared" si="18"/>
        <v>0</v>
      </c>
      <c r="V27" s="190">
        <f t="shared" si="18"/>
        <v>0</v>
      </c>
      <c r="W27" s="190">
        <f t="shared" si="18"/>
        <v>0</v>
      </c>
    </row>
    <row r="28" spans="1:23" s="116" customFormat="1" ht="31.1" x14ac:dyDescent="0.35">
      <c r="A28" s="167">
        <v>7</v>
      </c>
      <c r="B28" s="152" t="s">
        <v>191</v>
      </c>
      <c r="C28" s="174" t="s">
        <v>192</v>
      </c>
      <c r="D28" s="192">
        <v>0</v>
      </c>
      <c r="E28" s="192">
        <v>0</v>
      </c>
      <c r="F28" s="192">
        <f t="shared" ref="F28:F29" si="20">L28-D28</f>
        <v>0</v>
      </c>
      <c r="G28" s="192">
        <f t="shared" ref="G28:G29" si="21">M28-E28</f>
        <v>0</v>
      </c>
      <c r="H28" s="192"/>
      <c r="I28" s="192"/>
      <c r="J28" s="192"/>
      <c r="K28" s="192"/>
      <c r="L28" s="153"/>
      <c r="M28" s="153"/>
      <c r="N28" s="192"/>
      <c r="O28" s="192"/>
      <c r="P28" s="192"/>
      <c r="Q28" s="192"/>
      <c r="R28" s="192"/>
      <c r="S28" s="192"/>
      <c r="T28" s="192"/>
      <c r="U28" s="192"/>
      <c r="V28" s="192"/>
      <c r="W28" s="192"/>
    </row>
    <row r="29" spans="1:23" s="116" customFormat="1" ht="31.1" x14ac:dyDescent="0.35">
      <c r="A29" s="167">
        <v>8</v>
      </c>
      <c r="B29" s="152" t="s">
        <v>193</v>
      </c>
      <c r="C29" s="174" t="s">
        <v>194</v>
      </c>
      <c r="D29" s="192">
        <v>0</v>
      </c>
      <c r="E29" s="192">
        <v>0</v>
      </c>
      <c r="F29" s="192">
        <f t="shared" si="20"/>
        <v>0</v>
      </c>
      <c r="G29" s="192">
        <f t="shared" si="21"/>
        <v>0</v>
      </c>
      <c r="H29" s="192"/>
      <c r="I29" s="192"/>
      <c r="J29" s="192"/>
      <c r="K29" s="192"/>
      <c r="L29" s="153"/>
      <c r="M29" s="153"/>
      <c r="N29" s="192"/>
      <c r="O29" s="192"/>
      <c r="P29" s="192"/>
      <c r="Q29" s="192"/>
      <c r="R29" s="192"/>
      <c r="S29" s="192"/>
      <c r="T29" s="192"/>
      <c r="U29" s="192"/>
      <c r="V29" s="192"/>
      <c r="W29" s="192"/>
    </row>
    <row r="30" spans="1:23" s="116" customFormat="1" ht="15.55" x14ac:dyDescent="0.35">
      <c r="A30" s="172"/>
      <c r="B30" s="156" t="s">
        <v>195</v>
      </c>
      <c r="C30" s="173"/>
      <c r="D30" s="237">
        <f t="shared" ref="D30" si="22">SUM(D31:D36)</f>
        <v>0.26400000000000001</v>
      </c>
      <c r="E30" s="237">
        <f t="shared" ref="E30" si="23">SUM(E31:E36)</f>
        <v>0</v>
      </c>
      <c r="F30" s="190">
        <f t="shared" ref="F30:W30" si="24">SUM(F31:F36)</f>
        <v>0</v>
      </c>
      <c r="G30" s="190">
        <f t="shared" si="24"/>
        <v>0</v>
      </c>
      <c r="H30" s="190">
        <f t="shared" si="24"/>
        <v>0</v>
      </c>
      <c r="I30" s="190">
        <f t="shared" si="24"/>
        <v>0</v>
      </c>
      <c r="J30" s="190">
        <f t="shared" si="24"/>
        <v>0</v>
      </c>
      <c r="K30" s="190">
        <f t="shared" si="24"/>
        <v>0</v>
      </c>
      <c r="L30" s="190">
        <f t="shared" ref="L30:M30" si="25">SUM(L31:L36)</f>
        <v>0.26400000000000001</v>
      </c>
      <c r="M30" s="190">
        <f t="shared" si="25"/>
        <v>0</v>
      </c>
      <c r="N30" s="190">
        <f t="shared" si="24"/>
        <v>0</v>
      </c>
      <c r="O30" s="190">
        <f t="shared" si="24"/>
        <v>0</v>
      </c>
      <c r="P30" s="190">
        <f t="shared" si="24"/>
        <v>0</v>
      </c>
      <c r="Q30" s="190">
        <f t="shared" si="24"/>
        <v>0</v>
      </c>
      <c r="R30" s="190">
        <f t="shared" si="24"/>
        <v>0</v>
      </c>
      <c r="S30" s="190">
        <f t="shared" si="24"/>
        <v>0</v>
      </c>
      <c r="T30" s="190">
        <f t="shared" si="24"/>
        <v>0</v>
      </c>
      <c r="U30" s="190">
        <f t="shared" si="24"/>
        <v>0</v>
      </c>
      <c r="V30" s="190">
        <f t="shared" si="24"/>
        <v>0</v>
      </c>
      <c r="W30" s="190">
        <f t="shared" si="24"/>
        <v>0</v>
      </c>
    </row>
    <row r="31" spans="1:23" s="116" customFormat="1" ht="46.65" x14ac:dyDescent="0.35">
      <c r="A31" s="167">
        <v>9</v>
      </c>
      <c r="B31" s="152" t="s">
        <v>196</v>
      </c>
      <c r="C31" s="174" t="s">
        <v>197</v>
      </c>
      <c r="D31" s="192">
        <v>0</v>
      </c>
      <c r="E31" s="192">
        <v>0</v>
      </c>
      <c r="F31" s="192">
        <f t="shared" ref="F31:F36" si="26">L31-D31</f>
        <v>0</v>
      </c>
      <c r="G31" s="192">
        <f t="shared" ref="G31:G36" si="27">M31-E31</f>
        <v>0</v>
      </c>
      <c r="H31" s="192"/>
      <c r="I31" s="192"/>
      <c r="J31" s="192"/>
      <c r="K31" s="192"/>
      <c r="L31" s="153"/>
      <c r="M31" s="153"/>
      <c r="N31" s="192"/>
      <c r="O31" s="192"/>
      <c r="P31" s="192"/>
      <c r="Q31" s="192"/>
      <c r="R31" s="192"/>
      <c r="S31" s="192"/>
      <c r="T31" s="192"/>
      <c r="U31" s="192"/>
      <c r="V31" s="192"/>
      <c r="W31" s="192"/>
    </row>
    <row r="32" spans="1:23" s="116" customFormat="1" ht="46.65" x14ac:dyDescent="0.35">
      <c r="A32" s="167">
        <v>10</v>
      </c>
      <c r="B32" s="152" t="s">
        <v>198</v>
      </c>
      <c r="C32" s="174" t="s">
        <v>199</v>
      </c>
      <c r="D32" s="192">
        <v>0</v>
      </c>
      <c r="E32" s="192">
        <v>0</v>
      </c>
      <c r="F32" s="192">
        <f t="shared" si="26"/>
        <v>0</v>
      </c>
      <c r="G32" s="192">
        <f t="shared" si="27"/>
        <v>0</v>
      </c>
      <c r="H32" s="192"/>
      <c r="I32" s="192"/>
      <c r="J32" s="192"/>
      <c r="K32" s="192"/>
      <c r="L32" s="153"/>
      <c r="M32" s="153"/>
      <c r="N32" s="192"/>
      <c r="O32" s="192"/>
      <c r="P32" s="192"/>
      <c r="Q32" s="192"/>
      <c r="R32" s="192"/>
      <c r="S32" s="192"/>
      <c r="T32" s="192"/>
      <c r="U32" s="192"/>
      <c r="V32" s="192"/>
      <c r="W32" s="192"/>
    </row>
    <row r="33" spans="1:23" s="116" customFormat="1" ht="31.1" x14ac:dyDescent="0.35">
      <c r="A33" s="167">
        <v>11</v>
      </c>
      <c r="B33" s="152" t="s">
        <v>200</v>
      </c>
      <c r="C33" s="174" t="s">
        <v>201</v>
      </c>
      <c r="D33" s="192">
        <v>0</v>
      </c>
      <c r="E33" s="192">
        <v>0</v>
      </c>
      <c r="F33" s="192">
        <f t="shared" si="26"/>
        <v>0</v>
      </c>
      <c r="G33" s="192">
        <f t="shared" si="27"/>
        <v>0</v>
      </c>
      <c r="H33" s="192"/>
      <c r="I33" s="192"/>
      <c r="J33" s="192"/>
      <c r="K33" s="192"/>
      <c r="L33" s="153"/>
      <c r="M33" s="153"/>
      <c r="N33" s="192"/>
      <c r="O33" s="192"/>
      <c r="P33" s="192"/>
      <c r="Q33" s="192"/>
      <c r="R33" s="192"/>
      <c r="S33" s="192"/>
      <c r="T33" s="192"/>
      <c r="U33" s="192"/>
      <c r="V33" s="192"/>
      <c r="W33" s="192"/>
    </row>
    <row r="34" spans="1:23" s="116" customFormat="1" ht="46.65" x14ac:dyDescent="0.35">
      <c r="A34" s="167">
        <v>12</v>
      </c>
      <c r="B34" s="152" t="s">
        <v>1538</v>
      </c>
      <c r="C34" s="174" t="s">
        <v>1539</v>
      </c>
      <c r="D34" s="192">
        <v>0.14000000000000001</v>
      </c>
      <c r="E34" s="192">
        <v>0</v>
      </c>
      <c r="F34" s="192">
        <f t="shared" si="26"/>
        <v>0</v>
      </c>
      <c r="G34" s="192">
        <f t="shared" si="27"/>
        <v>0</v>
      </c>
      <c r="H34" s="192"/>
      <c r="I34" s="192"/>
      <c r="J34" s="192"/>
      <c r="K34" s="192"/>
      <c r="L34" s="153">
        <v>0.14000000000000001</v>
      </c>
      <c r="M34" s="153"/>
      <c r="N34" s="192"/>
      <c r="O34" s="192"/>
      <c r="P34" s="192"/>
      <c r="Q34" s="192"/>
      <c r="R34" s="192"/>
      <c r="S34" s="192"/>
      <c r="T34" s="192"/>
      <c r="U34" s="192"/>
      <c r="V34" s="192"/>
      <c r="W34" s="192"/>
    </row>
    <row r="35" spans="1:23" s="116" customFormat="1" ht="46.65" x14ac:dyDescent="0.35">
      <c r="A35" s="167">
        <v>13</v>
      </c>
      <c r="B35" s="152" t="s">
        <v>1540</v>
      </c>
      <c r="C35" s="174" t="s">
        <v>1541</v>
      </c>
      <c r="D35" s="192">
        <v>7.3999999999999996E-2</v>
      </c>
      <c r="E35" s="192">
        <v>0</v>
      </c>
      <c r="F35" s="192">
        <f t="shared" si="26"/>
        <v>0</v>
      </c>
      <c r="G35" s="192">
        <f t="shared" si="27"/>
        <v>0</v>
      </c>
      <c r="H35" s="192"/>
      <c r="I35" s="192"/>
      <c r="J35" s="192"/>
      <c r="K35" s="192"/>
      <c r="L35" s="153">
        <v>7.3999999999999996E-2</v>
      </c>
      <c r="M35" s="153"/>
      <c r="N35" s="192"/>
      <c r="O35" s="192"/>
      <c r="P35" s="192"/>
      <c r="Q35" s="192"/>
      <c r="R35" s="192"/>
      <c r="S35" s="192"/>
      <c r="T35" s="192"/>
      <c r="U35" s="192"/>
      <c r="V35" s="192"/>
      <c r="W35" s="192"/>
    </row>
    <row r="36" spans="1:23" s="116" customFormat="1" ht="93.25" x14ac:dyDescent="0.35">
      <c r="A36" s="167">
        <v>14</v>
      </c>
      <c r="B36" s="152" t="s">
        <v>202</v>
      </c>
      <c r="C36" s="174" t="s">
        <v>1542</v>
      </c>
      <c r="D36" s="192">
        <v>0.05</v>
      </c>
      <c r="E36" s="192">
        <v>0</v>
      </c>
      <c r="F36" s="192">
        <f t="shared" si="26"/>
        <v>0</v>
      </c>
      <c r="G36" s="192">
        <f t="shared" si="27"/>
        <v>0</v>
      </c>
      <c r="H36" s="192"/>
      <c r="I36" s="192"/>
      <c r="J36" s="192"/>
      <c r="K36" s="192"/>
      <c r="L36" s="153">
        <v>0.05</v>
      </c>
      <c r="M36" s="153"/>
      <c r="N36" s="192"/>
      <c r="O36" s="192"/>
      <c r="P36" s="192"/>
      <c r="Q36" s="192"/>
      <c r="R36" s="192"/>
      <c r="S36" s="192"/>
      <c r="T36" s="192"/>
      <c r="U36" s="192"/>
      <c r="V36" s="192"/>
      <c r="W36" s="192"/>
    </row>
    <row r="37" spans="1:23" s="116" customFormat="1" ht="15.55" x14ac:dyDescent="0.35">
      <c r="A37" s="172"/>
      <c r="B37" s="156" t="s">
        <v>203</v>
      </c>
      <c r="C37" s="173"/>
      <c r="D37" s="237">
        <f t="shared" ref="D37" si="28">SUM(D38:D43)</f>
        <v>0.2</v>
      </c>
      <c r="E37" s="237">
        <f t="shared" ref="E37" si="29">SUM(E38:E43)</f>
        <v>1.06</v>
      </c>
      <c r="F37" s="190">
        <f t="shared" ref="F37:W37" si="30">SUM(F38:F43)</f>
        <v>0.11</v>
      </c>
      <c r="G37" s="190">
        <f t="shared" si="30"/>
        <v>0.4</v>
      </c>
      <c r="H37" s="190">
        <f t="shared" si="30"/>
        <v>0</v>
      </c>
      <c r="I37" s="190">
        <f t="shared" si="30"/>
        <v>0</v>
      </c>
      <c r="J37" s="190">
        <f t="shared" si="30"/>
        <v>0</v>
      </c>
      <c r="K37" s="190">
        <f t="shared" si="30"/>
        <v>0</v>
      </c>
      <c r="L37" s="190">
        <f t="shared" si="30"/>
        <v>0.31</v>
      </c>
      <c r="M37" s="190">
        <f t="shared" si="30"/>
        <v>1.46</v>
      </c>
      <c r="N37" s="190">
        <f t="shared" si="30"/>
        <v>0</v>
      </c>
      <c r="O37" s="190">
        <f t="shared" si="30"/>
        <v>0</v>
      </c>
      <c r="P37" s="190">
        <f t="shared" si="30"/>
        <v>0</v>
      </c>
      <c r="Q37" s="190">
        <f t="shared" si="30"/>
        <v>0</v>
      </c>
      <c r="R37" s="190">
        <f t="shared" si="30"/>
        <v>0</v>
      </c>
      <c r="S37" s="190">
        <f t="shared" si="30"/>
        <v>0</v>
      </c>
      <c r="T37" s="190">
        <f t="shared" si="30"/>
        <v>0</v>
      </c>
      <c r="U37" s="190">
        <f t="shared" si="30"/>
        <v>0</v>
      </c>
      <c r="V37" s="190">
        <f t="shared" si="30"/>
        <v>0</v>
      </c>
      <c r="W37" s="190">
        <f t="shared" si="30"/>
        <v>0</v>
      </c>
    </row>
    <row r="38" spans="1:23" s="116" customFormat="1" ht="46.65" x14ac:dyDescent="0.35">
      <c r="A38" s="167">
        <v>15</v>
      </c>
      <c r="B38" s="152" t="s">
        <v>204</v>
      </c>
      <c r="C38" s="174" t="s">
        <v>205</v>
      </c>
      <c r="D38" s="192">
        <v>0</v>
      </c>
      <c r="E38" s="192">
        <v>0.16</v>
      </c>
      <c r="F38" s="192">
        <f t="shared" ref="F38:F43" si="31">L38-D38</f>
        <v>0</v>
      </c>
      <c r="G38" s="192">
        <f t="shared" ref="G38:G43" si="32">M38-E38</f>
        <v>0</v>
      </c>
      <c r="H38" s="192"/>
      <c r="I38" s="192"/>
      <c r="J38" s="192"/>
      <c r="K38" s="192"/>
      <c r="L38" s="153"/>
      <c r="M38" s="153">
        <v>0.16</v>
      </c>
      <c r="N38" s="192"/>
      <c r="O38" s="192"/>
      <c r="P38" s="192"/>
      <c r="Q38" s="192"/>
      <c r="R38" s="192"/>
      <c r="S38" s="192"/>
      <c r="T38" s="192"/>
      <c r="U38" s="192"/>
      <c r="V38" s="192"/>
      <c r="W38" s="192"/>
    </row>
    <row r="39" spans="1:23" s="116" customFormat="1" ht="62.2" x14ac:dyDescent="0.35">
      <c r="A39" s="167">
        <v>16</v>
      </c>
      <c r="B39" s="152" t="s">
        <v>206</v>
      </c>
      <c r="C39" s="174" t="s">
        <v>207</v>
      </c>
      <c r="D39" s="192">
        <v>0</v>
      </c>
      <c r="E39" s="192">
        <v>0.25</v>
      </c>
      <c r="F39" s="192">
        <f t="shared" si="31"/>
        <v>0</v>
      </c>
      <c r="G39" s="192">
        <f t="shared" si="32"/>
        <v>0</v>
      </c>
      <c r="H39" s="192"/>
      <c r="I39" s="192"/>
      <c r="J39" s="192"/>
      <c r="K39" s="192"/>
      <c r="L39" s="153"/>
      <c r="M39" s="153">
        <v>0.25</v>
      </c>
      <c r="N39" s="192"/>
      <c r="O39" s="192"/>
      <c r="P39" s="192"/>
      <c r="Q39" s="192"/>
      <c r="R39" s="192"/>
      <c r="S39" s="192"/>
      <c r="T39" s="192"/>
      <c r="U39" s="192"/>
      <c r="V39" s="192"/>
      <c r="W39" s="192"/>
    </row>
    <row r="40" spans="1:23" s="116" customFormat="1" ht="46.65" x14ac:dyDescent="0.35">
      <c r="A40" s="167">
        <v>17</v>
      </c>
      <c r="B40" s="152" t="s">
        <v>208</v>
      </c>
      <c r="C40" s="174" t="s">
        <v>209</v>
      </c>
      <c r="D40" s="192">
        <v>0</v>
      </c>
      <c r="E40" s="192">
        <v>0</v>
      </c>
      <c r="F40" s="192">
        <f t="shared" si="31"/>
        <v>0</v>
      </c>
      <c r="G40" s="192">
        <f t="shared" si="32"/>
        <v>0.4</v>
      </c>
      <c r="H40" s="192"/>
      <c r="I40" s="192"/>
      <c r="J40" s="192"/>
      <c r="K40" s="192"/>
      <c r="L40" s="153"/>
      <c r="M40" s="153">
        <v>0.4</v>
      </c>
      <c r="N40" s="192"/>
      <c r="O40" s="192"/>
      <c r="P40" s="192"/>
      <c r="Q40" s="192"/>
      <c r="R40" s="192"/>
      <c r="S40" s="192"/>
      <c r="T40" s="192"/>
      <c r="U40" s="192"/>
      <c r="V40" s="192"/>
      <c r="W40" s="192"/>
    </row>
    <row r="41" spans="1:23" s="116" customFormat="1" ht="46.65" x14ac:dyDescent="0.35">
      <c r="A41" s="167">
        <v>18</v>
      </c>
      <c r="B41" s="152" t="s">
        <v>1543</v>
      </c>
      <c r="C41" s="174" t="s">
        <v>1544</v>
      </c>
      <c r="D41" s="192">
        <v>0.2</v>
      </c>
      <c r="E41" s="192">
        <v>0.4</v>
      </c>
      <c r="F41" s="192">
        <f t="shared" si="31"/>
        <v>0</v>
      </c>
      <c r="G41" s="192">
        <f t="shared" si="32"/>
        <v>0</v>
      </c>
      <c r="H41" s="192"/>
      <c r="I41" s="192"/>
      <c r="J41" s="192"/>
      <c r="K41" s="192"/>
      <c r="L41" s="153">
        <v>0.2</v>
      </c>
      <c r="M41" s="153">
        <v>0.4</v>
      </c>
      <c r="N41" s="192"/>
      <c r="O41" s="192"/>
      <c r="P41" s="192"/>
      <c r="Q41" s="192"/>
      <c r="R41" s="192"/>
      <c r="S41" s="192"/>
      <c r="T41" s="192"/>
      <c r="U41" s="192"/>
      <c r="V41" s="192"/>
      <c r="W41" s="192"/>
    </row>
    <row r="42" spans="1:23" s="116" customFormat="1" ht="62.2" x14ac:dyDescent="0.35">
      <c r="A42" s="167">
        <v>19</v>
      </c>
      <c r="B42" s="152" t="s">
        <v>1545</v>
      </c>
      <c r="C42" s="174" t="s">
        <v>1546</v>
      </c>
      <c r="D42" s="192">
        <v>0</v>
      </c>
      <c r="E42" s="192">
        <v>0.25</v>
      </c>
      <c r="F42" s="192">
        <f t="shared" si="31"/>
        <v>0</v>
      </c>
      <c r="G42" s="192">
        <f t="shared" si="32"/>
        <v>0</v>
      </c>
      <c r="H42" s="192"/>
      <c r="I42" s="192"/>
      <c r="J42" s="192"/>
      <c r="K42" s="192"/>
      <c r="L42" s="153"/>
      <c r="M42" s="153">
        <v>0.25</v>
      </c>
      <c r="N42" s="192"/>
      <c r="O42" s="192"/>
      <c r="P42" s="192"/>
      <c r="Q42" s="192"/>
      <c r="R42" s="192"/>
      <c r="S42" s="192"/>
      <c r="T42" s="192"/>
      <c r="U42" s="192"/>
      <c r="V42" s="192"/>
      <c r="W42" s="192"/>
    </row>
    <row r="43" spans="1:23" s="116" customFormat="1" ht="62.2" x14ac:dyDescent="0.35">
      <c r="A43" s="167">
        <v>20</v>
      </c>
      <c r="B43" s="152" t="s">
        <v>210</v>
      </c>
      <c r="C43" s="174" t="s">
        <v>211</v>
      </c>
      <c r="D43" s="192">
        <v>0</v>
      </c>
      <c r="E43" s="192">
        <v>0</v>
      </c>
      <c r="F43" s="192">
        <f t="shared" si="31"/>
        <v>0.11</v>
      </c>
      <c r="G43" s="192">
        <f t="shared" si="32"/>
        <v>0</v>
      </c>
      <c r="H43" s="192"/>
      <c r="I43" s="192"/>
      <c r="J43" s="192"/>
      <c r="K43" s="192"/>
      <c r="L43" s="153">
        <v>0.11</v>
      </c>
      <c r="M43" s="153"/>
      <c r="N43" s="192"/>
      <c r="O43" s="192"/>
      <c r="P43" s="192"/>
      <c r="Q43" s="192"/>
      <c r="R43" s="192"/>
      <c r="S43" s="192"/>
      <c r="T43" s="192"/>
      <c r="U43" s="192"/>
      <c r="V43" s="192"/>
      <c r="W43" s="192"/>
    </row>
    <row r="44" spans="1:23" s="116" customFormat="1" ht="15.55" x14ac:dyDescent="0.35">
      <c r="A44" s="172"/>
      <c r="B44" s="156" t="s">
        <v>212</v>
      </c>
      <c r="C44" s="173"/>
      <c r="D44" s="237">
        <f t="shared" ref="D44" si="33">SUM(D45:D50)</f>
        <v>7.4740000000000002</v>
      </c>
      <c r="E44" s="190">
        <v>0.5</v>
      </c>
      <c r="F44" s="190">
        <f t="shared" ref="F44:W44" si="34">SUM(F45:F50)</f>
        <v>0</v>
      </c>
      <c r="G44" s="190">
        <f t="shared" si="34"/>
        <v>1.26</v>
      </c>
      <c r="H44" s="190">
        <f t="shared" si="34"/>
        <v>0</v>
      </c>
      <c r="I44" s="190">
        <f t="shared" si="34"/>
        <v>0</v>
      </c>
      <c r="J44" s="190">
        <f t="shared" si="34"/>
        <v>0</v>
      </c>
      <c r="K44" s="190">
        <f t="shared" si="34"/>
        <v>0</v>
      </c>
      <c r="L44" s="190">
        <f t="shared" si="34"/>
        <v>7.4740000000000002</v>
      </c>
      <c r="M44" s="190">
        <f t="shared" si="34"/>
        <v>1.76</v>
      </c>
      <c r="N44" s="190">
        <f t="shared" si="34"/>
        <v>0</v>
      </c>
      <c r="O44" s="190">
        <f t="shared" si="34"/>
        <v>0</v>
      </c>
      <c r="P44" s="190">
        <f t="shared" si="34"/>
        <v>0</v>
      </c>
      <c r="Q44" s="190">
        <f t="shared" si="34"/>
        <v>0</v>
      </c>
      <c r="R44" s="190">
        <f t="shared" si="34"/>
        <v>0</v>
      </c>
      <c r="S44" s="190">
        <f t="shared" si="34"/>
        <v>0</v>
      </c>
      <c r="T44" s="190">
        <f t="shared" si="34"/>
        <v>0</v>
      </c>
      <c r="U44" s="190">
        <f t="shared" si="34"/>
        <v>0</v>
      </c>
      <c r="V44" s="190">
        <f t="shared" si="34"/>
        <v>0</v>
      </c>
      <c r="W44" s="190">
        <f t="shared" si="34"/>
        <v>0</v>
      </c>
    </row>
    <row r="45" spans="1:23" s="116" customFormat="1" ht="15.55" x14ac:dyDescent="0.35">
      <c r="A45" s="167">
        <v>21</v>
      </c>
      <c r="B45" s="152" t="s">
        <v>213</v>
      </c>
      <c r="C45" s="174" t="s">
        <v>214</v>
      </c>
      <c r="D45" s="192">
        <v>0</v>
      </c>
      <c r="E45" s="192">
        <v>0</v>
      </c>
      <c r="F45" s="192">
        <f t="shared" ref="F45:F50" si="35">L45-D45</f>
        <v>0</v>
      </c>
      <c r="G45" s="192">
        <f t="shared" ref="G45:G50" si="36">M45-E45</f>
        <v>0</v>
      </c>
      <c r="H45" s="192"/>
      <c r="I45" s="192"/>
      <c r="J45" s="192"/>
      <c r="K45" s="192"/>
      <c r="L45" s="153"/>
      <c r="M45" s="153"/>
      <c r="N45" s="192"/>
      <c r="O45" s="192"/>
      <c r="P45" s="192"/>
      <c r="Q45" s="192"/>
      <c r="R45" s="192"/>
      <c r="S45" s="192"/>
      <c r="T45" s="192"/>
      <c r="U45" s="192"/>
      <c r="V45" s="192"/>
      <c r="W45" s="192"/>
    </row>
    <row r="46" spans="1:23" s="116" customFormat="1" ht="46.65" x14ac:dyDescent="0.35">
      <c r="A46" s="167">
        <v>22</v>
      </c>
      <c r="B46" s="152" t="s">
        <v>215</v>
      </c>
      <c r="C46" s="174" t="s">
        <v>216</v>
      </c>
      <c r="D46" s="192">
        <v>0</v>
      </c>
      <c r="E46" s="192">
        <v>0</v>
      </c>
      <c r="F46" s="192">
        <f t="shared" si="35"/>
        <v>0</v>
      </c>
      <c r="G46" s="192">
        <f t="shared" si="36"/>
        <v>1.26</v>
      </c>
      <c r="H46" s="192"/>
      <c r="I46" s="192"/>
      <c r="J46" s="192"/>
      <c r="K46" s="192"/>
      <c r="L46" s="153"/>
      <c r="M46" s="153">
        <v>1.26</v>
      </c>
      <c r="N46" s="192"/>
      <c r="O46" s="192"/>
      <c r="P46" s="192"/>
      <c r="Q46" s="192"/>
      <c r="R46" s="192"/>
      <c r="S46" s="192"/>
      <c r="T46" s="192"/>
      <c r="U46" s="192"/>
      <c r="V46" s="192"/>
      <c r="W46" s="192"/>
    </row>
    <row r="47" spans="1:23" s="116" customFormat="1" ht="46.65" x14ac:dyDescent="0.35">
      <c r="A47" s="167">
        <v>23</v>
      </c>
      <c r="B47" s="152" t="s">
        <v>217</v>
      </c>
      <c r="C47" s="174" t="s">
        <v>218</v>
      </c>
      <c r="D47" s="192">
        <v>6.8580000000000005</v>
      </c>
      <c r="E47" s="192">
        <v>0</v>
      </c>
      <c r="F47" s="192">
        <f t="shared" si="35"/>
        <v>0</v>
      </c>
      <c r="G47" s="192">
        <f t="shared" si="36"/>
        <v>0</v>
      </c>
      <c r="H47" s="192"/>
      <c r="I47" s="192"/>
      <c r="J47" s="192"/>
      <c r="K47" s="192"/>
      <c r="L47" s="153">
        <v>6.8580000000000005</v>
      </c>
      <c r="M47" s="153"/>
      <c r="N47" s="192"/>
      <c r="O47" s="192"/>
      <c r="P47" s="192"/>
      <c r="Q47" s="192"/>
      <c r="R47" s="192"/>
      <c r="S47" s="192"/>
      <c r="T47" s="192"/>
      <c r="U47" s="192"/>
      <c r="V47" s="192"/>
      <c r="W47" s="192"/>
    </row>
    <row r="48" spans="1:23" s="116" customFormat="1" ht="46.65" x14ac:dyDescent="0.35">
      <c r="A48" s="167">
        <v>24</v>
      </c>
      <c r="B48" s="152" t="s">
        <v>219</v>
      </c>
      <c r="C48" s="174" t="s">
        <v>1547</v>
      </c>
      <c r="D48" s="192">
        <v>0.61599999999999999</v>
      </c>
      <c r="E48" s="192">
        <v>0</v>
      </c>
      <c r="F48" s="192">
        <f t="shared" si="35"/>
        <v>0</v>
      </c>
      <c r="G48" s="192">
        <f t="shared" si="36"/>
        <v>0</v>
      </c>
      <c r="H48" s="192"/>
      <c r="I48" s="192"/>
      <c r="J48" s="192"/>
      <c r="K48" s="192"/>
      <c r="L48" s="153">
        <v>0.61599999999999999</v>
      </c>
      <c r="M48" s="153"/>
      <c r="N48" s="192"/>
      <c r="O48" s="192"/>
      <c r="P48" s="192"/>
      <c r="Q48" s="192"/>
      <c r="R48" s="192"/>
      <c r="S48" s="192"/>
      <c r="T48" s="192"/>
      <c r="U48" s="192"/>
      <c r="V48" s="192"/>
      <c r="W48" s="192"/>
    </row>
    <row r="49" spans="1:23" s="116" customFormat="1" ht="31.1" x14ac:dyDescent="0.35">
      <c r="A49" s="167">
        <v>25</v>
      </c>
      <c r="B49" s="152" t="s">
        <v>220</v>
      </c>
      <c r="C49" s="176" t="s">
        <v>221</v>
      </c>
      <c r="D49" s="192">
        <v>0</v>
      </c>
      <c r="E49" s="192">
        <v>0.5</v>
      </c>
      <c r="F49" s="192">
        <f t="shared" si="35"/>
        <v>0</v>
      </c>
      <c r="G49" s="192">
        <f t="shared" si="36"/>
        <v>0</v>
      </c>
      <c r="H49" s="192"/>
      <c r="I49" s="192"/>
      <c r="J49" s="192"/>
      <c r="K49" s="192"/>
      <c r="L49" s="153"/>
      <c r="M49" s="153">
        <v>0.5</v>
      </c>
      <c r="N49" s="192"/>
      <c r="O49" s="192"/>
      <c r="P49" s="192"/>
      <c r="Q49" s="192"/>
      <c r="R49" s="192"/>
      <c r="S49" s="192"/>
      <c r="T49" s="192"/>
      <c r="U49" s="192"/>
      <c r="V49" s="192"/>
      <c r="W49" s="192"/>
    </row>
    <row r="50" spans="1:23" s="116" customFormat="1" ht="62.2" x14ac:dyDescent="0.35">
      <c r="A50" s="167">
        <v>26</v>
      </c>
      <c r="B50" s="152" t="s">
        <v>1548</v>
      </c>
      <c r="C50" s="176" t="s">
        <v>1549</v>
      </c>
      <c r="D50" s="192"/>
      <c r="E50" s="192"/>
      <c r="F50" s="192">
        <f t="shared" si="35"/>
        <v>0</v>
      </c>
      <c r="G50" s="192">
        <f t="shared" si="36"/>
        <v>0</v>
      </c>
      <c r="H50" s="192"/>
      <c r="I50" s="192"/>
      <c r="J50" s="192"/>
      <c r="K50" s="192"/>
      <c r="L50" s="153"/>
      <c r="M50" s="153"/>
      <c r="N50" s="192"/>
      <c r="O50" s="192"/>
      <c r="P50" s="192"/>
      <c r="Q50" s="192"/>
      <c r="R50" s="192"/>
      <c r="S50" s="192"/>
      <c r="T50" s="192"/>
      <c r="U50" s="192"/>
      <c r="V50" s="192"/>
      <c r="W50" s="192"/>
    </row>
    <row r="51" spans="1:23" s="116" customFormat="1" ht="15.55" x14ac:dyDescent="0.35">
      <c r="A51" s="172"/>
      <c r="B51" s="156" t="s">
        <v>222</v>
      </c>
      <c r="C51" s="173"/>
      <c r="D51" s="237">
        <f t="shared" ref="D51" si="37">SUM(D52:D54)</f>
        <v>1.4999999999999999E-2</v>
      </c>
      <c r="E51" s="237">
        <f t="shared" ref="E51" si="38">SUM(E52:E54)</f>
        <v>0.5</v>
      </c>
      <c r="F51" s="190">
        <f t="shared" ref="F51:W51" si="39">SUM(F52:F54)</f>
        <v>4.819</v>
      </c>
      <c r="G51" s="190">
        <f t="shared" si="39"/>
        <v>0</v>
      </c>
      <c r="H51" s="190">
        <f t="shared" si="39"/>
        <v>0</v>
      </c>
      <c r="I51" s="190">
        <f t="shared" si="39"/>
        <v>0</v>
      </c>
      <c r="J51" s="190">
        <f t="shared" si="39"/>
        <v>0</v>
      </c>
      <c r="K51" s="190">
        <f t="shared" si="39"/>
        <v>0</v>
      </c>
      <c r="L51" s="190">
        <f t="shared" si="39"/>
        <v>4.8339999999999996</v>
      </c>
      <c r="M51" s="190">
        <f t="shared" si="39"/>
        <v>0.5</v>
      </c>
      <c r="N51" s="190">
        <f t="shared" si="39"/>
        <v>0</v>
      </c>
      <c r="O51" s="190">
        <f t="shared" si="39"/>
        <v>0</v>
      </c>
      <c r="P51" s="190">
        <f t="shared" si="39"/>
        <v>0</v>
      </c>
      <c r="Q51" s="190">
        <f t="shared" si="39"/>
        <v>0</v>
      </c>
      <c r="R51" s="190">
        <f t="shared" si="39"/>
        <v>0</v>
      </c>
      <c r="S51" s="190">
        <f t="shared" si="39"/>
        <v>0</v>
      </c>
      <c r="T51" s="190">
        <f t="shared" si="39"/>
        <v>0</v>
      </c>
      <c r="U51" s="190">
        <f t="shared" si="39"/>
        <v>0</v>
      </c>
      <c r="V51" s="190">
        <f t="shared" si="39"/>
        <v>0</v>
      </c>
      <c r="W51" s="190">
        <f t="shared" si="39"/>
        <v>0</v>
      </c>
    </row>
    <row r="52" spans="1:23" s="116" customFormat="1" ht="31.1" x14ac:dyDescent="0.35">
      <c r="A52" s="167">
        <v>27</v>
      </c>
      <c r="B52" s="152" t="s">
        <v>223</v>
      </c>
      <c r="C52" s="174" t="s">
        <v>224</v>
      </c>
      <c r="D52" s="192">
        <v>0</v>
      </c>
      <c r="E52" s="192">
        <v>0</v>
      </c>
      <c r="F52" s="192">
        <f t="shared" ref="F52:F54" si="40">L52-D52</f>
        <v>0</v>
      </c>
      <c r="G52" s="192">
        <f t="shared" ref="G52:G54" si="41">M52-E52</f>
        <v>0</v>
      </c>
      <c r="H52" s="192"/>
      <c r="I52" s="192"/>
      <c r="J52" s="192"/>
      <c r="K52" s="192"/>
      <c r="L52" s="153"/>
      <c r="M52" s="153"/>
      <c r="N52" s="192"/>
      <c r="O52" s="192"/>
      <c r="P52" s="192"/>
      <c r="Q52" s="192"/>
      <c r="R52" s="192"/>
      <c r="S52" s="192"/>
      <c r="T52" s="192"/>
      <c r="U52" s="192"/>
      <c r="V52" s="192"/>
      <c r="W52" s="192"/>
    </row>
    <row r="53" spans="1:23" s="116" customFormat="1" ht="46.65" x14ac:dyDescent="0.35">
      <c r="A53" s="167">
        <v>28</v>
      </c>
      <c r="B53" s="152" t="s">
        <v>225</v>
      </c>
      <c r="C53" s="174" t="s">
        <v>226</v>
      </c>
      <c r="D53" s="192">
        <v>0</v>
      </c>
      <c r="E53" s="192">
        <v>0</v>
      </c>
      <c r="F53" s="192">
        <f t="shared" si="40"/>
        <v>4.819</v>
      </c>
      <c r="G53" s="192">
        <f t="shared" si="41"/>
        <v>0</v>
      </c>
      <c r="H53" s="192"/>
      <c r="I53" s="192"/>
      <c r="J53" s="192"/>
      <c r="K53" s="192"/>
      <c r="L53" s="153">
        <v>4.819</v>
      </c>
      <c r="M53" s="153"/>
      <c r="N53" s="192"/>
      <c r="O53" s="192"/>
      <c r="P53" s="192"/>
      <c r="Q53" s="192"/>
      <c r="R53" s="192"/>
      <c r="S53" s="192"/>
      <c r="T53" s="192"/>
      <c r="U53" s="192"/>
      <c r="V53" s="192"/>
      <c r="W53" s="192"/>
    </row>
    <row r="54" spans="1:23" s="116" customFormat="1" ht="31.1" x14ac:dyDescent="0.35">
      <c r="A54" s="167">
        <v>29</v>
      </c>
      <c r="B54" s="152" t="s">
        <v>227</v>
      </c>
      <c r="C54" s="174" t="s">
        <v>228</v>
      </c>
      <c r="D54" s="192">
        <v>1.4999999999999999E-2</v>
      </c>
      <c r="E54" s="192">
        <v>0.5</v>
      </c>
      <c r="F54" s="192">
        <f t="shared" si="40"/>
        <v>0</v>
      </c>
      <c r="G54" s="192">
        <f t="shared" si="41"/>
        <v>0</v>
      </c>
      <c r="H54" s="192"/>
      <c r="I54" s="192"/>
      <c r="J54" s="192"/>
      <c r="K54" s="192"/>
      <c r="L54" s="153">
        <v>1.4999999999999999E-2</v>
      </c>
      <c r="M54" s="153">
        <v>0.5</v>
      </c>
      <c r="N54" s="192"/>
      <c r="O54" s="192"/>
      <c r="P54" s="192"/>
      <c r="Q54" s="192"/>
      <c r="R54" s="192"/>
      <c r="S54" s="192"/>
      <c r="T54" s="192"/>
      <c r="U54" s="192"/>
      <c r="V54" s="192"/>
      <c r="W54" s="192"/>
    </row>
    <row r="55" spans="1:23" s="116" customFormat="1" ht="15.55" x14ac:dyDescent="0.35">
      <c r="A55" s="172"/>
      <c r="B55" s="156" t="s">
        <v>229</v>
      </c>
      <c r="C55" s="173"/>
      <c r="D55" s="237">
        <f t="shared" ref="D55" si="42">SUM(D56:D57)</f>
        <v>0</v>
      </c>
      <c r="E55" s="237">
        <f t="shared" ref="E55" si="43">SUM(E56:E57)</f>
        <v>0</v>
      </c>
      <c r="F55" s="190">
        <f t="shared" ref="F55:W55" si="44">SUM(F56:F57)</f>
        <v>0</v>
      </c>
      <c r="G55" s="190">
        <f t="shared" si="44"/>
        <v>0</v>
      </c>
      <c r="H55" s="190">
        <f t="shared" si="44"/>
        <v>0</v>
      </c>
      <c r="I55" s="190">
        <f t="shared" si="44"/>
        <v>0</v>
      </c>
      <c r="J55" s="190">
        <f t="shared" si="44"/>
        <v>0</v>
      </c>
      <c r="K55" s="190">
        <f t="shared" si="44"/>
        <v>0</v>
      </c>
      <c r="L55" s="190">
        <f t="shared" si="44"/>
        <v>0</v>
      </c>
      <c r="M55" s="190">
        <f t="shared" si="44"/>
        <v>0</v>
      </c>
      <c r="N55" s="190">
        <f t="shared" si="44"/>
        <v>0</v>
      </c>
      <c r="O55" s="190">
        <f t="shared" si="44"/>
        <v>0</v>
      </c>
      <c r="P55" s="190">
        <f t="shared" si="44"/>
        <v>0</v>
      </c>
      <c r="Q55" s="190">
        <f t="shared" si="44"/>
        <v>0</v>
      </c>
      <c r="R55" s="190">
        <f t="shared" si="44"/>
        <v>0</v>
      </c>
      <c r="S55" s="190">
        <f t="shared" si="44"/>
        <v>0</v>
      </c>
      <c r="T55" s="190">
        <f t="shared" si="44"/>
        <v>0</v>
      </c>
      <c r="U55" s="190">
        <f t="shared" si="44"/>
        <v>0</v>
      </c>
      <c r="V55" s="190">
        <f t="shared" si="44"/>
        <v>0</v>
      </c>
      <c r="W55" s="190">
        <f t="shared" si="44"/>
        <v>0</v>
      </c>
    </row>
    <row r="56" spans="1:23" s="116" customFormat="1" ht="46.65" x14ac:dyDescent="0.35">
      <c r="A56" s="167">
        <v>30</v>
      </c>
      <c r="B56" s="152" t="s">
        <v>230</v>
      </c>
      <c r="C56" s="174" t="s">
        <v>231</v>
      </c>
      <c r="D56" s="192">
        <v>0</v>
      </c>
      <c r="E56" s="192">
        <v>0</v>
      </c>
      <c r="F56" s="192">
        <f t="shared" ref="F56:F57" si="45">L56-D56</f>
        <v>0</v>
      </c>
      <c r="G56" s="192">
        <f t="shared" ref="G56:G57" si="46">M56-E56</f>
        <v>0</v>
      </c>
      <c r="H56" s="192"/>
      <c r="I56" s="192"/>
      <c r="J56" s="192"/>
      <c r="K56" s="192"/>
      <c r="L56" s="153"/>
      <c r="M56" s="153"/>
      <c r="N56" s="192"/>
      <c r="O56" s="192"/>
      <c r="P56" s="192"/>
      <c r="Q56" s="192"/>
      <c r="R56" s="192"/>
      <c r="S56" s="192"/>
      <c r="T56" s="192"/>
      <c r="U56" s="192"/>
      <c r="V56" s="192"/>
      <c r="W56" s="192"/>
    </row>
    <row r="57" spans="1:23" s="116" customFormat="1" ht="31.1" x14ac:dyDescent="0.35">
      <c r="A57" s="167">
        <v>31</v>
      </c>
      <c r="B57" s="152" t="s">
        <v>1550</v>
      </c>
      <c r="C57" s="174" t="s">
        <v>1551</v>
      </c>
      <c r="D57" s="192"/>
      <c r="E57" s="192"/>
      <c r="F57" s="192">
        <f t="shared" si="45"/>
        <v>0</v>
      </c>
      <c r="G57" s="192">
        <f t="shared" si="46"/>
        <v>0</v>
      </c>
      <c r="H57" s="192"/>
      <c r="I57" s="192"/>
      <c r="J57" s="192"/>
      <c r="K57" s="192"/>
      <c r="L57" s="153"/>
      <c r="M57" s="153"/>
      <c r="N57" s="192"/>
      <c r="O57" s="192"/>
      <c r="P57" s="192"/>
      <c r="Q57" s="192"/>
      <c r="R57" s="192"/>
      <c r="S57" s="192"/>
      <c r="T57" s="192"/>
      <c r="U57" s="192"/>
      <c r="V57" s="192"/>
      <c r="W57" s="192"/>
    </row>
    <row r="58" spans="1:23" s="116" customFormat="1" ht="15.55" x14ac:dyDescent="0.35">
      <c r="A58" s="172"/>
      <c r="B58" s="156" t="s">
        <v>232</v>
      </c>
      <c r="C58" s="173"/>
      <c r="D58" s="237">
        <f t="shared" ref="D58" si="47">SUM(D59:D73)</f>
        <v>0.71200000000000008</v>
      </c>
      <c r="E58" s="237">
        <f t="shared" ref="E58" si="48">SUM(E59:E73)</f>
        <v>0.4</v>
      </c>
      <c r="F58" s="190">
        <f t="shared" ref="F58:W58" si="49">SUM(F59:F73)</f>
        <v>0.51500000000000001</v>
      </c>
      <c r="G58" s="190">
        <f t="shared" si="49"/>
        <v>0</v>
      </c>
      <c r="H58" s="190">
        <f t="shared" si="49"/>
        <v>0</v>
      </c>
      <c r="I58" s="190">
        <f t="shared" si="49"/>
        <v>0</v>
      </c>
      <c r="J58" s="190">
        <f t="shared" si="49"/>
        <v>0</v>
      </c>
      <c r="K58" s="190">
        <f t="shared" si="49"/>
        <v>0</v>
      </c>
      <c r="L58" s="190">
        <f t="shared" ref="L58:M58" si="50">SUM(L59:L73)</f>
        <v>1.2270000000000003</v>
      </c>
      <c r="M58" s="190">
        <f t="shared" si="50"/>
        <v>0.4</v>
      </c>
      <c r="N58" s="190">
        <f t="shared" si="49"/>
        <v>0</v>
      </c>
      <c r="O58" s="190">
        <f t="shared" si="49"/>
        <v>0</v>
      </c>
      <c r="P58" s="190">
        <f t="shared" si="49"/>
        <v>0</v>
      </c>
      <c r="Q58" s="190">
        <f t="shared" si="49"/>
        <v>0</v>
      </c>
      <c r="R58" s="190">
        <f t="shared" si="49"/>
        <v>0</v>
      </c>
      <c r="S58" s="190">
        <f t="shared" si="49"/>
        <v>0</v>
      </c>
      <c r="T58" s="190">
        <f t="shared" si="49"/>
        <v>0</v>
      </c>
      <c r="U58" s="190">
        <f t="shared" si="49"/>
        <v>0</v>
      </c>
      <c r="V58" s="190">
        <f t="shared" si="49"/>
        <v>0</v>
      </c>
      <c r="W58" s="190">
        <f t="shared" si="49"/>
        <v>0</v>
      </c>
    </row>
    <row r="59" spans="1:23" s="116" customFormat="1" ht="46.65" x14ac:dyDescent="0.35">
      <c r="A59" s="167">
        <v>32</v>
      </c>
      <c r="B59" s="152" t="s">
        <v>233</v>
      </c>
      <c r="C59" s="174" t="s">
        <v>234</v>
      </c>
      <c r="D59" s="192">
        <v>0</v>
      </c>
      <c r="E59" s="192">
        <v>0</v>
      </c>
      <c r="F59" s="192">
        <f t="shared" ref="F59:F73" si="51">L59-D59</f>
        <v>0</v>
      </c>
      <c r="G59" s="192">
        <f t="shared" ref="G59:G73" si="52">M59-E59</f>
        <v>0</v>
      </c>
      <c r="H59" s="192"/>
      <c r="I59" s="192"/>
      <c r="J59" s="192"/>
      <c r="K59" s="192"/>
      <c r="L59" s="153"/>
      <c r="M59" s="153"/>
      <c r="N59" s="192"/>
      <c r="O59" s="192"/>
      <c r="P59" s="192"/>
      <c r="Q59" s="192"/>
      <c r="R59" s="192"/>
      <c r="S59" s="192"/>
      <c r="T59" s="192"/>
      <c r="U59" s="192"/>
      <c r="V59" s="192"/>
      <c r="W59" s="192"/>
    </row>
    <row r="60" spans="1:23" s="116" customFormat="1" ht="62.2" x14ac:dyDescent="0.35">
      <c r="A60" s="167">
        <v>33</v>
      </c>
      <c r="B60" s="152" t="s">
        <v>235</v>
      </c>
      <c r="C60" s="174" t="s">
        <v>236</v>
      </c>
      <c r="D60" s="192">
        <v>0</v>
      </c>
      <c r="E60" s="192">
        <v>0</v>
      </c>
      <c r="F60" s="192">
        <f t="shared" si="51"/>
        <v>0</v>
      </c>
      <c r="G60" s="192">
        <f t="shared" si="52"/>
        <v>0</v>
      </c>
      <c r="H60" s="192"/>
      <c r="I60" s="192"/>
      <c r="J60" s="192"/>
      <c r="K60" s="192"/>
      <c r="L60" s="153"/>
      <c r="M60" s="153"/>
      <c r="N60" s="192"/>
      <c r="O60" s="192"/>
      <c r="P60" s="192"/>
      <c r="Q60" s="192"/>
      <c r="R60" s="192"/>
      <c r="S60" s="192"/>
      <c r="T60" s="192"/>
      <c r="U60" s="192"/>
      <c r="V60" s="192"/>
      <c r="W60" s="192"/>
    </row>
    <row r="61" spans="1:23" s="116" customFormat="1" ht="62.2" x14ac:dyDescent="0.35">
      <c r="A61" s="167">
        <v>34</v>
      </c>
      <c r="B61" s="152" t="s">
        <v>237</v>
      </c>
      <c r="C61" s="174" t="s">
        <v>238</v>
      </c>
      <c r="D61" s="192">
        <v>0</v>
      </c>
      <c r="E61" s="192">
        <v>0.4</v>
      </c>
      <c r="F61" s="192">
        <f t="shared" si="51"/>
        <v>0</v>
      </c>
      <c r="G61" s="192">
        <f t="shared" si="52"/>
        <v>0</v>
      </c>
      <c r="H61" s="192"/>
      <c r="I61" s="192"/>
      <c r="J61" s="192"/>
      <c r="K61" s="192"/>
      <c r="L61" s="153"/>
      <c r="M61" s="153">
        <v>0.4</v>
      </c>
      <c r="N61" s="192"/>
      <c r="O61" s="192"/>
      <c r="P61" s="192"/>
      <c r="Q61" s="192"/>
      <c r="R61" s="192"/>
      <c r="S61" s="192"/>
      <c r="T61" s="192"/>
      <c r="U61" s="192"/>
      <c r="V61" s="192"/>
      <c r="W61" s="192"/>
    </row>
    <row r="62" spans="1:23" s="116" customFormat="1" ht="46.65" x14ac:dyDescent="0.35">
      <c r="A62" s="167">
        <v>35</v>
      </c>
      <c r="B62" s="152" t="s">
        <v>239</v>
      </c>
      <c r="C62" s="174" t="s">
        <v>240</v>
      </c>
      <c r="D62" s="192">
        <v>0</v>
      </c>
      <c r="E62" s="192">
        <v>0</v>
      </c>
      <c r="F62" s="192">
        <f t="shared" si="51"/>
        <v>0</v>
      </c>
      <c r="G62" s="192">
        <f t="shared" si="52"/>
        <v>0</v>
      </c>
      <c r="H62" s="192"/>
      <c r="I62" s="192"/>
      <c r="J62" s="192"/>
      <c r="K62" s="192"/>
      <c r="L62" s="153"/>
      <c r="M62" s="153"/>
      <c r="N62" s="192"/>
      <c r="O62" s="192"/>
      <c r="P62" s="192"/>
      <c r="Q62" s="192"/>
      <c r="R62" s="192"/>
      <c r="S62" s="192"/>
      <c r="T62" s="192"/>
      <c r="U62" s="192"/>
      <c r="V62" s="192"/>
      <c r="W62" s="192"/>
    </row>
    <row r="63" spans="1:23" s="116" customFormat="1" ht="62.2" x14ac:dyDescent="0.35">
      <c r="A63" s="167">
        <v>36</v>
      </c>
      <c r="B63" s="152" t="s">
        <v>241</v>
      </c>
      <c r="C63" s="174" t="s">
        <v>242</v>
      </c>
      <c r="D63" s="192">
        <v>0</v>
      </c>
      <c r="E63" s="192">
        <v>0</v>
      </c>
      <c r="F63" s="192">
        <f t="shared" si="51"/>
        <v>0</v>
      </c>
      <c r="G63" s="192">
        <f t="shared" si="52"/>
        <v>0</v>
      </c>
      <c r="H63" s="192"/>
      <c r="I63" s="192"/>
      <c r="J63" s="192"/>
      <c r="K63" s="192"/>
      <c r="L63" s="153"/>
      <c r="M63" s="153"/>
      <c r="N63" s="192"/>
      <c r="O63" s="192"/>
      <c r="P63" s="192"/>
      <c r="Q63" s="192"/>
      <c r="R63" s="192"/>
      <c r="S63" s="192"/>
      <c r="T63" s="192"/>
      <c r="U63" s="192"/>
      <c r="V63" s="192"/>
      <c r="W63" s="192"/>
    </row>
    <row r="64" spans="1:23" s="116" customFormat="1" ht="62.2" x14ac:dyDescent="0.35">
      <c r="A64" s="167">
        <v>37</v>
      </c>
      <c r="B64" s="152" t="s">
        <v>243</v>
      </c>
      <c r="C64" s="174" t="s">
        <v>244</v>
      </c>
      <c r="D64" s="192">
        <v>0</v>
      </c>
      <c r="E64" s="192">
        <v>0</v>
      </c>
      <c r="F64" s="192">
        <f t="shared" si="51"/>
        <v>0</v>
      </c>
      <c r="G64" s="192">
        <f t="shared" si="52"/>
        <v>0</v>
      </c>
      <c r="H64" s="192"/>
      <c r="I64" s="192"/>
      <c r="J64" s="192"/>
      <c r="K64" s="192"/>
      <c r="L64" s="153"/>
      <c r="M64" s="153"/>
      <c r="N64" s="192"/>
      <c r="O64" s="192"/>
      <c r="P64" s="192"/>
      <c r="Q64" s="192"/>
      <c r="R64" s="192"/>
      <c r="S64" s="192"/>
      <c r="T64" s="192"/>
      <c r="U64" s="192"/>
      <c r="V64" s="192"/>
      <c r="W64" s="192"/>
    </row>
    <row r="65" spans="1:23" s="116" customFormat="1" ht="31.1" x14ac:dyDescent="0.35">
      <c r="A65" s="167">
        <v>38</v>
      </c>
      <c r="B65" s="152" t="s">
        <v>245</v>
      </c>
      <c r="C65" s="174" t="s">
        <v>246</v>
      </c>
      <c r="D65" s="192">
        <v>0</v>
      </c>
      <c r="E65" s="192">
        <v>0</v>
      </c>
      <c r="F65" s="192">
        <f t="shared" si="51"/>
        <v>0</v>
      </c>
      <c r="G65" s="192">
        <f t="shared" si="52"/>
        <v>0</v>
      </c>
      <c r="H65" s="192"/>
      <c r="I65" s="192"/>
      <c r="J65" s="192"/>
      <c r="K65" s="192"/>
      <c r="L65" s="153"/>
      <c r="M65" s="153"/>
      <c r="N65" s="192"/>
      <c r="O65" s="192"/>
      <c r="P65" s="192"/>
      <c r="Q65" s="192"/>
      <c r="R65" s="192"/>
      <c r="S65" s="192"/>
      <c r="T65" s="192"/>
      <c r="U65" s="192"/>
      <c r="V65" s="192"/>
      <c r="W65" s="192"/>
    </row>
    <row r="66" spans="1:23" s="116" customFormat="1" ht="31.1" x14ac:dyDescent="0.35">
      <c r="A66" s="167">
        <v>39</v>
      </c>
      <c r="B66" s="152" t="s">
        <v>247</v>
      </c>
      <c r="C66" s="174" t="s">
        <v>1552</v>
      </c>
      <c r="D66" s="192">
        <v>0.246</v>
      </c>
      <c r="E66" s="192">
        <v>0</v>
      </c>
      <c r="F66" s="192">
        <f t="shared" si="51"/>
        <v>0</v>
      </c>
      <c r="G66" s="192">
        <f t="shared" si="52"/>
        <v>0</v>
      </c>
      <c r="H66" s="192"/>
      <c r="I66" s="192"/>
      <c r="J66" s="192"/>
      <c r="K66" s="192"/>
      <c r="L66" s="153">
        <v>0.246</v>
      </c>
      <c r="M66" s="153"/>
      <c r="N66" s="192"/>
      <c r="O66" s="192"/>
      <c r="P66" s="192"/>
      <c r="Q66" s="192"/>
      <c r="R66" s="192"/>
      <c r="S66" s="192"/>
      <c r="T66" s="192"/>
      <c r="U66" s="192"/>
      <c r="V66" s="192"/>
      <c r="W66" s="192"/>
    </row>
    <row r="67" spans="1:23" s="116" customFormat="1" ht="46.65" x14ac:dyDescent="0.35">
      <c r="A67" s="167">
        <v>40</v>
      </c>
      <c r="B67" s="152" t="s">
        <v>1553</v>
      </c>
      <c r="C67" s="174" t="s">
        <v>1554</v>
      </c>
      <c r="D67" s="192">
        <v>0.30599999999999999</v>
      </c>
      <c r="E67" s="192">
        <v>0</v>
      </c>
      <c r="F67" s="192">
        <f t="shared" si="51"/>
        <v>0</v>
      </c>
      <c r="G67" s="192">
        <f t="shared" si="52"/>
        <v>0</v>
      </c>
      <c r="H67" s="192"/>
      <c r="I67" s="192"/>
      <c r="J67" s="192"/>
      <c r="K67" s="192"/>
      <c r="L67" s="153">
        <v>0.30599999999999999</v>
      </c>
      <c r="M67" s="153"/>
      <c r="N67" s="192"/>
      <c r="O67" s="192"/>
      <c r="P67" s="192"/>
      <c r="Q67" s="192"/>
      <c r="R67" s="192"/>
      <c r="S67" s="192"/>
      <c r="T67" s="192"/>
      <c r="U67" s="192"/>
      <c r="V67" s="192"/>
      <c r="W67" s="192"/>
    </row>
    <row r="68" spans="1:23" s="116" customFormat="1" ht="46.65" x14ac:dyDescent="0.35">
      <c r="A68" s="167">
        <v>41</v>
      </c>
      <c r="B68" s="152" t="s">
        <v>1555</v>
      </c>
      <c r="C68" s="174" t="s">
        <v>1556</v>
      </c>
      <c r="D68" s="192">
        <v>0</v>
      </c>
      <c r="E68" s="192">
        <v>0</v>
      </c>
      <c r="F68" s="192">
        <f t="shared" si="51"/>
        <v>0</v>
      </c>
      <c r="G68" s="192">
        <f t="shared" si="52"/>
        <v>0</v>
      </c>
      <c r="H68" s="192"/>
      <c r="I68" s="192"/>
      <c r="J68" s="192"/>
      <c r="K68" s="192"/>
      <c r="L68" s="153"/>
      <c r="M68" s="153"/>
      <c r="N68" s="192"/>
      <c r="O68" s="192"/>
      <c r="P68" s="192"/>
      <c r="Q68" s="192"/>
      <c r="R68" s="192"/>
      <c r="S68" s="192"/>
      <c r="T68" s="192"/>
      <c r="U68" s="192"/>
      <c r="V68" s="192"/>
      <c r="W68" s="192"/>
    </row>
    <row r="69" spans="1:23" s="116" customFormat="1" ht="46.65" x14ac:dyDescent="0.35">
      <c r="A69" s="167">
        <v>42</v>
      </c>
      <c r="B69" s="152" t="s">
        <v>1557</v>
      </c>
      <c r="C69" s="174" t="s">
        <v>248</v>
      </c>
      <c r="D69" s="192">
        <v>0.16</v>
      </c>
      <c r="E69" s="192">
        <v>0</v>
      </c>
      <c r="F69" s="192">
        <f t="shared" si="51"/>
        <v>0</v>
      </c>
      <c r="G69" s="192">
        <f t="shared" si="52"/>
        <v>0</v>
      </c>
      <c r="H69" s="192"/>
      <c r="I69" s="192"/>
      <c r="J69" s="192"/>
      <c r="K69" s="192"/>
      <c r="L69" s="153">
        <v>0.16</v>
      </c>
      <c r="M69" s="153"/>
      <c r="N69" s="192"/>
      <c r="O69" s="192"/>
      <c r="P69" s="192"/>
      <c r="Q69" s="192"/>
      <c r="R69" s="192"/>
      <c r="S69" s="192"/>
      <c r="T69" s="192"/>
      <c r="U69" s="192"/>
      <c r="V69" s="192"/>
      <c r="W69" s="192"/>
    </row>
    <row r="70" spans="1:23" s="116" customFormat="1" ht="77.7" x14ac:dyDescent="0.35">
      <c r="A70" s="167">
        <v>43</v>
      </c>
      <c r="B70" s="152" t="s">
        <v>1558</v>
      </c>
      <c r="C70" s="174" t="s">
        <v>1559</v>
      </c>
      <c r="D70" s="192">
        <v>0</v>
      </c>
      <c r="E70" s="192">
        <v>0</v>
      </c>
      <c r="F70" s="192">
        <f t="shared" si="51"/>
        <v>0.375</v>
      </c>
      <c r="G70" s="192">
        <f t="shared" si="52"/>
        <v>0</v>
      </c>
      <c r="H70" s="192"/>
      <c r="I70" s="192"/>
      <c r="J70" s="192"/>
      <c r="K70" s="192"/>
      <c r="L70" s="153">
        <v>0.375</v>
      </c>
      <c r="M70" s="153"/>
      <c r="N70" s="192"/>
      <c r="O70" s="192"/>
      <c r="P70" s="192"/>
      <c r="Q70" s="192"/>
      <c r="R70" s="192"/>
      <c r="S70" s="192"/>
      <c r="T70" s="192"/>
      <c r="U70" s="192"/>
      <c r="V70" s="192"/>
      <c r="W70" s="192"/>
    </row>
    <row r="71" spans="1:23" s="116" customFormat="1" ht="77.7" x14ac:dyDescent="0.35">
      <c r="A71" s="167">
        <v>44</v>
      </c>
      <c r="B71" s="152" t="s">
        <v>249</v>
      </c>
      <c r="C71" s="174" t="s">
        <v>250</v>
      </c>
      <c r="D71" s="192">
        <v>0</v>
      </c>
      <c r="E71" s="192">
        <v>0</v>
      </c>
      <c r="F71" s="192">
        <f t="shared" si="51"/>
        <v>0</v>
      </c>
      <c r="G71" s="192">
        <f t="shared" si="52"/>
        <v>0</v>
      </c>
      <c r="H71" s="192"/>
      <c r="I71" s="192"/>
      <c r="J71" s="192"/>
      <c r="K71" s="192"/>
      <c r="L71" s="153"/>
      <c r="M71" s="153"/>
      <c r="N71" s="192"/>
      <c r="O71" s="192"/>
      <c r="P71" s="192"/>
      <c r="Q71" s="192"/>
      <c r="R71" s="192"/>
      <c r="S71" s="192"/>
      <c r="T71" s="192"/>
      <c r="U71" s="192"/>
      <c r="V71" s="192"/>
      <c r="W71" s="192"/>
    </row>
    <row r="72" spans="1:23" s="116" customFormat="1" ht="77.7" x14ac:dyDescent="0.35">
      <c r="A72" s="167">
        <v>45</v>
      </c>
      <c r="B72" s="152" t="s">
        <v>1560</v>
      </c>
      <c r="C72" s="174" t="s">
        <v>251</v>
      </c>
      <c r="D72" s="192">
        <v>0</v>
      </c>
      <c r="E72" s="192">
        <v>0</v>
      </c>
      <c r="F72" s="192">
        <f t="shared" si="51"/>
        <v>0.14000000000000001</v>
      </c>
      <c r="G72" s="192">
        <f t="shared" si="52"/>
        <v>0</v>
      </c>
      <c r="H72" s="192"/>
      <c r="I72" s="192"/>
      <c r="J72" s="192"/>
      <c r="K72" s="192"/>
      <c r="L72" s="153">
        <v>0.14000000000000001</v>
      </c>
      <c r="M72" s="153"/>
      <c r="N72" s="192"/>
      <c r="O72" s="192"/>
      <c r="P72" s="192"/>
      <c r="Q72" s="192"/>
      <c r="R72" s="192"/>
      <c r="S72" s="192"/>
      <c r="T72" s="192"/>
      <c r="U72" s="192"/>
      <c r="V72" s="192"/>
      <c r="W72" s="192"/>
    </row>
    <row r="73" spans="1:23" s="116" customFormat="1" ht="62.2" x14ac:dyDescent="0.35">
      <c r="A73" s="167">
        <v>46</v>
      </c>
      <c r="B73" s="152" t="s">
        <v>254</v>
      </c>
      <c r="C73" s="174" t="s">
        <v>255</v>
      </c>
      <c r="D73" s="192">
        <v>0</v>
      </c>
      <c r="E73" s="192">
        <v>0</v>
      </c>
      <c r="F73" s="192">
        <f t="shared" si="51"/>
        <v>0</v>
      </c>
      <c r="G73" s="192">
        <f t="shared" si="52"/>
        <v>0</v>
      </c>
      <c r="H73" s="192"/>
      <c r="I73" s="192"/>
      <c r="J73" s="192"/>
      <c r="K73" s="192"/>
      <c r="L73" s="153"/>
      <c r="M73" s="153"/>
      <c r="N73" s="192"/>
      <c r="O73" s="192"/>
      <c r="P73" s="192"/>
      <c r="Q73" s="192"/>
      <c r="R73" s="192"/>
      <c r="S73" s="192"/>
      <c r="T73" s="192"/>
      <c r="U73" s="192"/>
      <c r="V73" s="192"/>
      <c r="W73" s="192"/>
    </row>
    <row r="74" spans="1:23" s="116" customFormat="1" ht="15.55" x14ac:dyDescent="0.35">
      <c r="A74" s="172"/>
      <c r="B74" s="156" t="s">
        <v>256</v>
      </c>
      <c r="C74" s="173"/>
      <c r="D74" s="237">
        <f t="shared" ref="D74" si="53">SUM(D75:D76)</f>
        <v>0</v>
      </c>
      <c r="E74" s="237">
        <f t="shared" ref="E74" si="54">SUM(E75:E76)</f>
        <v>0</v>
      </c>
      <c r="F74" s="190">
        <f t="shared" ref="F74:W74" si="55">SUM(F75:F76)</f>
        <v>0</v>
      </c>
      <c r="G74" s="190">
        <f t="shared" si="55"/>
        <v>0</v>
      </c>
      <c r="H74" s="190">
        <f t="shared" si="55"/>
        <v>0</v>
      </c>
      <c r="I74" s="190">
        <f t="shared" si="55"/>
        <v>0</v>
      </c>
      <c r="J74" s="190">
        <f t="shared" si="55"/>
        <v>0</v>
      </c>
      <c r="K74" s="190">
        <f t="shared" si="55"/>
        <v>0</v>
      </c>
      <c r="L74" s="190">
        <f t="shared" si="55"/>
        <v>0</v>
      </c>
      <c r="M74" s="190">
        <f t="shared" si="55"/>
        <v>0</v>
      </c>
      <c r="N74" s="190">
        <f t="shared" si="55"/>
        <v>0</v>
      </c>
      <c r="O74" s="190">
        <f t="shared" si="55"/>
        <v>0</v>
      </c>
      <c r="P74" s="190">
        <f t="shared" si="55"/>
        <v>0</v>
      </c>
      <c r="Q74" s="190">
        <f t="shared" si="55"/>
        <v>0</v>
      </c>
      <c r="R74" s="190">
        <f t="shared" si="55"/>
        <v>0</v>
      </c>
      <c r="S74" s="190">
        <f t="shared" si="55"/>
        <v>0</v>
      </c>
      <c r="T74" s="190">
        <f t="shared" si="55"/>
        <v>0</v>
      </c>
      <c r="U74" s="190">
        <f t="shared" si="55"/>
        <v>0</v>
      </c>
      <c r="V74" s="190">
        <f t="shared" si="55"/>
        <v>0</v>
      </c>
      <c r="W74" s="190">
        <f t="shared" si="55"/>
        <v>0</v>
      </c>
    </row>
    <row r="75" spans="1:23" s="116" customFormat="1" ht="46.65" x14ac:dyDescent="0.35">
      <c r="A75" s="167">
        <v>47</v>
      </c>
      <c r="B75" s="152" t="s">
        <v>257</v>
      </c>
      <c r="C75" s="174" t="s">
        <v>258</v>
      </c>
      <c r="D75" s="192">
        <v>0</v>
      </c>
      <c r="E75" s="192">
        <v>0</v>
      </c>
      <c r="F75" s="192">
        <f t="shared" ref="F75:F76" si="56">L75-D75</f>
        <v>0</v>
      </c>
      <c r="G75" s="192">
        <f t="shared" ref="G75:G76" si="57">M75-E75</f>
        <v>0</v>
      </c>
      <c r="H75" s="192"/>
      <c r="I75" s="192"/>
      <c r="J75" s="192"/>
      <c r="K75" s="192"/>
      <c r="L75" s="153"/>
      <c r="M75" s="153"/>
      <c r="N75" s="192"/>
      <c r="O75" s="192"/>
      <c r="P75" s="192"/>
      <c r="Q75" s="192"/>
      <c r="R75" s="192"/>
      <c r="S75" s="192"/>
      <c r="T75" s="192"/>
      <c r="U75" s="192"/>
      <c r="V75" s="192"/>
      <c r="W75" s="192"/>
    </row>
    <row r="76" spans="1:23" s="116" customFormat="1" ht="46.65" x14ac:dyDescent="0.35">
      <c r="A76" s="167">
        <v>48</v>
      </c>
      <c r="B76" s="152" t="s">
        <v>259</v>
      </c>
      <c r="C76" s="174" t="s">
        <v>260</v>
      </c>
      <c r="D76" s="192">
        <v>0</v>
      </c>
      <c r="E76" s="192">
        <v>0</v>
      </c>
      <c r="F76" s="192">
        <f t="shared" si="56"/>
        <v>0</v>
      </c>
      <c r="G76" s="192">
        <f t="shared" si="57"/>
        <v>0</v>
      </c>
      <c r="H76" s="192"/>
      <c r="I76" s="192"/>
      <c r="J76" s="192"/>
      <c r="K76" s="192"/>
      <c r="L76" s="153"/>
      <c r="M76" s="153"/>
      <c r="N76" s="192"/>
      <c r="O76" s="192"/>
      <c r="P76" s="192"/>
      <c r="Q76" s="192"/>
      <c r="R76" s="192"/>
      <c r="S76" s="192"/>
      <c r="T76" s="192"/>
      <c r="U76" s="192"/>
      <c r="V76" s="192"/>
      <c r="W76" s="192"/>
    </row>
    <row r="77" spans="1:23" s="116" customFormat="1" ht="15.55" x14ac:dyDescent="0.35">
      <c r="A77" s="172"/>
      <c r="B77" s="156" t="s">
        <v>261</v>
      </c>
      <c r="C77" s="173"/>
      <c r="D77" s="237">
        <f t="shared" ref="D77" si="58">SUM(D78:D85)</f>
        <v>0</v>
      </c>
      <c r="E77" s="237">
        <f t="shared" ref="E77" si="59">SUM(E78:E85)</f>
        <v>0</v>
      </c>
      <c r="F77" s="190">
        <f t="shared" ref="F77:W77" si="60">SUM(F78:F85)</f>
        <v>0.33200000000000002</v>
      </c>
      <c r="G77" s="190">
        <f t="shared" si="60"/>
        <v>0</v>
      </c>
      <c r="H77" s="190">
        <f t="shared" si="60"/>
        <v>0</v>
      </c>
      <c r="I77" s="190">
        <f t="shared" si="60"/>
        <v>0</v>
      </c>
      <c r="J77" s="190">
        <f t="shared" si="60"/>
        <v>0</v>
      </c>
      <c r="K77" s="190">
        <f t="shared" si="60"/>
        <v>0</v>
      </c>
      <c r="L77" s="190">
        <f t="shared" si="60"/>
        <v>0.33200000000000002</v>
      </c>
      <c r="M77" s="190">
        <f t="shared" si="60"/>
        <v>0</v>
      </c>
      <c r="N77" s="190">
        <f t="shared" si="60"/>
        <v>0</v>
      </c>
      <c r="O77" s="190">
        <f t="shared" si="60"/>
        <v>0</v>
      </c>
      <c r="P77" s="190">
        <f t="shared" si="60"/>
        <v>0</v>
      </c>
      <c r="Q77" s="190">
        <f t="shared" si="60"/>
        <v>0</v>
      </c>
      <c r="R77" s="190">
        <f t="shared" si="60"/>
        <v>0</v>
      </c>
      <c r="S77" s="190">
        <f t="shared" si="60"/>
        <v>0</v>
      </c>
      <c r="T77" s="190">
        <f t="shared" si="60"/>
        <v>0</v>
      </c>
      <c r="U77" s="190">
        <f t="shared" si="60"/>
        <v>0</v>
      </c>
      <c r="V77" s="190">
        <f t="shared" si="60"/>
        <v>0</v>
      </c>
      <c r="W77" s="190">
        <f t="shared" si="60"/>
        <v>0</v>
      </c>
    </row>
    <row r="78" spans="1:23" s="116" customFormat="1" ht="77.7" x14ac:dyDescent="0.35">
      <c r="A78" s="167">
        <v>49</v>
      </c>
      <c r="B78" s="152" t="s">
        <v>262</v>
      </c>
      <c r="C78" s="174" t="s">
        <v>263</v>
      </c>
      <c r="D78" s="192">
        <v>0</v>
      </c>
      <c r="E78" s="192">
        <v>0</v>
      </c>
      <c r="F78" s="192">
        <f t="shared" ref="F78:F85" si="61">L78-D78</f>
        <v>0</v>
      </c>
      <c r="G78" s="192">
        <f t="shared" ref="G78:G85" si="62">M78-E78</f>
        <v>0</v>
      </c>
      <c r="H78" s="192"/>
      <c r="I78" s="192"/>
      <c r="J78" s="192"/>
      <c r="K78" s="192"/>
      <c r="L78" s="153"/>
      <c r="M78" s="153"/>
      <c r="N78" s="192"/>
      <c r="O78" s="192"/>
      <c r="P78" s="192"/>
      <c r="Q78" s="192"/>
      <c r="R78" s="192"/>
      <c r="S78" s="192"/>
      <c r="T78" s="192"/>
      <c r="U78" s="192"/>
      <c r="V78" s="192"/>
      <c r="W78" s="192"/>
    </row>
    <row r="79" spans="1:23" s="116" customFormat="1" ht="31.1" x14ac:dyDescent="0.35">
      <c r="A79" s="167">
        <v>50</v>
      </c>
      <c r="B79" s="152" t="s">
        <v>264</v>
      </c>
      <c r="C79" s="174" t="s">
        <v>265</v>
      </c>
      <c r="D79" s="192">
        <v>0</v>
      </c>
      <c r="E79" s="192">
        <v>0</v>
      </c>
      <c r="F79" s="192">
        <f t="shared" si="61"/>
        <v>0.27100000000000002</v>
      </c>
      <c r="G79" s="192">
        <f t="shared" si="62"/>
        <v>0</v>
      </c>
      <c r="H79" s="192"/>
      <c r="I79" s="192"/>
      <c r="J79" s="192"/>
      <c r="K79" s="192"/>
      <c r="L79" s="153">
        <v>0.27100000000000002</v>
      </c>
      <c r="M79" s="153"/>
      <c r="N79" s="192"/>
      <c r="O79" s="192"/>
      <c r="P79" s="192"/>
      <c r="Q79" s="192"/>
      <c r="R79" s="192"/>
      <c r="S79" s="192"/>
      <c r="T79" s="192"/>
      <c r="U79" s="192"/>
      <c r="V79" s="192"/>
      <c r="W79" s="192"/>
    </row>
    <row r="80" spans="1:23" s="116" customFormat="1" ht="31.1" x14ac:dyDescent="0.35">
      <c r="A80" s="167">
        <v>51</v>
      </c>
      <c r="B80" s="152" t="s">
        <v>266</v>
      </c>
      <c r="C80" s="174" t="s">
        <v>267</v>
      </c>
      <c r="D80" s="192">
        <v>0</v>
      </c>
      <c r="E80" s="192">
        <v>0</v>
      </c>
      <c r="F80" s="192">
        <f t="shared" si="61"/>
        <v>6.0999999999999999E-2</v>
      </c>
      <c r="G80" s="192">
        <f t="shared" si="62"/>
        <v>0</v>
      </c>
      <c r="H80" s="192"/>
      <c r="I80" s="192"/>
      <c r="J80" s="192"/>
      <c r="K80" s="192"/>
      <c r="L80" s="153">
        <v>6.0999999999999999E-2</v>
      </c>
      <c r="M80" s="153"/>
      <c r="N80" s="192"/>
      <c r="O80" s="192"/>
      <c r="P80" s="192"/>
      <c r="Q80" s="192"/>
      <c r="R80" s="192"/>
      <c r="S80" s="192"/>
      <c r="T80" s="192"/>
      <c r="U80" s="192"/>
      <c r="V80" s="192"/>
      <c r="W80" s="192"/>
    </row>
    <row r="81" spans="1:23" s="116" customFormat="1" ht="31.1" x14ac:dyDescent="0.35">
      <c r="A81" s="167">
        <v>52</v>
      </c>
      <c r="B81" s="152" t="s">
        <v>268</v>
      </c>
      <c r="C81" s="174" t="s">
        <v>269</v>
      </c>
      <c r="D81" s="192">
        <v>0</v>
      </c>
      <c r="E81" s="192">
        <v>0</v>
      </c>
      <c r="F81" s="192">
        <f t="shared" si="61"/>
        <v>0</v>
      </c>
      <c r="G81" s="192">
        <f t="shared" si="62"/>
        <v>0</v>
      </c>
      <c r="H81" s="192"/>
      <c r="I81" s="192"/>
      <c r="J81" s="192"/>
      <c r="K81" s="192"/>
      <c r="L81" s="153"/>
      <c r="M81" s="153"/>
      <c r="N81" s="192"/>
      <c r="O81" s="192"/>
      <c r="P81" s="192"/>
      <c r="Q81" s="192"/>
      <c r="R81" s="192"/>
      <c r="S81" s="192"/>
      <c r="T81" s="192"/>
      <c r="U81" s="192"/>
      <c r="V81" s="192"/>
      <c r="W81" s="192"/>
    </row>
    <row r="82" spans="1:23" s="116" customFormat="1" ht="31.1" x14ac:dyDescent="0.35">
      <c r="A82" s="167">
        <v>53</v>
      </c>
      <c r="B82" s="152" t="s">
        <v>270</v>
      </c>
      <c r="C82" s="174" t="s">
        <v>271</v>
      </c>
      <c r="D82" s="192">
        <v>0</v>
      </c>
      <c r="E82" s="192">
        <v>0</v>
      </c>
      <c r="F82" s="192">
        <f t="shared" si="61"/>
        <v>0</v>
      </c>
      <c r="G82" s="192">
        <f t="shared" si="62"/>
        <v>0</v>
      </c>
      <c r="H82" s="192"/>
      <c r="I82" s="192"/>
      <c r="J82" s="192"/>
      <c r="K82" s="192"/>
      <c r="L82" s="153"/>
      <c r="M82" s="153"/>
      <c r="N82" s="192"/>
      <c r="O82" s="192"/>
      <c r="P82" s="192"/>
      <c r="Q82" s="192"/>
      <c r="R82" s="192"/>
      <c r="S82" s="192"/>
      <c r="T82" s="192"/>
      <c r="U82" s="192"/>
      <c r="V82" s="192"/>
      <c r="W82" s="192"/>
    </row>
    <row r="83" spans="1:23" s="116" customFormat="1" ht="46.65" x14ac:dyDescent="0.35">
      <c r="A83" s="167">
        <v>54</v>
      </c>
      <c r="B83" s="177" t="s">
        <v>272</v>
      </c>
      <c r="C83" s="174" t="s">
        <v>273</v>
      </c>
      <c r="D83" s="192">
        <v>0</v>
      </c>
      <c r="E83" s="192">
        <v>0</v>
      </c>
      <c r="F83" s="192">
        <f t="shared" si="61"/>
        <v>0</v>
      </c>
      <c r="G83" s="192">
        <f t="shared" si="62"/>
        <v>0</v>
      </c>
      <c r="H83" s="192"/>
      <c r="I83" s="192"/>
      <c r="J83" s="192"/>
      <c r="K83" s="192"/>
      <c r="L83" s="153"/>
      <c r="M83" s="153"/>
      <c r="N83" s="192"/>
      <c r="O83" s="192"/>
      <c r="P83" s="192"/>
      <c r="Q83" s="192"/>
      <c r="R83" s="192"/>
      <c r="S83" s="192"/>
      <c r="T83" s="192"/>
      <c r="U83" s="192"/>
      <c r="V83" s="192"/>
      <c r="W83" s="192"/>
    </row>
    <row r="84" spans="1:23" s="116" customFormat="1" ht="31.1" x14ac:dyDescent="0.35">
      <c r="A84" s="167">
        <v>55</v>
      </c>
      <c r="B84" s="177" t="s">
        <v>1561</v>
      </c>
      <c r="C84" s="174" t="s">
        <v>1562</v>
      </c>
      <c r="D84" s="192"/>
      <c r="E84" s="192"/>
      <c r="F84" s="192">
        <f t="shared" si="61"/>
        <v>0</v>
      </c>
      <c r="G84" s="192">
        <f t="shared" si="62"/>
        <v>0</v>
      </c>
      <c r="H84" s="192"/>
      <c r="I84" s="192"/>
      <c r="J84" s="192"/>
      <c r="K84" s="192"/>
      <c r="L84" s="153"/>
      <c r="M84" s="153"/>
      <c r="N84" s="192"/>
      <c r="O84" s="192"/>
      <c r="P84" s="192"/>
      <c r="Q84" s="192"/>
      <c r="R84" s="192"/>
      <c r="S84" s="192"/>
      <c r="T84" s="192"/>
      <c r="U84" s="192"/>
      <c r="V84" s="192"/>
      <c r="W84" s="192"/>
    </row>
    <row r="85" spans="1:23" s="116" customFormat="1" ht="93.25" x14ac:dyDescent="0.35">
      <c r="A85" s="167">
        <v>56</v>
      </c>
      <c r="B85" s="177" t="s">
        <v>1563</v>
      </c>
      <c r="C85" s="174" t="s">
        <v>1564</v>
      </c>
      <c r="D85" s="192"/>
      <c r="E85" s="192"/>
      <c r="F85" s="192">
        <f t="shared" si="61"/>
        <v>0</v>
      </c>
      <c r="G85" s="192">
        <f t="shared" si="62"/>
        <v>0</v>
      </c>
      <c r="H85" s="192"/>
      <c r="I85" s="192"/>
      <c r="J85" s="192"/>
      <c r="K85" s="192"/>
      <c r="L85" s="153"/>
      <c r="M85" s="153"/>
      <c r="N85" s="192"/>
      <c r="O85" s="192"/>
      <c r="P85" s="192"/>
      <c r="Q85" s="192"/>
      <c r="R85" s="192"/>
      <c r="S85" s="192"/>
      <c r="T85" s="192"/>
      <c r="U85" s="192"/>
      <c r="V85" s="192"/>
      <c r="W85" s="192"/>
    </row>
    <row r="86" spans="1:23" s="116" customFormat="1" ht="15.55" x14ac:dyDescent="0.35">
      <c r="A86" s="172"/>
      <c r="B86" s="156" t="s">
        <v>274</v>
      </c>
      <c r="C86" s="173"/>
      <c r="D86" s="237">
        <f t="shared" ref="D86" si="63">SUM(D87:D101)</f>
        <v>3.4732000000000003</v>
      </c>
      <c r="E86" s="237">
        <f t="shared" ref="E86" si="64">SUM(E87:E101)</f>
        <v>0.4</v>
      </c>
      <c r="F86" s="190">
        <f t="shared" ref="F86:W86" si="65">SUM(F87:F101)</f>
        <v>0</v>
      </c>
      <c r="G86" s="190">
        <f t="shared" si="65"/>
        <v>0</v>
      </c>
      <c r="H86" s="190">
        <f t="shared" si="65"/>
        <v>0</v>
      </c>
      <c r="I86" s="190">
        <f t="shared" si="65"/>
        <v>0</v>
      </c>
      <c r="J86" s="190">
        <f t="shared" si="65"/>
        <v>0</v>
      </c>
      <c r="K86" s="190">
        <f t="shared" si="65"/>
        <v>0</v>
      </c>
      <c r="L86" s="190">
        <f t="shared" si="65"/>
        <v>3.4732000000000003</v>
      </c>
      <c r="M86" s="190">
        <f t="shared" si="65"/>
        <v>0.4</v>
      </c>
      <c r="N86" s="190">
        <f t="shared" si="65"/>
        <v>0</v>
      </c>
      <c r="O86" s="190">
        <f t="shared" si="65"/>
        <v>0</v>
      </c>
      <c r="P86" s="190">
        <f t="shared" si="65"/>
        <v>0</v>
      </c>
      <c r="Q86" s="190">
        <f t="shared" si="65"/>
        <v>0</v>
      </c>
      <c r="R86" s="190">
        <f t="shared" si="65"/>
        <v>0</v>
      </c>
      <c r="S86" s="190">
        <f t="shared" si="65"/>
        <v>0</v>
      </c>
      <c r="T86" s="190">
        <f t="shared" si="65"/>
        <v>0</v>
      </c>
      <c r="U86" s="190">
        <f t="shared" si="65"/>
        <v>0</v>
      </c>
      <c r="V86" s="190">
        <f t="shared" si="65"/>
        <v>0</v>
      </c>
      <c r="W86" s="190">
        <f t="shared" si="65"/>
        <v>0</v>
      </c>
    </row>
    <row r="87" spans="1:23" s="116" customFormat="1" ht="31.1" x14ac:dyDescent="0.35">
      <c r="A87" s="167">
        <v>57</v>
      </c>
      <c r="B87" s="152" t="s">
        <v>275</v>
      </c>
      <c r="C87" s="174" t="s">
        <v>276</v>
      </c>
      <c r="D87" s="192">
        <v>0</v>
      </c>
      <c r="E87" s="192">
        <v>0</v>
      </c>
      <c r="F87" s="192">
        <f t="shared" ref="F87:F101" si="66">L87-D87</f>
        <v>0</v>
      </c>
      <c r="G87" s="192">
        <f t="shared" ref="G87:G101" si="67">M87-E87</f>
        <v>0</v>
      </c>
      <c r="H87" s="192"/>
      <c r="I87" s="192"/>
      <c r="J87" s="192"/>
      <c r="K87" s="192"/>
      <c r="L87" s="153"/>
      <c r="M87" s="153"/>
      <c r="N87" s="192"/>
      <c r="O87" s="192"/>
      <c r="P87" s="192"/>
      <c r="Q87" s="192"/>
      <c r="R87" s="192"/>
      <c r="S87" s="192"/>
      <c r="T87" s="192"/>
      <c r="U87" s="192"/>
      <c r="V87" s="192"/>
      <c r="W87" s="192"/>
    </row>
    <row r="88" spans="1:23" s="116" customFormat="1" ht="62.2" x14ac:dyDescent="0.35">
      <c r="A88" s="167">
        <v>58</v>
      </c>
      <c r="B88" s="152" t="s">
        <v>277</v>
      </c>
      <c r="C88" s="174" t="s">
        <v>278</v>
      </c>
      <c r="D88" s="192">
        <v>0</v>
      </c>
      <c r="E88" s="192">
        <v>0</v>
      </c>
      <c r="F88" s="192">
        <f t="shared" si="66"/>
        <v>0</v>
      </c>
      <c r="G88" s="192">
        <f t="shared" si="67"/>
        <v>0</v>
      </c>
      <c r="H88" s="192"/>
      <c r="I88" s="192"/>
      <c r="J88" s="192"/>
      <c r="K88" s="192"/>
      <c r="L88" s="153"/>
      <c r="M88" s="153"/>
      <c r="N88" s="192"/>
      <c r="O88" s="192"/>
      <c r="P88" s="192"/>
      <c r="Q88" s="192"/>
      <c r="R88" s="192"/>
      <c r="S88" s="192"/>
      <c r="T88" s="192"/>
      <c r="U88" s="192"/>
      <c r="V88" s="192"/>
      <c r="W88" s="192"/>
    </row>
    <row r="89" spans="1:23" s="116" customFormat="1" ht="46.65" x14ac:dyDescent="0.35">
      <c r="A89" s="167">
        <v>59</v>
      </c>
      <c r="B89" s="152" t="s">
        <v>279</v>
      </c>
      <c r="C89" s="174" t="s">
        <v>280</v>
      </c>
      <c r="D89" s="192">
        <v>0</v>
      </c>
      <c r="E89" s="192">
        <v>0</v>
      </c>
      <c r="F89" s="192">
        <f t="shared" si="66"/>
        <v>0</v>
      </c>
      <c r="G89" s="192">
        <f t="shared" si="67"/>
        <v>0</v>
      </c>
      <c r="H89" s="192"/>
      <c r="I89" s="192"/>
      <c r="J89" s="192"/>
      <c r="K89" s="192"/>
      <c r="L89" s="153"/>
      <c r="M89" s="153"/>
      <c r="N89" s="192"/>
      <c r="O89" s="192"/>
      <c r="P89" s="192"/>
      <c r="Q89" s="192"/>
      <c r="R89" s="192"/>
      <c r="S89" s="192"/>
      <c r="T89" s="192"/>
      <c r="U89" s="192"/>
      <c r="V89" s="192"/>
      <c r="W89" s="192"/>
    </row>
    <row r="90" spans="1:23" s="116" customFormat="1" ht="46.65" x14ac:dyDescent="0.35">
      <c r="A90" s="167">
        <v>60</v>
      </c>
      <c r="B90" s="152" t="s">
        <v>281</v>
      </c>
      <c r="C90" s="174" t="s">
        <v>282</v>
      </c>
      <c r="D90" s="192">
        <v>0.57120000000000004</v>
      </c>
      <c r="E90" s="192">
        <v>0</v>
      </c>
      <c r="F90" s="192">
        <f t="shared" si="66"/>
        <v>0</v>
      </c>
      <c r="G90" s="192">
        <f t="shared" si="67"/>
        <v>0</v>
      </c>
      <c r="H90" s="192"/>
      <c r="I90" s="192"/>
      <c r="J90" s="192"/>
      <c r="K90" s="192"/>
      <c r="L90" s="153">
        <v>0.57120000000000004</v>
      </c>
      <c r="M90" s="153"/>
      <c r="N90" s="192"/>
      <c r="O90" s="192"/>
      <c r="P90" s="192"/>
      <c r="Q90" s="192"/>
      <c r="R90" s="192"/>
      <c r="S90" s="192"/>
      <c r="T90" s="192"/>
      <c r="U90" s="192"/>
      <c r="V90" s="192"/>
      <c r="W90" s="192"/>
    </row>
    <row r="91" spans="1:23" s="116" customFormat="1" ht="62.2" x14ac:dyDescent="0.35">
      <c r="A91" s="167">
        <v>61</v>
      </c>
      <c r="B91" s="152" t="s">
        <v>283</v>
      </c>
      <c r="C91" s="174" t="s">
        <v>284</v>
      </c>
      <c r="D91" s="192">
        <v>0</v>
      </c>
      <c r="E91" s="192">
        <v>0</v>
      </c>
      <c r="F91" s="192">
        <f t="shared" si="66"/>
        <v>0</v>
      </c>
      <c r="G91" s="192">
        <f t="shared" si="67"/>
        <v>0</v>
      </c>
      <c r="H91" s="192"/>
      <c r="I91" s="192"/>
      <c r="J91" s="192"/>
      <c r="K91" s="192"/>
      <c r="L91" s="153"/>
      <c r="M91" s="153"/>
      <c r="N91" s="192"/>
      <c r="O91" s="192"/>
      <c r="P91" s="192"/>
      <c r="Q91" s="192"/>
      <c r="R91" s="192"/>
      <c r="S91" s="192"/>
      <c r="T91" s="192"/>
      <c r="U91" s="192"/>
      <c r="V91" s="192"/>
      <c r="W91" s="192"/>
    </row>
    <row r="92" spans="1:23" s="116" customFormat="1" ht="62.2" x14ac:dyDescent="0.35">
      <c r="A92" s="167">
        <v>62</v>
      </c>
      <c r="B92" s="152" t="s">
        <v>285</v>
      </c>
      <c r="C92" s="174" t="s">
        <v>286</v>
      </c>
      <c r="D92" s="192">
        <v>0</v>
      </c>
      <c r="E92" s="192">
        <v>0</v>
      </c>
      <c r="F92" s="192">
        <f t="shared" si="66"/>
        <v>0</v>
      </c>
      <c r="G92" s="192">
        <f t="shared" si="67"/>
        <v>0</v>
      </c>
      <c r="H92" s="192"/>
      <c r="I92" s="192"/>
      <c r="J92" s="192"/>
      <c r="K92" s="192"/>
      <c r="L92" s="153"/>
      <c r="M92" s="153"/>
      <c r="N92" s="192"/>
      <c r="O92" s="192"/>
      <c r="P92" s="192"/>
      <c r="Q92" s="192"/>
      <c r="R92" s="192"/>
      <c r="S92" s="192"/>
      <c r="T92" s="192"/>
      <c r="U92" s="192"/>
      <c r="V92" s="192"/>
      <c r="W92" s="192"/>
    </row>
    <row r="93" spans="1:23" s="116" customFormat="1" ht="46.65" x14ac:dyDescent="0.35">
      <c r="A93" s="167">
        <v>63</v>
      </c>
      <c r="B93" s="152" t="s">
        <v>287</v>
      </c>
      <c r="C93" s="174" t="s">
        <v>288</v>
      </c>
      <c r="D93" s="192">
        <v>0</v>
      </c>
      <c r="E93" s="192">
        <v>0</v>
      </c>
      <c r="F93" s="192">
        <f t="shared" si="66"/>
        <v>0</v>
      </c>
      <c r="G93" s="192">
        <f t="shared" si="67"/>
        <v>0</v>
      </c>
      <c r="H93" s="192"/>
      <c r="I93" s="192"/>
      <c r="J93" s="192"/>
      <c r="K93" s="192"/>
      <c r="L93" s="153"/>
      <c r="M93" s="153"/>
      <c r="N93" s="192"/>
      <c r="O93" s="192"/>
      <c r="P93" s="192"/>
      <c r="Q93" s="192"/>
      <c r="R93" s="192"/>
      <c r="S93" s="192"/>
      <c r="T93" s="192"/>
      <c r="U93" s="192"/>
      <c r="V93" s="192"/>
      <c r="W93" s="192"/>
    </row>
    <row r="94" spans="1:23" s="116" customFormat="1" ht="46.65" x14ac:dyDescent="0.35">
      <c r="A94" s="167">
        <v>64</v>
      </c>
      <c r="B94" s="152" t="s">
        <v>289</v>
      </c>
      <c r="C94" s="174" t="s">
        <v>290</v>
      </c>
      <c r="D94" s="192">
        <v>0</v>
      </c>
      <c r="E94" s="192">
        <v>0</v>
      </c>
      <c r="F94" s="192">
        <f t="shared" si="66"/>
        <v>0</v>
      </c>
      <c r="G94" s="192">
        <f t="shared" si="67"/>
        <v>0</v>
      </c>
      <c r="H94" s="192"/>
      <c r="I94" s="192"/>
      <c r="J94" s="192"/>
      <c r="K94" s="192"/>
      <c r="L94" s="153"/>
      <c r="M94" s="153"/>
      <c r="N94" s="192"/>
      <c r="O94" s="192"/>
      <c r="P94" s="192"/>
      <c r="Q94" s="192"/>
      <c r="R94" s="192"/>
      <c r="S94" s="192"/>
      <c r="T94" s="192"/>
      <c r="U94" s="192"/>
      <c r="V94" s="192"/>
      <c r="W94" s="192"/>
    </row>
    <row r="95" spans="1:23" s="116" customFormat="1" ht="31.1" x14ac:dyDescent="0.35">
      <c r="A95" s="167">
        <v>65</v>
      </c>
      <c r="B95" s="152" t="s">
        <v>1565</v>
      </c>
      <c r="C95" s="174" t="s">
        <v>291</v>
      </c>
      <c r="D95" s="192">
        <v>0</v>
      </c>
      <c r="E95" s="192">
        <v>0</v>
      </c>
      <c r="F95" s="192">
        <f t="shared" si="66"/>
        <v>0</v>
      </c>
      <c r="G95" s="192">
        <f t="shared" si="67"/>
        <v>0</v>
      </c>
      <c r="H95" s="192"/>
      <c r="I95" s="192"/>
      <c r="J95" s="192"/>
      <c r="K95" s="192"/>
      <c r="L95" s="153"/>
      <c r="M95" s="153"/>
      <c r="N95" s="192"/>
      <c r="O95" s="192"/>
      <c r="P95" s="192"/>
      <c r="Q95" s="192"/>
      <c r="R95" s="192"/>
      <c r="S95" s="192"/>
      <c r="T95" s="192"/>
      <c r="U95" s="192"/>
      <c r="V95" s="192"/>
      <c r="W95" s="192"/>
    </row>
    <row r="96" spans="1:23" s="116" customFormat="1" ht="46.65" x14ac:dyDescent="0.35">
      <c r="A96" s="167">
        <v>66</v>
      </c>
      <c r="B96" s="152" t="s">
        <v>292</v>
      </c>
      <c r="C96" s="174" t="s">
        <v>293</v>
      </c>
      <c r="D96" s="192">
        <v>0</v>
      </c>
      <c r="E96" s="192">
        <v>0</v>
      </c>
      <c r="F96" s="192">
        <f t="shared" si="66"/>
        <v>0</v>
      </c>
      <c r="G96" s="192">
        <f t="shared" si="67"/>
        <v>0</v>
      </c>
      <c r="H96" s="192"/>
      <c r="I96" s="192"/>
      <c r="J96" s="192"/>
      <c r="K96" s="192"/>
      <c r="L96" s="153"/>
      <c r="M96" s="153"/>
      <c r="N96" s="192"/>
      <c r="O96" s="192"/>
      <c r="P96" s="192"/>
      <c r="Q96" s="192"/>
      <c r="R96" s="192"/>
      <c r="S96" s="192"/>
      <c r="T96" s="192"/>
      <c r="U96" s="192"/>
      <c r="V96" s="192"/>
      <c r="W96" s="192"/>
    </row>
    <row r="97" spans="1:23" s="116" customFormat="1" ht="46.65" x14ac:dyDescent="0.35">
      <c r="A97" s="167">
        <v>67</v>
      </c>
      <c r="B97" s="152" t="s">
        <v>294</v>
      </c>
      <c r="C97" s="174" t="s">
        <v>295</v>
      </c>
      <c r="D97" s="192">
        <v>2.7670000000000003</v>
      </c>
      <c r="E97" s="192">
        <v>0</v>
      </c>
      <c r="F97" s="192">
        <f t="shared" si="66"/>
        <v>0</v>
      </c>
      <c r="G97" s="192">
        <f t="shared" si="67"/>
        <v>0</v>
      </c>
      <c r="H97" s="192"/>
      <c r="I97" s="192"/>
      <c r="J97" s="192"/>
      <c r="K97" s="192"/>
      <c r="L97" s="153">
        <v>2.7670000000000003</v>
      </c>
      <c r="M97" s="153"/>
      <c r="N97" s="192"/>
      <c r="O97" s="192"/>
      <c r="P97" s="192"/>
      <c r="Q97" s="192"/>
      <c r="R97" s="192"/>
      <c r="S97" s="192"/>
      <c r="T97" s="192"/>
      <c r="U97" s="192"/>
      <c r="V97" s="192"/>
      <c r="W97" s="192"/>
    </row>
    <row r="98" spans="1:23" s="116" customFormat="1" ht="46.65" x14ac:dyDescent="0.35">
      <c r="A98" s="167">
        <v>68</v>
      </c>
      <c r="B98" s="152" t="s">
        <v>1566</v>
      </c>
      <c r="C98" s="174" t="s">
        <v>296</v>
      </c>
      <c r="D98" s="192">
        <v>0.13500000000000001</v>
      </c>
      <c r="E98" s="192">
        <v>0</v>
      </c>
      <c r="F98" s="192">
        <f t="shared" si="66"/>
        <v>0</v>
      </c>
      <c r="G98" s="192">
        <f t="shared" si="67"/>
        <v>0</v>
      </c>
      <c r="H98" s="192"/>
      <c r="I98" s="192"/>
      <c r="J98" s="192"/>
      <c r="K98" s="192"/>
      <c r="L98" s="153">
        <v>0.13500000000000001</v>
      </c>
      <c r="M98" s="153"/>
      <c r="N98" s="192"/>
      <c r="O98" s="192"/>
      <c r="P98" s="192"/>
      <c r="Q98" s="192"/>
      <c r="R98" s="192"/>
      <c r="S98" s="192"/>
      <c r="T98" s="192"/>
      <c r="U98" s="192"/>
      <c r="V98" s="192"/>
      <c r="W98" s="192"/>
    </row>
    <row r="99" spans="1:23" s="116" customFormat="1" ht="46.65" x14ac:dyDescent="0.35">
      <c r="A99" s="167">
        <v>69</v>
      </c>
      <c r="B99" s="152" t="s">
        <v>1567</v>
      </c>
      <c r="C99" s="174" t="s">
        <v>1568</v>
      </c>
      <c r="D99" s="192">
        <v>0</v>
      </c>
      <c r="E99" s="192">
        <v>0</v>
      </c>
      <c r="F99" s="192">
        <f t="shared" si="66"/>
        <v>0</v>
      </c>
      <c r="G99" s="192">
        <f t="shared" si="67"/>
        <v>0</v>
      </c>
      <c r="H99" s="192"/>
      <c r="I99" s="192"/>
      <c r="J99" s="192"/>
      <c r="K99" s="192"/>
      <c r="L99" s="153"/>
      <c r="M99" s="153"/>
      <c r="N99" s="192"/>
      <c r="O99" s="192"/>
      <c r="P99" s="192"/>
      <c r="Q99" s="192"/>
      <c r="R99" s="192"/>
      <c r="S99" s="192"/>
      <c r="T99" s="192"/>
      <c r="U99" s="192"/>
      <c r="V99" s="192"/>
      <c r="W99" s="192"/>
    </row>
    <row r="100" spans="1:23" s="116" customFormat="1" ht="77.7" x14ac:dyDescent="0.35">
      <c r="A100" s="167">
        <v>70</v>
      </c>
      <c r="B100" s="152" t="s">
        <v>1569</v>
      </c>
      <c r="C100" s="174" t="s">
        <v>1570</v>
      </c>
      <c r="D100" s="192">
        <v>0</v>
      </c>
      <c r="E100" s="192">
        <v>0.4</v>
      </c>
      <c r="F100" s="192">
        <f t="shared" si="66"/>
        <v>0</v>
      </c>
      <c r="G100" s="192">
        <f t="shared" si="67"/>
        <v>0</v>
      </c>
      <c r="H100" s="192"/>
      <c r="I100" s="192"/>
      <c r="J100" s="192"/>
      <c r="K100" s="192"/>
      <c r="L100" s="153"/>
      <c r="M100" s="153">
        <v>0.4</v>
      </c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</row>
    <row r="101" spans="1:23" s="116" customFormat="1" ht="62.2" x14ac:dyDescent="0.35">
      <c r="A101" s="167">
        <v>71</v>
      </c>
      <c r="B101" s="152" t="s">
        <v>1571</v>
      </c>
      <c r="C101" s="174" t="s">
        <v>1572</v>
      </c>
      <c r="D101" s="192"/>
      <c r="E101" s="192"/>
      <c r="F101" s="192">
        <f t="shared" si="66"/>
        <v>0</v>
      </c>
      <c r="G101" s="192">
        <f t="shared" si="67"/>
        <v>0</v>
      </c>
      <c r="H101" s="192"/>
      <c r="I101" s="192"/>
      <c r="J101" s="192"/>
      <c r="K101" s="192"/>
      <c r="L101" s="153"/>
      <c r="M101" s="153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</row>
    <row r="102" spans="1:23" s="116" customFormat="1" ht="15.55" x14ac:dyDescent="0.35">
      <c r="A102" s="172"/>
      <c r="B102" s="156" t="s">
        <v>297</v>
      </c>
      <c r="C102" s="173"/>
      <c r="D102" s="237">
        <f t="shared" ref="D102" si="68">SUM(D103:D107)</f>
        <v>0</v>
      </c>
      <c r="E102" s="237">
        <f t="shared" ref="E102" si="69">SUM(E103:E107)</f>
        <v>1.26</v>
      </c>
      <c r="F102" s="190">
        <f t="shared" ref="F102:W102" si="70">SUM(F103:F107)</f>
        <v>0</v>
      </c>
      <c r="G102" s="190">
        <f t="shared" si="70"/>
        <v>0</v>
      </c>
      <c r="H102" s="190">
        <f t="shared" si="70"/>
        <v>0</v>
      </c>
      <c r="I102" s="190">
        <f t="shared" si="70"/>
        <v>0</v>
      </c>
      <c r="J102" s="190">
        <f t="shared" si="70"/>
        <v>0</v>
      </c>
      <c r="K102" s="190">
        <f t="shared" si="70"/>
        <v>0</v>
      </c>
      <c r="L102" s="190">
        <f t="shared" si="70"/>
        <v>0</v>
      </c>
      <c r="M102" s="190">
        <f t="shared" si="70"/>
        <v>1.26</v>
      </c>
      <c r="N102" s="190">
        <f t="shared" si="70"/>
        <v>0</v>
      </c>
      <c r="O102" s="190">
        <f t="shared" si="70"/>
        <v>0</v>
      </c>
      <c r="P102" s="190">
        <f t="shared" si="70"/>
        <v>0</v>
      </c>
      <c r="Q102" s="190">
        <f t="shared" si="70"/>
        <v>0</v>
      </c>
      <c r="R102" s="190">
        <f t="shared" si="70"/>
        <v>0</v>
      </c>
      <c r="S102" s="190">
        <f t="shared" si="70"/>
        <v>0</v>
      </c>
      <c r="T102" s="190">
        <f t="shared" si="70"/>
        <v>0</v>
      </c>
      <c r="U102" s="190">
        <f t="shared" si="70"/>
        <v>0</v>
      </c>
      <c r="V102" s="190">
        <f t="shared" si="70"/>
        <v>0</v>
      </c>
      <c r="W102" s="190">
        <f t="shared" si="70"/>
        <v>0</v>
      </c>
    </row>
    <row r="103" spans="1:23" s="116" customFormat="1" ht="31.1" x14ac:dyDescent="0.35">
      <c r="A103" s="167">
        <v>72</v>
      </c>
      <c r="B103" s="152" t="s">
        <v>298</v>
      </c>
      <c r="C103" s="174" t="s">
        <v>299</v>
      </c>
      <c r="D103" s="192">
        <v>0</v>
      </c>
      <c r="E103" s="192">
        <v>0</v>
      </c>
      <c r="F103" s="192">
        <f t="shared" ref="F103:F107" si="71">L103-D103</f>
        <v>0</v>
      </c>
      <c r="G103" s="192">
        <f t="shared" ref="G103:G107" si="72">M103-E103</f>
        <v>0</v>
      </c>
      <c r="H103" s="192"/>
      <c r="I103" s="192"/>
      <c r="J103" s="192"/>
      <c r="K103" s="192"/>
      <c r="L103" s="153"/>
      <c r="M103" s="153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</row>
    <row r="104" spans="1:23" s="116" customFormat="1" ht="31.1" x14ac:dyDescent="0.35">
      <c r="A104" s="167">
        <v>73</v>
      </c>
      <c r="B104" s="152" t="s">
        <v>300</v>
      </c>
      <c r="C104" s="174" t="s">
        <v>301</v>
      </c>
      <c r="D104" s="192">
        <v>0</v>
      </c>
      <c r="E104" s="192">
        <v>0</v>
      </c>
      <c r="F104" s="192">
        <f t="shared" si="71"/>
        <v>0</v>
      </c>
      <c r="G104" s="192">
        <f t="shared" si="72"/>
        <v>0</v>
      </c>
      <c r="H104" s="192"/>
      <c r="I104" s="192"/>
      <c r="J104" s="192"/>
      <c r="K104" s="192"/>
      <c r="L104" s="153"/>
      <c r="M104" s="153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</row>
    <row r="105" spans="1:23" s="116" customFormat="1" ht="31.1" x14ac:dyDescent="0.35">
      <c r="A105" s="167">
        <v>74</v>
      </c>
      <c r="B105" s="152" t="s">
        <v>302</v>
      </c>
      <c r="C105" s="174" t="s">
        <v>303</v>
      </c>
      <c r="D105" s="192">
        <v>0</v>
      </c>
      <c r="E105" s="192">
        <v>1.26</v>
      </c>
      <c r="F105" s="192">
        <f t="shared" si="71"/>
        <v>0</v>
      </c>
      <c r="G105" s="192">
        <f t="shared" si="72"/>
        <v>0</v>
      </c>
      <c r="H105" s="192"/>
      <c r="I105" s="192"/>
      <c r="J105" s="192"/>
      <c r="K105" s="192"/>
      <c r="L105" s="153"/>
      <c r="M105" s="153">
        <v>1.26</v>
      </c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</row>
    <row r="106" spans="1:23" s="116" customFormat="1" ht="31.1" x14ac:dyDescent="0.35">
      <c r="A106" s="167">
        <v>75</v>
      </c>
      <c r="B106" s="152" t="s">
        <v>304</v>
      </c>
      <c r="C106" s="174" t="s">
        <v>305</v>
      </c>
      <c r="D106" s="192">
        <v>0</v>
      </c>
      <c r="E106" s="192">
        <v>0</v>
      </c>
      <c r="F106" s="192">
        <f t="shared" si="71"/>
        <v>0</v>
      </c>
      <c r="G106" s="192">
        <f t="shared" si="72"/>
        <v>0</v>
      </c>
      <c r="H106" s="192"/>
      <c r="I106" s="192"/>
      <c r="J106" s="192"/>
      <c r="K106" s="192"/>
      <c r="L106" s="153"/>
      <c r="M106" s="153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</row>
    <row r="107" spans="1:23" s="116" customFormat="1" ht="77.7" x14ac:dyDescent="0.35">
      <c r="A107" s="167">
        <v>76</v>
      </c>
      <c r="B107" s="152" t="s">
        <v>1573</v>
      </c>
      <c r="C107" s="174" t="s">
        <v>306</v>
      </c>
      <c r="D107" s="192">
        <v>0</v>
      </c>
      <c r="E107" s="192">
        <v>0</v>
      </c>
      <c r="F107" s="192">
        <f t="shared" si="71"/>
        <v>0</v>
      </c>
      <c r="G107" s="192">
        <f t="shared" si="72"/>
        <v>0</v>
      </c>
      <c r="H107" s="192"/>
      <c r="I107" s="192"/>
      <c r="J107" s="192"/>
      <c r="K107" s="192"/>
      <c r="L107" s="153"/>
      <c r="M107" s="153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</row>
    <row r="108" spans="1:23" s="116" customFormat="1" ht="15.55" x14ac:dyDescent="0.35">
      <c r="A108" s="172"/>
      <c r="B108" s="156" t="s">
        <v>307</v>
      </c>
      <c r="C108" s="173"/>
      <c r="D108" s="237">
        <f t="shared" ref="D108" si="73">SUM(D109:D114)</f>
        <v>0</v>
      </c>
      <c r="E108" s="237">
        <f t="shared" ref="E108" si="74">SUM(E109:E114)</f>
        <v>0</v>
      </c>
      <c r="F108" s="190">
        <f t="shared" ref="F108:W108" si="75">SUM(F109:F114)</f>
        <v>0</v>
      </c>
      <c r="G108" s="190">
        <f t="shared" si="75"/>
        <v>0.8</v>
      </c>
      <c r="H108" s="190">
        <f t="shared" si="75"/>
        <v>0</v>
      </c>
      <c r="I108" s="190">
        <f t="shared" si="75"/>
        <v>0</v>
      </c>
      <c r="J108" s="190">
        <f t="shared" si="75"/>
        <v>0</v>
      </c>
      <c r="K108" s="190">
        <f t="shared" si="75"/>
        <v>0</v>
      </c>
      <c r="L108" s="190">
        <f t="shared" ref="L108:M108" si="76">SUM(L109:L114)</f>
        <v>0</v>
      </c>
      <c r="M108" s="190">
        <f t="shared" si="76"/>
        <v>0.8</v>
      </c>
      <c r="N108" s="190">
        <f t="shared" si="75"/>
        <v>0</v>
      </c>
      <c r="O108" s="190">
        <f t="shared" si="75"/>
        <v>0</v>
      </c>
      <c r="P108" s="190">
        <f t="shared" si="75"/>
        <v>0</v>
      </c>
      <c r="Q108" s="190">
        <f t="shared" si="75"/>
        <v>0</v>
      </c>
      <c r="R108" s="190">
        <f t="shared" si="75"/>
        <v>0</v>
      </c>
      <c r="S108" s="190">
        <f t="shared" si="75"/>
        <v>0</v>
      </c>
      <c r="T108" s="190">
        <f t="shared" si="75"/>
        <v>0</v>
      </c>
      <c r="U108" s="190">
        <f t="shared" si="75"/>
        <v>0</v>
      </c>
      <c r="V108" s="190">
        <f t="shared" si="75"/>
        <v>0</v>
      </c>
      <c r="W108" s="190">
        <f t="shared" si="75"/>
        <v>0</v>
      </c>
    </row>
    <row r="109" spans="1:23" s="116" customFormat="1" ht="46.65" x14ac:dyDescent="0.35">
      <c r="A109" s="167">
        <v>77</v>
      </c>
      <c r="B109" s="152" t="s">
        <v>308</v>
      </c>
      <c r="C109" s="174" t="s">
        <v>309</v>
      </c>
      <c r="D109" s="192">
        <v>0</v>
      </c>
      <c r="E109" s="192">
        <v>0</v>
      </c>
      <c r="F109" s="192">
        <f t="shared" ref="F109:F114" si="77">L109-D109</f>
        <v>0</v>
      </c>
      <c r="G109" s="192">
        <f t="shared" ref="G109:G114" si="78">M109-E109</f>
        <v>0.8</v>
      </c>
      <c r="H109" s="192"/>
      <c r="I109" s="192"/>
      <c r="J109" s="192"/>
      <c r="K109" s="192"/>
      <c r="L109" s="153"/>
      <c r="M109" s="153">
        <v>0.8</v>
      </c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</row>
    <row r="110" spans="1:23" s="116" customFormat="1" ht="46.65" x14ac:dyDescent="0.35">
      <c r="A110" s="167">
        <v>78</v>
      </c>
      <c r="B110" s="152" t="s">
        <v>310</v>
      </c>
      <c r="C110" s="174" t="s">
        <v>311</v>
      </c>
      <c r="D110" s="192">
        <v>0</v>
      </c>
      <c r="E110" s="192">
        <v>0</v>
      </c>
      <c r="F110" s="192">
        <f t="shared" si="77"/>
        <v>0</v>
      </c>
      <c r="G110" s="192">
        <f t="shared" si="78"/>
        <v>0</v>
      </c>
      <c r="H110" s="192"/>
      <c r="I110" s="192"/>
      <c r="J110" s="192"/>
      <c r="K110" s="192"/>
      <c r="L110" s="153"/>
      <c r="M110" s="153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</row>
    <row r="111" spans="1:23" s="116" customFormat="1" ht="62.2" x14ac:dyDescent="0.35">
      <c r="A111" s="167">
        <v>79</v>
      </c>
      <c r="B111" s="152" t="s">
        <v>1574</v>
      </c>
      <c r="C111" s="176" t="s">
        <v>312</v>
      </c>
      <c r="D111" s="192">
        <v>0</v>
      </c>
      <c r="E111" s="192">
        <v>0</v>
      </c>
      <c r="F111" s="192">
        <f t="shared" si="77"/>
        <v>0</v>
      </c>
      <c r="G111" s="192">
        <f t="shared" si="78"/>
        <v>0</v>
      </c>
      <c r="H111" s="192"/>
      <c r="I111" s="192"/>
      <c r="J111" s="192"/>
      <c r="K111" s="192"/>
      <c r="L111" s="153"/>
      <c r="M111" s="153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</row>
    <row r="112" spans="1:23" s="116" customFormat="1" ht="31.1" x14ac:dyDescent="0.35">
      <c r="A112" s="167">
        <v>80</v>
      </c>
      <c r="B112" s="152" t="s">
        <v>313</v>
      </c>
      <c r="C112" s="174" t="s">
        <v>1575</v>
      </c>
      <c r="D112" s="192">
        <v>0</v>
      </c>
      <c r="E112" s="192">
        <v>0</v>
      </c>
      <c r="F112" s="192">
        <f t="shared" si="77"/>
        <v>0</v>
      </c>
      <c r="G112" s="192">
        <f t="shared" si="78"/>
        <v>0</v>
      </c>
      <c r="H112" s="192"/>
      <c r="I112" s="192"/>
      <c r="J112" s="192"/>
      <c r="K112" s="192"/>
      <c r="L112" s="153"/>
      <c r="M112" s="153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</row>
    <row r="113" spans="1:23" s="116" customFormat="1" ht="62.2" x14ac:dyDescent="0.35">
      <c r="A113" s="167">
        <v>81</v>
      </c>
      <c r="B113" s="152" t="s">
        <v>314</v>
      </c>
      <c r="C113" s="176" t="s">
        <v>1576</v>
      </c>
      <c r="D113" s="192">
        <v>0</v>
      </c>
      <c r="E113" s="192">
        <v>0</v>
      </c>
      <c r="F113" s="192">
        <f t="shared" si="77"/>
        <v>0</v>
      </c>
      <c r="G113" s="192">
        <f t="shared" si="78"/>
        <v>0</v>
      </c>
      <c r="H113" s="192"/>
      <c r="I113" s="192"/>
      <c r="J113" s="192"/>
      <c r="K113" s="192"/>
      <c r="L113" s="153"/>
      <c r="M113" s="153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</row>
    <row r="114" spans="1:23" s="116" customFormat="1" ht="77.7" x14ac:dyDescent="0.35">
      <c r="A114" s="167">
        <v>82</v>
      </c>
      <c r="B114" s="152" t="s">
        <v>315</v>
      </c>
      <c r="C114" s="174" t="s">
        <v>1577</v>
      </c>
      <c r="D114" s="192">
        <v>0</v>
      </c>
      <c r="E114" s="192">
        <v>0</v>
      </c>
      <c r="F114" s="192">
        <f t="shared" si="77"/>
        <v>0</v>
      </c>
      <c r="G114" s="192">
        <f t="shared" si="78"/>
        <v>0</v>
      </c>
      <c r="H114" s="192"/>
      <c r="I114" s="192"/>
      <c r="J114" s="192"/>
      <c r="K114" s="192"/>
      <c r="L114" s="153"/>
      <c r="M114" s="153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</row>
    <row r="115" spans="1:23" s="116" customFormat="1" ht="15.55" x14ac:dyDescent="0.35">
      <c r="A115" s="172"/>
      <c r="B115" s="156" t="s">
        <v>316</v>
      </c>
      <c r="C115" s="173"/>
      <c r="D115" s="237">
        <f t="shared" ref="D115" si="79">SUM(D116:D120)</f>
        <v>0</v>
      </c>
      <c r="E115" s="237">
        <f t="shared" ref="E115" si="80">SUM(E116:E120)</f>
        <v>0</v>
      </c>
      <c r="F115" s="141">
        <f t="shared" ref="F115:W115" si="81">SUM(F116:F120)</f>
        <v>0</v>
      </c>
      <c r="G115" s="141">
        <f t="shared" si="81"/>
        <v>0</v>
      </c>
      <c r="H115" s="141">
        <f t="shared" si="81"/>
        <v>0</v>
      </c>
      <c r="I115" s="141">
        <f t="shared" si="81"/>
        <v>0</v>
      </c>
      <c r="J115" s="141">
        <f t="shared" si="81"/>
        <v>0</v>
      </c>
      <c r="K115" s="141">
        <f t="shared" si="81"/>
        <v>0</v>
      </c>
      <c r="L115" s="141">
        <f t="shared" si="81"/>
        <v>0</v>
      </c>
      <c r="M115" s="141">
        <f t="shared" si="81"/>
        <v>0</v>
      </c>
      <c r="N115" s="141">
        <f t="shared" si="81"/>
        <v>0</v>
      </c>
      <c r="O115" s="141">
        <f t="shared" si="81"/>
        <v>0</v>
      </c>
      <c r="P115" s="141">
        <f t="shared" si="81"/>
        <v>0</v>
      </c>
      <c r="Q115" s="141">
        <f t="shared" si="81"/>
        <v>0</v>
      </c>
      <c r="R115" s="141">
        <f t="shared" si="81"/>
        <v>0</v>
      </c>
      <c r="S115" s="141">
        <f t="shared" si="81"/>
        <v>0</v>
      </c>
      <c r="T115" s="141">
        <f t="shared" si="81"/>
        <v>0</v>
      </c>
      <c r="U115" s="141">
        <f t="shared" si="81"/>
        <v>0</v>
      </c>
      <c r="V115" s="141">
        <f t="shared" si="81"/>
        <v>0</v>
      </c>
      <c r="W115" s="141">
        <f t="shared" si="81"/>
        <v>0</v>
      </c>
    </row>
    <row r="116" spans="1:23" s="116" customFormat="1" ht="46.65" x14ac:dyDescent="0.35">
      <c r="A116" s="167">
        <v>83</v>
      </c>
      <c r="B116" s="152" t="s">
        <v>317</v>
      </c>
      <c r="C116" s="174" t="s">
        <v>318</v>
      </c>
      <c r="D116" s="192">
        <v>0</v>
      </c>
      <c r="E116" s="192">
        <v>0</v>
      </c>
      <c r="F116" s="192">
        <f t="shared" ref="F116:F120" si="82">L116-D116</f>
        <v>0</v>
      </c>
      <c r="G116" s="192">
        <f t="shared" ref="G116:G120" si="83">M116-E116</f>
        <v>0</v>
      </c>
      <c r="H116" s="192"/>
      <c r="I116" s="192"/>
      <c r="J116" s="192"/>
      <c r="K116" s="192"/>
      <c r="L116" s="153"/>
      <c r="M116" s="153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</row>
    <row r="117" spans="1:23" s="116" customFormat="1" ht="77.7" x14ac:dyDescent="0.35">
      <c r="A117" s="167">
        <v>84</v>
      </c>
      <c r="B117" s="152" t="s">
        <v>319</v>
      </c>
      <c r="C117" s="174" t="s">
        <v>1578</v>
      </c>
      <c r="D117" s="192">
        <v>0</v>
      </c>
      <c r="E117" s="192">
        <v>0</v>
      </c>
      <c r="F117" s="192">
        <f t="shared" si="82"/>
        <v>0</v>
      </c>
      <c r="G117" s="192">
        <f t="shared" si="83"/>
        <v>0</v>
      </c>
      <c r="H117" s="192"/>
      <c r="I117" s="192"/>
      <c r="J117" s="192"/>
      <c r="K117" s="192"/>
      <c r="L117" s="153"/>
      <c r="M117" s="153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</row>
    <row r="118" spans="1:23" s="116" customFormat="1" ht="62.2" x14ac:dyDescent="0.35">
      <c r="A118" s="167">
        <v>85</v>
      </c>
      <c r="B118" s="152" t="s">
        <v>320</v>
      </c>
      <c r="C118" s="174" t="s">
        <v>1579</v>
      </c>
      <c r="D118" s="192">
        <v>0</v>
      </c>
      <c r="E118" s="192">
        <v>0</v>
      </c>
      <c r="F118" s="192">
        <f t="shared" si="82"/>
        <v>0</v>
      </c>
      <c r="G118" s="192">
        <f t="shared" si="83"/>
        <v>0</v>
      </c>
      <c r="H118" s="192"/>
      <c r="I118" s="192"/>
      <c r="J118" s="192"/>
      <c r="K118" s="192"/>
      <c r="L118" s="153"/>
      <c r="M118" s="153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</row>
    <row r="119" spans="1:23" s="116" customFormat="1" ht="93.25" x14ac:dyDescent="0.35">
      <c r="A119" s="167">
        <v>86</v>
      </c>
      <c r="B119" s="152" t="s">
        <v>1580</v>
      </c>
      <c r="C119" s="174" t="s">
        <v>1581</v>
      </c>
      <c r="D119" s="192"/>
      <c r="E119" s="192"/>
      <c r="F119" s="192">
        <f t="shared" si="82"/>
        <v>0</v>
      </c>
      <c r="G119" s="192">
        <f t="shared" si="83"/>
        <v>0</v>
      </c>
      <c r="H119" s="192"/>
      <c r="I119" s="192"/>
      <c r="J119" s="192"/>
      <c r="K119" s="192"/>
      <c r="L119" s="153"/>
      <c r="M119" s="153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</row>
    <row r="120" spans="1:23" s="116" customFormat="1" ht="62.2" x14ac:dyDescent="0.35">
      <c r="A120" s="167">
        <v>87</v>
      </c>
      <c r="B120" s="152" t="s">
        <v>321</v>
      </c>
      <c r="C120" s="174" t="s">
        <v>322</v>
      </c>
      <c r="D120" s="192">
        <v>0</v>
      </c>
      <c r="E120" s="192">
        <v>0</v>
      </c>
      <c r="F120" s="192">
        <f t="shared" si="82"/>
        <v>0</v>
      </c>
      <c r="G120" s="192">
        <f t="shared" si="83"/>
        <v>0</v>
      </c>
      <c r="H120" s="192"/>
      <c r="I120" s="192"/>
      <c r="J120" s="192"/>
      <c r="K120" s="192"/>
      <c r="L120" s="153"/>
      <c r="M120" s="153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</row>
    <row r="121" spans="1:23" s="116" customFormat="1" ht="15.55" x14ac:dyDescent="0.35">
      <c r="A121" s="172"/>
      <c r="B121" s="156" t="s">
        <v>323</v>
      </c>
      <c r="C121" s="173"/>
      <c r="D121" s="237">
        <f t="shared" ref="D121" si="84">SUM(D122:D125)</f>
        <v>0</v>
      </c>
      <c r="E121" s="237">
        <f t="shared" ref="E121" si="85">SUM(E122:E125)</f>
        <v>0</v>
      </c>
      <c r="F121" s="190">
        <f t="shared" ref="F121:W121" si="86">SUM(F122:F125)</f>
        <v>0</v>
      </c>
      <c r="G121" s="190">
        <f t="shared" si="86"/>
        <v>0</v>
      </c>
      <c r="H121" s="190">
        <f t="shared" si="86"/>
        <v>0</v>
      </c>
      <c r="I121" s="190">
        <f t="shared" si="86"/>
        <v>0</v>
      </c>
      <c r="J121" s="190">
        <f t="shared" si="86"/>
        <v>0</v>
      </c>
      <c r="K121" s="190">
        <f t="shared" si="86"/>
        <v>0</v>
      </c>
      <c r="L121" s="190">
        <f t="shared" ref="L121:M121" si="87">SUM(L122:L125)</f>
        <v>0</v>
      </c>
      <c r="M121" s="190">
        <f t="shared" si="87"/>
        <v>0</v>
      </c>
      <c r="N121" s="190">
        <f t="shared" si="86"/>
        <v>0</v>
      </c>
      <c r="O121" s="190">
        <f t="shared" si="86"/>
        <v>0</v>
      </c>
      <c r="P121" s="190">
        <f t="shared" si="86"/>
        <v>0</v>
      </c>
      <c r="Q121" s="190">
        <f t="shared" si="86"/>
        <v>0</v>
      </c>
      <c r="R121" s="190">
        <f t="shared" si="86"/>
        <v>0</v>
      </c>
      <c r="S121" s="190">
        <f t="shared" si="86"/>
        <v>0</v>
      </c>
      <c r="T121" s="190">
        <f t="shared" si="86"/>
        <v>0</v>
      </c>
      <c r="U121" s="190">
        <f t="shared" si="86"/>
        <v>0</v>
      </c>
      <c r="V121" s="190">
        <f t="shared" si="86"/>
        <v>0</v>
      </c>
      <c r="W121" s="190">
        <f t="shared" si="86"/>
        <v>0</v>
      </c>
    </row>
    <row r="122" spans="1:23" s="116" customFormat="1" ht="62.2" x14ac:dyDescent="0.35">
      <c r="A122" s="167">
        <v>88</v>
      </c>
      <c r="B122" s="152" t="s">
        <v>324</v>
      </c>
      <c r="C122" s="174" t="s">
        <v>325</v>
      </c>
      <c r="D122" s="192">
        <v>0</v>
      </c>
      <c r="E122" s="192">
        <v>0</v>
      </c>
      <c r="F122" s="192">
        <f t="shared" ref="F122:F125" si="88">L122-D122</f>
        <v>0</v>
      </c>
      <c r="G122" s="192">
        <f t="shared" ref="G122:G125" si="89">M122-E122</f>
        <v>0</v>
      </c>
      <c r="H122" s="192"/>
      <c r="I122" s="192"/>
      <c r="J122" s="192"/>
      <c r="K122" s="192"/>
      <c r="L122" s="153"/>
      <c r="M122" s="153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</row>
    <row r="123" spans="1:23" s="116" customFormat="1" ht="77.7" x14ac:dyDescent="0.35">
      <c r="A123" s="167">
        <v>89</v>
      </c>
      <c r="B123" s="152" t="s">
        <v>326</v>
      </c>
      <c r="C123" s="174" t="s">
        <v>327</v>
      </c>
      <c r="D123" s="192">
        <v>0</v>
      </c>
      <c r="E123" s="192">
        <v>0</v>
      </c>
      <c r="F123" s="192">
        <f t="shared" si="88"/>
        <v>0</v>
      </c>
      <c r="G123" s="192">
        <f t="shared" si="89"/>
        <v>0</v>
      </c>
      <c r="H123" s="192"/>
      <c r="I123" s="192"/>
      <c r="J123" s="192"/>
      <c r="K123" s="192"/>
      <c r="L123" s="153"/>
      <c r="M123" s="153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</row>
    <row r="124" spans="1:23" s="116" customFormat="1" ht="77.7" x14ac:dyDescent="0.35">
      <c r="A124" s="167">
        <v>90</v>
      </c>
      <c r="B124" s="152" t="s">
        <v>328</v>
      </c>
      <c r="C124" s="174" t="s">
        <v>329</v>
      </c>
      <c r="D124" s="192">
        <v>0</v>
      </c>
      <c r="E124" s="192">
        <v>0</v>
      </c>
      <c r="F124" s="192">
        <f t="shared" si="88"/>
        <v>0</v>
      </c>
      <c r="G124" s="192">
        <f t="shared" si="89"/>
        <v>0</v>
      </c>
      <c r="H124" s="192"/>
      <c r="I124" s="192"/>
      <c r="J124" s="192"/>
      <c r="K124" s="192"/>
      <c r="L124" s="153"/>
      <c r="M124" s="153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</row>
    <row r="125" spans="1:23" s="116" customFormat="1" ht="77.7" x14ac:dyDescent="0.35">
      <c r="A125" s="167">
        <v>91</v>
      </c>
      <c r="B125" s="152" t="s">
        <v>1582</v>
      </c>
      <c r="C125" s="174" t="s">
        <v>330</v>
      </c>
      <c r="D125" s="192">
        <v>0</v>
      </c>
      <c r="E125" s="192">
        <v>0</v>
      </c>
      <c r="F125" s="192">
        <f t="shared" si="88"/>
        <v>0</v>
      </c>
      <c r="G125" s="192">
        <f t="shared" si="89"/>
        <v>0</v>
      </c>
      <c r="H125" s="192"/>
      <c r="I125" s="192"/>
      <c r="J125" s="192"/>
      <c r="K125" s="192"/>
      <c r="L125" s="153"/>
      <c r="M125" s="153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</row>
    <row r="126" spans="1:23" s="116" customFormat="1" ht="15.55" x14ac:dyDescent="0.35">
      <c r="A126" s="172"/>
      <c r="B126" s="156" t="s">
        <v>331</v>
      </c>
      <c r="C126" s="173"/>
      <c r="D126" s="237">
        <f t="shared" ref="D126" si="90">SUM(D127:D129)</f>
        <v>0</v>
      </c>
      <c r="E126" s="237">
        <f t="shared" ref="E126" si="91">SUM(E127:E129)</f>
        <v>0</v>
      </c>
      <c r="F126" s="190">
        <f t="shared" ref="F126:W126" si="92">SUM(F127:F129)</f>
        <v>0</v>
      </c>
      <c r="G126" s="190">
        <f t="shared" si="92"/>
        <v>0</v>
      </c>
      <c r="H126" s="190">
        <f t="shared" si="92"/>
        <v>0</v>
      </c>
      <c r="I126" s="190">
        <f t="shared" si="92"/>
        <v>0</v>
      </c>
      <c r="J126" s="190">
        <f t="shared" si="92"/>
        <v>0</v>
      </c>
      <c r="K126" s="190">
        <f t="shared" si="92"/>
        <v>0</v>
      </c>
      <c r="L126" s="190">
        <f t="shared" ref="L126:M126" si="93">SUM(L127:L129)</f>
        <v>0</v>
      </c>
      <c r="M126" s="190">
        <f t="shared" si="93"/>
        <v>0</v>
      </c>
      <c r="N126" s="190">
        <f t="shared" si="92"/>
        <v>0</v>
      </c>
      <c r="O126" s="190">
        <f t="shared" si="92"/>
        <v>0</v>
      </c>
      <c r="P126" s="190">
        <f t="shared" si="92"/>
        <v>0</v>
      </c>
      <c r="Q126" s="190">
        <f t="shared" si="92"/>
        <v>0</v>
      </c>
      <c r="R126" s="190">
        <f t="shared" si="92"/>
        <v>0</v>
      </c>
      <c r="S126" s="190">
        <f t="shared" si="92"/>
        <v>0</v>
      </c>
      <c r="T126" s="190">
        <f t="shared" si="92"/>
        <v>0</v>
      </c>
      <c r="U126" s="190">
        <f t="shared" si="92"/>
        <v>0</v>
      </c>
      <c r="V126" s="190">
        <f t="shared" si="92"/>
        <v>0</v>
      </c>
      <c r="W126" s="190">
        <f t="shared" si="92"/>
        <v>0</v>
      </c>
    </row>
    <row r="127" spans="1:23" s="116" customFormat="1" ht="46.65" x14ac:dyDescent="0.35">
      <c r="A127" s="167">
        <v>92</v>
      </c>
      <c r="B127" s="152" t="s">
        <v>332</v>
      </c>
      <c r="C127" s="174" t="s">
        <v>333</v>
      </c>
      <c r="D127" s="192">
        <v>0</v>
      </c>
      <c r="E127" s="192">
        <v>0</v>
      </c>
      <c r="F127" s="192">
        <f t="shared" ref="F127:F129" si="94">L127-D127</f>
        <v>0</v>
      </c>
      <c r="G127" s="192">
        <f t="shared" ref="G127:G129" si="95">M127-E127</f>
        <v>0</v>
      </c>
      <c r="H127" s="192"/>
      <c r="I127" s="192"/>
      <c r="J127" s="192"/>
      <c r="K127" s="192"/>
      <c r="L127" s="153"/>
      <c r="M127" s="153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</row>
    <row r="128" spans="1:23" s="116" customFormat="1" ht="46.65" x14ac:dyDescent="0.35">
      <c r="A128" s="167">
        <v>93</v>
      </c>
      <c r="B128" s="152" t="s">
        <v>334</v>
      </c>
      <c r="C128" s="174" t="s">
        <v>335</v>
      </c>
      <c r="D128" s="192">
        <v>0</v>
      </c>
      <c r="E128" s="192">
        <v>0</v>
      </c>
      <c r="F128" s="192">
        <f t="shared" si="94"/>
        <v>0</v>
      </c>
      <c r="G128" s="192">
        <f t="shared" si="95"/>
        <v>0</v>
      </c>
      <c r="H128" s="192"/>
      <c r="I128" s="192"/>
      <c r="J128" s="192"/>
      <c r="K128" s="192"/>
      <c r="L128" s="153"/>
      <c r="M128" s="153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</row>
    <row r="129" spans="1:23" s="116" customFormat="1" ht="46.65" x14ac:dyDescent="0.35">
      <c r="A129" s="167">
        <v>94</v>
      </c>
      <c r="B129" s="152" t="s">
        <v>1583</v>
      </c>
      <c r="C129" s="174" t="s">
        <v>336</v>
      </c>
      <c r="D129" s="192">
        <v>0</v>
      </c>
      <c r="E129" s="192">
        <v>0</v>
      </c>
      <c r="F129" s="192">
        <f t="shared" si="94"/>
        <v>0</v>
      </c>
      <c r="G129" s="192">
        <f t="shared" si="95"/>
        <v>0</v>
      </c>
      <c r="H129" s="192"/>
      <c r="I129" s="192"/>
      <c r="J129" s="192"/>
      <c r="K129" s="192"/>
      <c r="L129" s="153"/>
      <c r="M129" s="153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</row>
    <row r="130" spans="1:23" s="116" customFormat="1" ht="15.55" x14ac:dyDescent="0.35">
      <c r="A130" s="172"/>
      <c r="B130" s="156" t="s">
        <v>337</v>
      </c>
      <c r="C130" s="173"/>
      <c r="D130" s="237">
        <f t="shared" ref="D130" si="96">SUM(D131)</f>
        <v>0</v>
      </c>
      <c r="E130" s="237">
        <f t="shared" ref="E130" si="97">SUM(E131)</f>
        <v>0</v>
      </c>
      <c r="F130" s="190">
        <f t="shared" ref="F130:W130" si="98">SUM(F131:F131)</f>
        <v>0</v>
      </c>
      <c r="G130" s="190">
        <f t="shared" si="98"/>
        <v>0</v>
      </c>
      <c r="H130" s="190">
        <f t="shared" si="98"/>
        <v>0</v>
      </c>
      <c r="I130" s="190">
        <f t="shared" si="98"/>
        <v>0</v>
      </c>
      <c r="J130" s="190">
        <f t="shared" si="98"/>
        <v>0</v>
      </c>
      <c r="K130" s="190">
        <f t="shared" si="98"/>
        <v>0</v>
      </c>
      <c r="L130" s="190">
        <f t="shared" ref="L130:M130" si="99">SUM(L131:L131)</f>
        <v>0</v>
      </c>
      <c r="M130" s="190">
        <f t="shared" si="99"/>
        <v>0</v>
      </c>
      <c r="N130" s="190">
        <f t="shared" si="98"/>
        <v>0</v>
      </c>
      <c r="O130" s="190">
        <f t="shared" si="98"/>
        <v>0</v>
      </c>
      <c r="P130" s="190">
        <f t="shared" si="98"/>
        <v>0</v>
      </c>
      <c r="Q130" s="190">
        <f t="shared" si="98"/>
        <v>0</v>
      </c>
      <c r="R130" s="190">
        <f t="shared" si="98"/>
        <v>0</v>
      </c>
      <c r="S130" s="190">
        <f t="shared" si="98"/>
        <v>0</v>
      </c>
      <c r="T130" s="190">
        <f t="shared" si="98"/>
        <v>0</v>
      </c>
      <c r="U130" s="190">
        <f t="shared" si="98"/>
        <v>0</v>
      </c>
      <c r="V130" s="190">
        <f t="shared" si="98"/>
        <v>0</v>
      </c>
      <c r="W130" s="190">
        <f t="shared" si="98"/>
        <v>0</v>
      </c>
    </row>
    <row r="131" spans="1:23" s="116" customFormat="1" ht="46.65" x14ac:dyDescent="0.35">
      <c r="A131" s="167">
        <v>95</v>
      </c>
      <c r="B131" s="152" t="s">
        <v>338</v>
      </c>
      <c r="C131" s="174" t="s">
        <v>339</v>
      </c>
      <c r="D131" s="192">
        <v>0</v>
      </c>
      <c r="E131" s="192">
        <v>0</v>
      </c>
      <c r="F131" s="192">
        <f>L131-D131</f>
        <v>0</v>
      </c>
      <c r="G131" s="192">
        <f>M131-E131</f>
        <v>0</v>
      </c>
      <c r="H131" s="192"/>
      <c r="I131" s="192"/>
      <c r="J131" s="192"/>
      <c r="K131" s="192"/>
      <c r="L131" s="153"/>
      <c r="M131" s="153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</row>
    <row r="132" spans="1:23" s="116" customFormat="1" ht="15.55" x14ac:dyDescent="0.35">
      <c r="A132" s="172"/>
      <c r="B132" s="156" t="s">
        <v>340</v>
      </c>
      <c r="C132" s="173"/>
      <c r="D132" s="237">
        <f t="shared" ref="D132" si="100">SUM(D133:D149)</f>
        <v>1.526</v>
      </c>
      <c r="E132" s="237">
        <f t="shared" ref="E132" si="101">SUM(E133:E149)</f>
        <v>3.03</v>
      </c>
      <c r="F132" s="190">
        <f t="shared" ref="F132:W132" si="102">SUM(F133:F149)</f>
        <v>9.6000000000000002E-2</v>
      </c>
      <c r="G132" s="190">
        <f t="shared" si="102"/>
        <v>1.05</v>
      </c>
      <c r="H132" s="190">
        <f t="shared" si="102"/>
        <v>0</v>
      </c>
      <c r="I132" s="190">
        <f t="shared" si="102"/>
        <v>0</v>
      </c>
      <c r="J132" s="190">
        <f t="shared" si="102"/>
        <v>0</v>
      </c>
      <c r="K132" s="190">
        <f t="shared" si="102"/>
        <v>0</v>
      </c>
      <c r="L132" s="190">
        <f t="shared" ref="L132:M132" si="103">SUM(L133:L149)</f>
        <v>1.6220000000000001</v>
      </c>
      <c r="M132" s="190">
        <f t="shared" si="103"/>
        <v>4.0799999999999992</v>
      </c>
      <c r="N132" s="190">
        <f t="shared" si="102"/>
        <v>0</v>
      </c>
      <c r="O132" s="190">
        <f t="shared" si="102"/>
        <v>0</v>
      </c>
      <c r="P132" s="190">
        <f t="shared" si="102"/>
        <v>0</v>
      </c>
      <c r="Q132" s="190">
        <f t="shared" si="102"/>
        <v>0</v>
      </c>
      <c r="R132" s="190">
        <f t="shared" si="102"/>
        <v>0</v>
      </c>
      <c r="S132" s="190">
        <f t="shared" si="102"/>
        <v>0</v>
      </c>
      <c r="T132" s="190">
        <f t="shared" si="102"/>
        <v>0</v>
      </c>
      <c r="U132" s="190">
        <f t="shared" si="102"/>
        <v>0</v>
      </c>
      <c r="V132" s="190">
        <f t="shared" si="102"/>
        <v>0</v>
      </c>
      <c r="W132" s="190">
        <f t="shared" si="102"/>
        <v>0</v>
      </c>
    </row>
    <row r="133" spans="1:23" s="116" customFormat="1" ht="46.65" x14ac:dyDescent="0.35">
      <c r="A133" s="167">
        <v>96</v>
      </c>
      <c r="B133" s="152" t="s">
        <v>341</v>
      </c>
      <c r="C133" s="174" t="s">
        <v>342</v>
      </c>
      <c r="D133" s="192">
        <v>0</v>
      </c>
      <c r="E133" s="192">
        <v>0</v>
      </c>
      <c r="F133" s="192">
        <f t="shared" ref="F133:F149" si="104">L133-D133</f>
        <v>0</v>
      </c>
      <c r="G133" s="192">
        <f t="shared" ref="G133:G149" si="105">M133-E133</f>
        <v>0</v>
      </c>
      <c r="H133" s="192"/>
      <c r="I133" s="192"/>
      <c r="J133" s="192"/>
      <c r="K133" s="192"/>
      <c r="L133" s="153"/>
      <c r="M133" s="153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</row>
    <row r="134" spans="1:23" s="116" customFormat="1" ht="46.65" x14ac:dyDescent="0.35">
      <c r="A134" s="167">
        <v>97</v>
      </c>
      <c r="B134" s="152" t="s">
        <v>343</v>
      </c>
      <c r="C134" s="174" t="s">
        <v>344</v>
      </c>
      <c r="D134" s="192">
        <v>0</v>
      </c>
      <c r="E134" s="192">
        <v>0.16</v>
      </c>
      <c r="F134" s="192">
        <f t="shared" si="104"/>
        <v>0</v>
      </c>
      <c r="G134" s="192">
        <f t="shared" si="105"/>
        <v>0</v>
      </c>
      <c r="H134" s="192"/>
      <c r="I134" s="192"/>
      <c r="J134" s="192"/>
      <c r="K134" s="192"/>
      <c r="L134" s="153"/>
      <c r="M134" s="153">
        <v>0.16</v>
      </c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</row>
    <row r="135" spans="1:23" s="116" customFormat="1" ht="77.7" x14ac:dyDescent="0.35">
      <c r="A135" s="167">
        <v>98</v>
      </c>
      <c r="B135" s="152" t="s">
        <v>345</v>
      </c>
      <c r="C135" s="174" t="s">
        <v>346</v>
      </c>
      <c r="D135" s="192">
        <v>1.526</v>
      </c>
      <c r="E135" s="192">
        <v>1.26</v>
      </c>
      <c r="F135" s="192">
        <f t="shared" si="104"/>
        <v>0</v>
      </c>
      <c r="G135" s="192">
        <f t="shared" si="105"/>
        <v>0</v>
      </c>
      <c r="H135" s="192"/>
      <c r="I135" s="192"/>
      <c r="J135" s="192"/>
      <c r="K135" s="192"/>
      <c r="L135" s="153">
        <v>1.526</v>
      </c>
      <c r="M135" s="153">
        <v>1.26</v>
      </c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</row>
    <row r="136" spans="1:23" s="116" customFormat="1" ht="46.65" x14ac:dyDescent="0.35">
      <c r="A136" s="167">
        <v>99</v>
      </c>
      <c r="B136" s="152" t="s">
        <v>347</v>
      </c>
      <c r="C136" s="174" t="s">
        <v>348</v>
      </c>
      <c r="D136" s="192">
        <v>0</v>
      </c>
      <c r="E136" s="192">
        <v>0</v>
      </c>
      <c r="F136" s="192">
        <f t="shared" si="104"/>
        <v>0</v>
      </c>
      <c r="G136" s="192">
        <f t="shared" si="105"/>
        <v>0</v>
      </c>
      <c r="H136" s="192"/>
      <c r="I136" s="192"/>
      <c r="J136" s="192"/>
      <c r="K136" s="192"/>
      <c r="L136" s="153"/>
      <c r="M136" s="153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</row>
    <row r="137" spans="1:23" s="116" customFormat="1" ht="46.65" x14ac:dyDescent="0.35">
      <c r="A137" s="167">
        <v>100</v>
      </c>
      <c r="B137" s="152" t="s">
        <v>349</v>
      </c>
      <c r="C137" s="174" t="s">
        <v>350</v>
      </c>
      <c r="D137" s="192">
        <v>0</v>
      </c>
      <c r="E137" s="192">
        <v>0</v>
      </c>
      <c r="F137" s="192">
        <f t="shared" si="104"/>
        <v>0</v>
      </c>
      <c r="G137" s="192">
        <f t="shared" si="105"/>
        <v>0</v>
      </c>
      <c r="H137" s="192"/>
      <c r="I137" s="192"/>
      <c r="J137" s="192"/>
      <c r="K137" s="192"/>
      <c r="L137" s="153"/>
      <c r="M137" s="153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</row>
    <row r="138" spans="1:23" s="116" customFormat="1" ht="31.1" x14ac:dyDescent="0.35">
      <c r="A138" s="167">
        <v>101</v>
      </c>
      <c r="B138" s="152" t="s">
        <v>351</v>
      </c>
      <c r="C138" s="174" t="s">
        <v>352</v>
      </c>
      <c r="D138" s="192">
        <v>0</v>
      </c>
      <c r="E138" s="192">
        <v>0</v>
      </c>
      <c r="F138" s="192">
        <f t="shared" si="104"/>
        <v>0</v>
      </c>
      <c r="G138" s="192">
        <f t="shared" si="105"/>
        <v>0</v>
      </c>
      <c r="H138" s="192"/>
      <c r="I138" s="192"/>
      <c r="J138" s="192"/>
      <c r="K138" s="192"/>
      <c r="L138" s="153"/>
      <c r="M138" s="153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</row>
    <row r="139" spans="1:23" s="116" customFormat="1" ht="46.65" x14ac:dyDescent="0.35">
      <c r="A139" s="167">
        <v>102</v>
      </c>
      <c r="B139" s="152" t="s">
        <v>353</v>
      </c>
      <c r="C139" s="174" t="s">
        <v>354</v>
      </c>
      <c r="D139" s="192">
        <v>0</v>
      </c>
      <c r="E139" s="192">
        <v>0</v>
      </c>
      <c r="F139" s="192">
        <f t="shared" si="104"/>
        <v>9.6000000000000002E-2</v>
      </c>
      <c r="G139" s="192">
        <f t="shared" si="105"/>
        <v>0.8</v>
      </c>
      <c r="H139" s="192"/>
      <c r="I139" s="192"/>
      <c r="J139" s="192"/>
      <c r="K139" s="192"/>
      <c r="L139" s="153">
        <v>9.6000000000000002E-2</v>
      </c>
      <c r="M139" s="153">
        <v>0.8</v>
      </c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</row>
    <row r="140" spans="1:23" s="116" customFormat="1" ht="46.65" x14ac:dyDescent="0.35">
      <c r="A140" s="167">
        <v>103</v>
      </c>
      <c r="B140" s="152" t="s">
        <v>355</v>
      </c>
      <c r="C140" s="174" t="s">
        <v>356</v>
      </c>
      <c r="D140" s="192">
        <v>0</v>
      </c>
      <c r="E140" s="192">
        <v>0.8</v>
      </c>
      <c r="F140" s="192">
        <f t="shared" si="104"/>
        <v>0</v>
      </c>
      <c r="G140" s="192">
        <f t="shared" si="105"/>
        <v>0</v>
      </c>
      <c r="H140" s="192"/>
      <c r="I140" s="192"/>
      <c r="J140" s="192"/>
      <c r="K140" s="192"/>
      <c r="L140" s="153"/>
      <c r="M140" s="153">
        <v>0.8</v>
      </c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</row>
    <row r="141" spans="1:23" s="116" customFormat="1" ht="31.1" x14ac:dyDescent="0.35">
      <c r="A141" s="167">
        <v>104</v>
      </c>
      <c r="B141" s="152" t="s">
        <v>357</v>
      </c>
      <c r="C141" s="176" t="s">
        <v>358</v>
      </c>
      <c r="D141" s="192">
        <v>0</v>
      </c>
      <c r="E141" s="192">
        <v>0.25</v>
      </c>
      <c r="F141" s="192">
        <f t="shared" si="104"/>
        <v>0</v>
      </c>
      <c r="G141" s="192">
        <f t="shared" si="105"/>
        <v>0</v>
      </c>
      <c r="H141" s="192"/>
      <c r="I141" s="192"/>
      <c r="J141" s="192"/>
      <c r="K141" s="192"/>
      <c r="L141" s="153"/>
      <c r="M141" s="153">
        <v>0.25</v>
      </c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</row>
    <row r="142" spans="1:23" s="116" customFormat="1" ht="46.65" x14ac:dyDescent="0.35">
      <c r="A142" s="167">
        <v>105</v>
      </c>
      <c r="B142" s="152" t="s">
        <v>1584</v>
      </c>
      <c r="C142" s="174" t="s">
        <v>359</v>
      </c>
      <c r="D142" s="192">
        <v>0</v>
      </c>
      <c r="E142" s="192">
        <v>0</v>
      </c>
      <c r="F142" s="192">
        <f t="shared" si="104"/>
        <v>0</v>
      </c>
      <c r="G142" s="192">
        <f t="shared" si="105"/>
        <v>0</v>
      </c>
      <c r="H142" s="192"/>
      <c r="I142" s="192"/>
      <c r="J142" s="192"/>
      <c r="K142" s="192"/>
      <c r="L142" s="153"/>
      <c r="M142" s="153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</row>
    <row r="143" spans="1:23" s="116" customFormat="1" ht="77.7" x14ac:dyDescent="0.35">
      <c r="A143" s="167">
        <v>106</v>
      </c>
      <c r="B143" s="152" t="s">
        <v>360</v>
      </c>
      <c r="C143" s="174" t="s">
        <v>1585</v>
      </c>
      <c r="D143" s="192">
        <v>0</v>
      </c>
      <c r="E143" s="192">
        <v>0</v>
      </c>
      <c r="F143" s="192">
        <f t="shared" si="104"/>
        <v>0</v>
      </c>
      <c r="G143" s="192">
        <f t="shared" si="105"/>
        <v>0.25</v>
      </c>
      <c r="H143" s="192"/>
      <c r="I143" s="192"/>
      <c r="J143" s="192"/>
      <c r="K143" s="192"/>
      <c r="L143" s="153"/>
      <c r="M143" s="153">
        <v>0.25</v>
      </c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</row>
    <row r="144" spans="1:23" s="116" customFormat="1" ht="77.7" x14ac:dyDescent="0.35">
      <c r="A144" s="167">
        <v>107</v>
      </c>
      <c r="B144" s="152" t="s">
        <v>361</v>
      </c>
      <c r="C144" s="174" t="s">
        <v>1586</v>
      </c>
      <c r="D144" s="192">
        <v>0</v>
      </c>
      <c r="E144" s="192">
        <v>0</v>
      </c>
      <c r="F144" s="192">
        <f t="shared" si="104"/>
        <v>0</v>
      </c>
      <c r="G144" s="192">
        <f t="shared" si="105"/>
        <v>0</v>
      </c>
      <c r="H144" s="192"/>
      <c r="I144" s="192"/>
      <c r="J144" s="192"/>
      <c r="K144" s="192"/>
      <c r="L144" s="153"/>
      <c r="M144" s="153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</row>
    <row r="145" spans="1:23" s="116" customFormat="1" ht="62.2" x14ac:dyDescent="0.35">
      <c r="A145" s="167">
        <v>108</v>
      </c>
      <c r="B145" s="152" t="s">
        <v>362</v>
      </c>
      <c r="C145" s="174" t="s">
        <v>1587</v>
      </c>
      <c r="D145" s="192">
        <v>0</v>
      </c>
      <c r="E145" s="192">
        <v>0.4</v>
      </c>
      <c r="F145" s="192">
        <f t="shared" si="104"/>
        <v>0</v>
      </c>
      <c r="G145" s="192">
        <f t="shared" si="105"/>
        <v>0</v>
      </c>
      <c r="H145" s="192"/>
      <c r="I145" s="192"/>
      <c r="J145" s="192"/>
      <c r="K145" s="192"/>
      <c r="L145" s="153"/>
      <c r="M145" s="153">
        <v>0.4</v>
      </c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</row>
    <row r="146" spans="1:23" s="116" customFormat="1" ht="62.2" x14ac:dyDescent="0.35">
      <c r="A146" s="167">
        <v>109</v>
      </c>
      <c r="B146" s="152" t="s">
        <v>1588</v>
      </c>
      <c r="C146" s="174" t="s">
        <v>1589</v>
      </c>
      <c r="D146" s="192">
        <v>0</v>
      </c>
      <c r="E146" s="192">
        <v>0</v>
      </c>
      <c r="F146" s="192">
        <f t="shared" si="104"/>
        <v>0</v>
      </c>
      <c r="G146" s="192">
        <f t="shared" si="105"/>
        <v>0</v>
      </c>
      <c r="H146" s="192"/>
      <c r="I146" s="192"/>
      <c r="J146" s="192"/>
      <c r="K146" s="192"/>
      <c r="L146" s="153"/>
      <c r="M146" s="153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</row>
    <row r="147" spans="1:23" s="116" customFormat="1" ht="62.2" x14ac:dyDescent="0.35">
      <c r="A147" s="167">
        <v>110</v>
      </c>
      <c r="B147" s="152" t="s">
        <v>1590</v>
      </c>
      <c r="C147" s="174" t="s">
        <v>1591</v>
      </c>
      <c r="D147" s="192"/>
      <c r="E147" s="192"/>
      <c r="F147" s="192">
        <f t="shared" si="104"/>
        <v>0</v>
      </c>
      <c r="G147" s="192">
        <f t="shared" si="105"/>
        <v>0</v>
      </c>
      <c r="H147" s="192"/>
      <c r="I147" s="192"/>
      <c r="J147" s="192"/>
      <c r="K147" s="192"/>
      <c r="L147" s="153"/>
      <c r="M147" s="153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</row>
    <row r="148" spans="1:23" s="116" customFormat="1" ht="46.65" x14ac:dyDescent="0.35">
      <c r="A148" s="167">
        <v>111</v>
      </c>
      <c r="B148" s="152" t="s">
        <v>1592</v>
      </c>
      <c r="C148" s="174" t="s">
        <v>1593</v>
      </c>
      <c r="D148" s="192"/>
      <c r="E148" s="192"/>
      <c r="F148" s="192">
        <f t="shared" si="104"/>
        <v>0</v>
      </c>
      <c r="G148" s="192">
        <f t="shared" si="105"/>
        <v>0</v>
      </c>
      <c r="H148" s="192"/>
      <c r="I148" s="192"/>
      <c r="J148" s="192"/>
      <c r="K148" s="192"/>
      <c r="L148" s="153"/>
      <c r="M148" s="153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</row>
    <row r="149" spans="1:23" s="116" customFormat="1" ht="62.2" x14ac:dyDescent="0.35">
      <c r="A149" s="167">
        <v>112</v>
      </c>
      <c r="B149" s="152" t="s">
        <v>1594</v>
      </c>
      <c r="C149" s="174" t="s">
        <v>363</v>
      </c>
      <c r="D149" s="192">
        <v>0</v>
      </c>
      <c r="E149" s="192">
        <v>0.16</v>
      </c>
      <c r="F149" s="192">
        <f t="shared" si="104"/>
        <v>0</v>
      </c>
      <c r="G149" s="192">
        <f t="shared" si="105"/>
        <v>0</v>
      </c>
      <c r="H149" s="192"/>
      <c r="I149" s="192"/>
      <c r="J149" s="192"/>
      <c r="K149" s="192"/>
      <c r="L149" s="153"/>
      <c r="M149" s="153">
        <v>0.16</v>
      </c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</row>
    <row r="150" spans="1:23" s="116" customFormat="1" ht="15.55" x14ac:dyDescent="0.35">
      <c r="A150" s="172"/>
      <c r="B150" s="156" t="s">
        <v>364</v>
      </c>
      <c r="C150" s="173"/>
      <c r="D150" s="237">
        <f t="shared" ref="D150" si="106">SUM(D151:D167)</f>
        <v>0.63</v>
      </c>
      <c r="E150" s="237">
        <f t="shared" ref="E150" si="107">SUM(E151:E167)</f>
        <v>1.26</v>
      </c>
      <c r="F150" s="190">
        <f t="shared" ref="F150:W150" si="108">SUM(F151:F167)</f>
        <v>0.38</v>
      </c>
      <c r="G150" s="190">
        <f t="shared" si="108"/>
        <v>1.26</v>
      </c>
      <c r="H150" s="190">
        <f t="shared" si="108"/>
        <v>0</v>
      </c>
      <c r="I150" s="190">
        <f t="shared" si="108"/>
        <v>0</v>
      </c>
      <c r="J150" s="190">
        <f t="shared" si="108"/>
        <v>0</v>
      </c>
      <c r="K150" s="190">
        <f t="shared" si="108"/>
        <v>0</v>
      </c>
      <c r="L150" s="190">
        <f t="shared" si="108"/>
        <v>1.01</v>
      </c>
      <c r="M150" s="190">
        <f t="shared" si="108"/>
        <v>2.52</v>
      </c>
      <c r="N150" s="190">
        <f t="shared" si="108"/>
        <v>0</v>
      </c>
      <c r="O150" s="190">
        <f t="shared" si="108"/>
        <v>0</v>
      </c>
      <c r="P150" s="190">
        <f t="shared" si="108"/>
        <v>0</v>
      </c>
      <c r="Q150" s="190">
        <f t="shared" si="108"/>
        <v>0</v>
      </c>
      <c r="R150" s="190">
        <f t="shared" si="108"/>
        <v>0</v>
      </c>
      <c r="S150" s="190">
        <f t="shared" si="108"/>
        <v>0</v>
      </c>
      <c r="T150" s="190">
        <f t="shared" si="108"/>
        <v>0</v>
      </c>
      <c r="U150" s="190">
        <f t="shared" si="108"/>
        <v>0</v>
      </c>
      <c r="V150" s="190">
        <f t="shared" si="108"/>
        <v>0</v>
      </c>
      <c r="W150" s="190">
        <f t="shared" si="108"/>
        <v>0</v>
      </c>
    </row>
    <row r="151" spans="1:23" s="116" customFormat="1" ht="31.1" x14ac:dyDescent="0.35">
      <c r="A151" s="167">
        <v>113</v>
      </c>
      <c r="B151" s="152" t="s">
        <v>365</v>
      </c>
      <c r="C151" s="174" t="s">
        <v>366</v>
      </c>
      <c r="D151" s="192">
        <v>0</v>
      </c>
      <c r="E151" s="192">
        <v>0</v>
      </c>
      <c r="F151" s="192">
        <f t="shared" ref="F151:F167" si="109">L151-D151</f>
        <v>0</v>
      </c>
      <c r="G151" s="192">
        <f t="shared" ref="G151:G167" si="110">M151-E151</f>
        <v>0</v>
      </c>
      <c r="H151" s="192"/>
      <c r="I151" s="192"/>
      <c r="J151" s="192"/>
      <c r="K151" s="192"/>
      <c r="L151" s="153"/>
      <c r="M151" s="153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</row>
    <row r="152" spans="1:23" s="116" customFormat="1" ht="62.2" x14ac:dyDescent="0.35">
      <c r="A152" s="167">
        <v>114</v>
      </c>
      <c r="B152" s="152" t="s">
        <v>1595</v>
      </c>
      <c r="C152" s="174" t="s">
        <v>367</v>
      </c>
      <c r="D152" s="192">
        <v>0</v>
      </c>
      <c r="E152" s="192">
        <v>0</v>
      </c>
      <c r="F152" s="192">
        <f t="shared" si="109"/>
        <v>0</v>
      </c>
      <c r="G152" s="192">
        <f t="shared" si="110"/>
        <v>0</v>
      </c>
      <c r="H152" s="192"/>
      <c r="I152" s="192"/>
      <c r="J152" s="192"/>
      <c r="K152" s="192"/>
      <c r="L152" s="153"/>
      <c r="M152" s="153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</row>
    <row r="153" spans="1:23" s="116" customFormat="1" ht="62.2" x14ac:dyDescent="0.35">
      <c r="A153" s="167">
        <v>115</v>
      </c>
      <c r="B153" s="152" t="s">
        <v>1596</v>
      </c>
      <c r="C153" s="174" t="s">
        <v>368</v>
      </c>
      <c r="D153" s="192">
        <v>0</v>
      </c>
      <c r="E153" s="192">
        <v>0</v>
      </c>
      <c r="F153" s="192">
        <f t="shared" si="109"/>
        <v>0</v>
      </c>
      <c r="G153" s="192">
        <f t="shared" si="110"/>
        <v>0</v>
      </c>
      <c r="H153" s="192"/>
      <c r="I153" s="192"/>
      <c r="J153" s="192"/>
      <c r="K153" s="192"/>
      <c r="L153" s="153"/>
      <c r="M153" s="153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</row>
    <row r="154" spans="1:23" s="116" customFormat="1" ht="31.1" x14ac:dyDescent="0.35">
      <c r="A154" s="167">
        <v>116</v>
      </c>
      <c r="B154" s="152" t="s">
        <v>369</v>
      </c>
      <c r="C154" s="174" t="s">
        <v>370</v>
      </c>
      <c r="D154" s="192">
        <v>0</v>
      </c>
      <c r="E154" s="192">
        <v>1.26</v>
      </c>
      <c r="F154" s="192">
        <f t="shared" si="109"/>
        <v>0</v>
      </c>
      <c r="G154" s="192">
        <f t="shared" si="110"/>
        <v>0</v>
      </c>
      <c r="H154" s="192"/>
      <c r="I154" s="192"/>
      <c r="J154" s="192"/>
      <c r="K154" s="192"/>
      <c r="L154" s="153"/>
      <c r="M154" s="153">
        <v>1.26</v>
      </c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</row>
    <row r="155" spans="1:23" s="116" customFormat="1" ht="31.1" x14ac:dyDescent="0.35">
      <c r="A155" s="167">
        <v>117</v>
      </c>
      <c r="B155" s="152" t="s">
        <v>371</v>
      </c>
      <c r="C155" s="174" t="s">
        <v>372</v>
      </c>
      <c r="D155" s="192">
        <v>0</v>
      </c>
      <c r="E155" s="192">
        <v>0</v>
      </c>
      <c r="F155" s="192">
        <f t="shared" si="109"/>
        <v>0</v>
      </c>
      <c r="G155" s="192">
        <f t="shared" si="110"/>
        <v>0</v>
      </c>
      <c r="H155" s="192"/>
      <c r="I155" s="192"/>
      <c r="J155" s="192"/>
      <c r="K155" s="192"/>
      <c r="L155" s="153"/>
      <c r="M155" s="153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</row>
    <row r="156" spans="1:23" s="116" customFormat="1" ht="31.1" x14ac:dyDescent="0.35">
      <c r="A156" s="167">
        <v>118</v>
      </c>
      <c r="B156" s="152" t="s">
        <v>373</v>
      </c>
      <c r="C156" s="174" t="s">
        <v>374</v>
      </c>
      <c r="D156" s="192">
        <v>0</v>
      </c>
      <c r="E156" s="192">
        <v>0</v>
      </c>
      <c r="F156" s="192">
        <f t="shared" si="109"/>
        <v>0</v>
      </c>
      <c r="G156" s="192">
        <f t="shared" si="110"/>
        <v>0</v>
      </c>
      <c r="H156" s="192"/>
      <c r="I156" s="192"/>
      <c r="J156" s="192"/>
      <c r="K156" s="192"/>
      <c r="L156" s="153"/>
      <c r="M156" s="153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</row>
    <row r="157" spans="1:23" s="116" customFormat="1" ht="31.1" x14ac:dyDescent="0.35">
      <c r="A157" s="167">
        <v>119</v>
      </c>
      <c r="B157" s="152" t="s">
        <v>375</v>
      </c>
      <c r="C157" s="174" t="s">
        <v>376</v>
      </c>
      <c r="D157" s="192">
        <v>0</v>
      </c>
      <c r="E157" s="192">
        <v>0</v>
      </c>
      <c r="F157" s="192">
        <f t="shared" si="109"/>
        <v>0</v>
      </c>
      <c r="G157" s="192">
        <f t="shared" si="110"/>
        <v>0</v>
      </c>
      <c r="H157" s="192"/>
      <c r="I157" s="192"/>
      <c r="J157" s="192"/>
      <c r="K157" s="192"/>
      <c r="L157" s="153"/>
      <c r="M157" s="153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</row>
    <row r="158" spans="1:23" s="116" customFormat="1" ht="31.1" x14ac:dyDescent="0.35">
      <c r="A158" s="167">
        <v>120</v>
      </c>
      <c r="B158" s="152" t="s">
        <v>377</v>
      </c>
      <c r="C158" s="174" t="s">
        <v>378</v>
      </c>
      <c r="D158" s="192">
        <v>0</v>
      </c>
      <c r="E158" s="192">
        <v>0</v>
      </c>
      <c r="F158" s="192">
        <f t="shared" si="109"/>
        <v>0</v>
      </c>
      <c r="G158" s="192">
        <f t="shared" si="110"/>
        <v>0</v>
      </c>
      <c r="H158" s="192"/>
      <c r="I158" s="192"/>
      <c r="J158" s="192"/>
      <c r="K158" s="192"/>
      <c r="L158" s="153"/>
      <c r="M158" s="153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</row>
    <row r="159" spans="1:23" s="116" customFormat="1" ht="46.65" x14ac:dyDescent="0.35">
      <c r="A159" s="167">
        <v>121</v>
      </c>
      <c r="B159" s="152" t="s">
        <v>379</v>
      </c>
      <c r="C159" s="174" t="s">
        <v>380</v>
      </c>
      <c r="D159" s="192">
        <v>0.63</v>
      </c>
      <c r="E159" s="192">
        <v>0</v>
      </c>
      <c r="F159" s="192">
        <f t="shared" si="109"/>
        <v>0</v>
      </c>
      <c r="G159" s="192">
        <f t="shared" si="110"/>
        <v>0</v>
      </c>
      <c r="H159" s="192"/>
      <c r="I159" s="192"/>
      <c r="J159" s="192"/>
      <c r="K159" s="192"/>
      <c r="L159" s="153">
        <v>0.63</v>
      </c>
      <c r="M159" s="153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</row>
    <row r="160" spans="1:23" s="116" customFormat="1" ht="46.65" x14ac:dyDescent="0.35">
      <c r="A160" s="167">
        <v>122</v>
      </c>
      <c r="B160" s="152" t="s">
        <v>381</v>
      </c>
      <c r="C160" s="174" t="s">
        <v>382</v>
      </c>
      <c r="D160" s="192">
        <v>0</v>
      </c>
      <c r="E160" s="192">
        <v>0</v>
      </c>
      <c r="F160" s="192">
        <f t="shared" si="109"/>
        <v>0</v>
      </c>
      <c r="G160" s="192">
        <f t="shared" si="110"/>
        <v>0</v>
      </c>
      <c r="H160" s="192"/>
      <c r="I160" s="192"/>
      <c r="J160" s="192"/>
      <c r="K160" s="192"/>
      <c r="L160" s="153"/>
      <c r="M160" s="153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</row>
    <row r="161" spans="1:23" s="116" customFormat="1" ht="46.65" x14ac:dyDescent="0.35">
      <c r="A161" s="167">
        <v>123</v>
      </c>
      <c r="B161" s="152" t="s">
        <v>383</v>
      </c>
      <c r="C161" s="174" t="s">
        <v>384</v>
      </c>
      <c r="D161" s="192">
        <v>0</v>
      </c>
      <c r="E161" s="192">
        <v>0</v>
      </c>
      <c r="F161" s="192">
        <f t="shared" si="109"/>
        <v>0</v>
      </c>
      <c r="G161" s="192">
        <f t="shared" si="110"/>
        <v>0</v>
      </c>
      <c r="H161" s="192"/>
      <c r="I161" s="192"/>
      <c r="J161" s="192"/>
      <c r="K161" s="192"/>
      <c r="L161" s="153"/>
      <c r="M161" s="153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</row>
    <row r="162" spans="1:23" s="116" customFormat="1" ht="46.65" x14ac:dyDescent="0.35">
      <c r="A162" s="167">
        <v>124</v>
      </c>
      <c r="B162" s="152" t="s">
        <v>385</v>
      </c>
      <c r="C162" s="174" t="s">
        <v>386</v>
      </c>
      <c r="D162" s="192">
        <v>0</v>
      </c>
      <c r="E162" s="192">
        <v>0</v>
      </c>
      <c r="F162" s="192">
        <f t="shared" si="109"/>
        <v>0.38</v>
      </c>
      <c r="G162" s="192">
        <f t="shared" si="110"/>
        <v>0</v>
      </c>
      <c r="H162" s="192"/>
      <c r="I162" s="192"/>
      <c r="J162" s="192"/>
      <c r="K162" s="192"/>
      <c r="L162" s="153">
        <v>0.38</v>
      </c>
      <c r="M162" s="153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</row>
    <row r="163" spans="1:23" s="116" customFormat="1" ht="31.1" x14ac:dyDescent="0.35">
      <c r="A163" s="167">
        <v>125</v>
      </c>
      <c r="B163" s="152" t="s">
        <v>1597</v>
      </c>
      <c r="C163" s="174" t="s">
        <v>1598</v>
      </c>
      <c r="D163" s="192">
        <v>0</v>
      </c>
      <c r="E163" s="192">
        <v>0</v>
      </c>
      <c r="F163" s="192">
        <f t="shared" si="109"/>
        <v>0</v>
      </c>
      <c r="G163" s="192">
        <f t="shared" si="110"/>
        <v>1.26</v>
      </c>
      <c r="H163" s="192"/>
      <c r="I163" s="192"/>
      <c r="J163" s="192"/>
      <c r="K163" s="192"/>
      <c r="L163" s="153"/>
      <c r="M163" s="153">
        <v>1.26</v>
      </c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</row>
    <row r="164" spans="1:23" s="116" customFormat="1" ht="77.7" x14ac:dyDescent="0.35">
      <c r="A164" s="167">
        <v>126</v>
      </c>
      <c r="B164" s="152" t="s">
        <v>1599</v>
      </c>
      <c r="C164" s="174" t="s">
        <v>1600</v>
      </c>
      <c r="D164" s="192">
        <v>0</v>
      </c>
      <c r="E164" s="192">
        <v>0</v>
      </c>
      <c r="F164" s="192">
        <f t="shared" si="109"/>
        <v>0</v>
      </c>
      <c r="G164" s="192">
        <f t="shared" si="110"/>
        <v>0</v>
      </c>
      <c r="H164" s="192"/>
      <c r="I164" s="192"/>
      <c r="J164" s="192"/>
      <c r="K164" s="192"/>
      <c r="L164" s="153"/>
      <c r="M164" s="153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</row>
    <row r="165" spans="1:23" s="116" customFormat="1" ht="93.25" x14ac:dyDescent="0.35">
      <c r="A165" s="167">
        <v>127</v>
      </c>
      <c r="B165" s="152" t="s">
        <v>387</v>
      </c>
      <c r="C165" s="174" t="s">
        <v>1601</v>
      </c>
      <c r="D165" s="192">
        <v>0</v>
      </c>
      <c r="E165" s="192">
        <v>0</v>
      </c>
      <c r="F165" s="192">
        <f t="shared" si="109"/>
        <v>0</v>
      </c>
      <c r="G165" s="192">
        <f t="shared" si="110"/>
        <v>0</v>
      </c>
      <c r="H165" s="192"/>
      <c r="I165" s="192"/>
      <c r="J165" s="192"/>
      <c r="K165" s="192"/>
      <c r="L165" s="153"/>
      <c r="M165" s="153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</row>
    <row r="166" spans="1:23" s="116" customFormat="1" ht="62.2" x14ac:dyDescent="0.35">
      <c r="A166" s="167">
        <v>128</v>
      </c>
      <c r="B166" s="152" t="s">
        <v>1602</v>
      </c>
      <c r="C166" s="174" t="s">
        <v>388</v>
      </c>
      <c r="D166" s="192">
        <v>0</v>
      </c>
      <c r="E166" s="192">
        <v>0</v>
      </c>
      <c r="F166" s="192">
        <f t="shared" si="109"/>
        <v>0</v>
      </c>
      <c r="G166" s="192">
        <f t="shared" si="110"/>
        <v>0</v>
      </c>
      <c r="H166" s="192"/>
      <c r="I166" s="192"/>
      <c r="J166" s="192"/>
      <c r="K166" s="192"/>
      <c r="L166" s="153"/>
      <c r="M166" s="153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</row>
    <row r="167" spans="1:23" s="116" customFormat="1" ht="46.65" x14ac:dyDescent="0.35">
      <c r="A167" s="167">
        <v>129</v>
      </c>
      <c r="B167" s="152" t="s">
        <v>1603</v>
      </c>
      <c r="C167" s="174" t="s">
        <v>1604</v>
      </c>
      <c r="D167" s="192"/>
      <c r="E167" s="192"/>
      <c r="F167" s="192">
        <f t="shared" si="109"/>
        <v>0</v>
      </c>
      <c r="G167" s="192">
        <f t="shared" si="110"/>
        <v>0</v>
      </c>
      <c r="H167" s="192"/>
      <c r="I167" s="192"/>
      <c r="J167" s="192"/>
      <c r="K167" s="192"/>
      <c r="L167" s="153"/>
      <c r="M167" s="153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</row>
    <row r="168" spans="1:23" s="116" customFormat="1" ht="15.55" x14ac:dyDescent="0.35">
      <c r="A168" s="172"/>
      <c r="B168" s="156" t="s">
        <v>389</v>
      </c>
      <c r="C168" s="173"/>
      <c r="D168" s="237">
        <f t="shared" ref="D168" si="111">SUM(D169:D186)</f>
        <v>0.2</v>
      </c>
      <c r="E168" s="237">
        <f t="shared" ref="E168" si="112">SUM(E169:E186)</f>
        <v>1.6</v>
      </c>
      <c r="F168" s="190">
        <f t="shared" ref="F168:W168" si="113">SUM(F169:F186)</f>
        <v>0</v>
      </c>
      <c r="G168" s="190">
        <f t="shared" si="113"/>
        <v>0.9</v>
      </c>
      <c r="H168" s="190">
        <f t="shared" si="113"/>
        <v>0</v>
      </c>
      <c r="I168" s="190">
        <f t="shared" si="113"/>
        <v>0</v>
      </c>
      <c r="J168" s="190">
        <f t="shared" si="113"/>
        <v>0</v>
      </c>
      <c r="K168" s="190">
        <f t="shared" si="113"/>
        <v>0</v>
      </c>
      <c r="L168" s="190">
        <f t="shared" si="113"/>
        <v>0.2</v>
      </c>
      <c r="M168" s="190">
        <f t="shared" si="113"/>
        <v>2.5</v>
      </c>
      <c r="N168" s="190">
        <f t="shared" si="113"/>
        <v>0</v>
      </c>
      <c r="O168" s="190">
        <f t="shared" si="113"/>
        <v>0</v>
      </c>
      <c r="P168" s="190">
        <f t="shared" si="113"/>
        <v>0</v>
      </c>
      <c r="Q168" s="190">
        <f t="shared" si="113"/>
        <v>0</v>
      </c>
      <c r="R168" s="190">
        <f t="shared" si="113"/>
        <v>0</v>
      </c>
      <c r="S168" s="190">
        <f t="shared" si="113"/>
        <v>0</v>
      </c>
      <c r="T168" s="190">
        <f t="shared" si="113"/>
        <v>0</v>
      </c>
      <c r="U168" s="190">
        <f t="shared" si="113"/>
        <v>0</v>
      </c>
      <c r="V168" s="190">
        <f t="shared" si="113"/>
        <v>0</v>
      </c>
      <c r="W168" s="190">
        <f t="shared" si="113"/>
        <v>0</v>
      </c>
    </row>
    <row r="169" spans="1:23" s="116" customFormat="1" ht="46.65" x14ac:dyDescent="0.35">
      <c r="A169" s="167">
        <v>130</v>
      </c>
      <c r="B169" s="152" t="s">
        <v>390</v>
      </c>
      <c r="C169" s="174" t="s">
        <v>391</v>
      </c>
      <c r="D169" s="192">
        <v>0</v>
      </c>
      <c r="E169" s="192">
        <v>0</v>
      </c>
      <c r="F169" s="192">
        <f t="shared" ref="F169:F186" si="114">L169-D169</f>
        <v>0</v>
      </c>
      <c r="G169" s="192">
        <f t="shared" ref="G169:G186" si="115">M169-E169</f>
        <v>0</v>
      </c>
      <c r="H169" s="192"/>
      <c r="I169" s="192"/>
      <c r="J169" s="192"/>
      <c r="K169" s="192"/>
      <c r="L169" s="153"/>
      <c r="M169" s="153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</row>
    <row r="170" spans="1:23" s="116" customFormat="1" ht="46.65" x14ac:dyDescent="0.35">
      <c r="A170" s="167">
        <v>131</v>
      </c>
      <c r="B170" s="152" t="s">
        <v>392</v>
      </c>
      <c r="C170" s="174" t="s">
        <v>393</v>
      </c>
      <c r="D170" s="192">
        <v>0</v>
      </c>
      <c r="E170" s="192">
        <v>0</v>
      </c>
      <c r="F170" s="192">
        <f t="shared" si="114"/>
        <v>0</v>
      </c>
      <c r="G170" s="192">
        <f t="shared" si="115"/>
        <v>0</v>
      </c>
      <c r="H170" s="192"/>
      <c r="I170" s="192"/>
      <c r="J170" s="192"/>
      <c r="K170" s="192"/>
      <c r="L170" s="153"/>
      <c r="M170" s="153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</row>
    <row r="171" spans="1:23" s="116" customFormat="1" ht="46.65" x14ac:dyDescent="0.35">
      <c r="A171" s="167">
        <v>132</v>
      </c>
      <c r="B171" s="152" t="s">
        <v>1605</v>
      </c>
      <c r="C171" s="174" t="s">
        <v>394</v>
      </c>
      <c r="D171" s="192">
        <v>0</v>
      </c>
      <c r="E171" s="192">
        <v>0</v>
      </c>
      <c r="F171" s="192">
        <f t="shared" si="114"/>
        <v>0</v>
      </c>
      <c r="G171" s="192">
        <f t="shared" si="115"/>
        <v>0</v>
      </c>
      <c r="H171" s="192"/>
      <c r="I171" s="192"/>
      <c r="J171" s="192"/>
      <c r="K171" s="192"/>
      <c r="L171" s="153"/>
      <c r="M171" s="153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</row>
    <row r="172" spans="1:23" s="116" customFormat="1" ht="46.65" x14ac:dyDescent="0.35">
      <c r="A172" s="167">
        <v>133</v>
      </c>
      <c r="B172" s="152" t="s">
        <v>395</v>
      </c>
      <c r="C172" s="174" t="s">
        <v>396</v>
      </c>
      <c r="D172" s="192">
        <v>0</v>
      </c>
      <c r="E172" s="192">
        <v>0</v>
      </c>
      <c r="F172" s="192">
        <f t="shared" si="114"/>
        <v>0</v>
      </c>
      <c r="G172" s="192">
        <f t="shared" si="115"/>
        <v>0</v>
      </c>
      <c r="H172" s="192"/>
      <c r="I172" s="192"/>
      <c r="J172" s="192"/>
      <c r="K172" s="192"/>
      <c r="L172" s="153"/>
      <c r="M172" s="153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</row>
    <row r="173" spans="1:23" s="116" customFormat="1" ht="31.1" x14ac:dyDescent="0.35">
      <c r="A173" s="167">
        <v>134</v>
      </c>
      <c r="B173" s="152" t="s">
        <v>397</v>
      </c>
      <c r="C173" s="174" t="s">
        <v>398</v>
      </c>
      <c r="D173" s="192">
        <v>0</v>
      </c>
      <c r="E173" s="192">
        <v>0</v>
      </c>
      <c r="F173" s="192">
        <f t="shared" si="114"/>
        <v>0</v>
      </c>
      <c r="G173" s="192">
        <f t="shared" si="115"/>
        <v>0</v>
      </c>
      <c r="H173" s="192"/>
      <c r="I173" s="192"/>
      <c r="J173" s="192"/>
      <c r="K173" s="192"/>
      <c r="L173" s="153"/>
      <c r="M173" s="153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</row>
    <row r="174" spans="1:23" s="116" customFormat="1" ht="46.65" x14ac:dyDescent="0.35">
      <c r="A174" s="167">
        <v>135</v>
      </c>
      <c r="B174" s="152" t="s">
        <v>399</v>
      </c>
      <c r="C174" s="174" t="s">
        <v>400</v>
      </c>
      <c r="D174" s="192">
        <v>0</v>
      </c>
      <c r="E174" s="192">
        <v>0</v>
      </c>
      <c r="F174" s="192">
        <f t="shared" si="114"/>
        <v>0</v>
      </c>
      <c r="G174" s="192">
        <f t="shared" si="115"/>
        <v>0</v>
      </c>
      <c r="H174" s="192"/>
      <c r="I174" s="192"/>
      <c r="J174" s="192"/>
      <c r="K174" s="192"/>
      <c r="L174" s="153"/>
      <c r="M174" s="153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</row>
    <row r="175" spans="1:23" s="116" customFormat="1" ht="31.1" x14ac:dyDescent="0.35">
      <c r="A175" s="167">
        <v>136</v>
      </c>
      <c r="B175" s="152" t="s">
        <v>401</v>
      </c>
      <c r="C175" s="174" t="s">
        <v>402</v>
      </c>
      <c r="D175" s="192">
        <v>0</v>
      </c>
      <c r="E175" s="192">
        <v>0</v>
      </c>
      <c r="F175" s="192">
        <f t="shared" si="114"/>
        <v>0</v>
      </c>
      <c r="G175" s="192">
        <f t="shared" si="115"/>
        <v>0</v>
      </c>
      <c r="H175" s="192"/>
      <c r="I175" s="192"/>
      <c r="J175" s="192"/>
      <c r="K175" s="192"/>
      <c r="L175" s="153"/>
      <c r="M175" s="153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</row>
    <row r="176" spans="1:23" s="116" customFormat="1" ht="46.65" x14ac:dyDescent="0.35">
      <c r="A176" s="167">
        <v>137</v>
      </c>
      <c r="B176" s="152" t="s">
        <v>403</v>
      </c>
      <c r="C176" s="174" t="s">
        <v>404</v>
      </c>
      <c r="D176" s="192">
        <v>0</v>
      </c>
      <c r="E176" s="192">
        <v>0</v>
      </c>
      <c r="F176" s="192">
        <f t="shared" si="114"/>
        <v>0</v>
      </c>
      <c r="G176" s="192">
        <f t="shared" si="115"/>
        <v>0</v>
      </c>
      <c r="H176" s="192"/>
      <c r="I176" s="192"/>
      <c r="J176" s="192"/>
      <c r="K176" s="192"/>
      <c r="L176" s="153"/>
      <c r="M176" s="153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</row>
    <row r="177" spans="1:23" s="116" customFormat="1" ht="31.1" x14ac:dyDescent="0.35">
      <c r="A177" s="167">
        <v>138</v>
      </c>
      <c r="B177" s="152" t="s">
        <v>405</v>
      </c>
      <c r="C177" s="174" t="s">
        <v>406</v>
      </c>
      <c r="D177" s="192">
        <v>0</v>
      </c>
      <c r="E177" s="192">
        <v>0.8</v>
      </c>
      <c r="F177" s="192">
        <f t="shared" si="114"/>
        <v>0</v>
      </c>
      <c r="G177" s="192">
        <f t="shared" si="115"/>
        <v>0</v>
      </c>
      <c r="H177" s="192"/>
      <c r="I177" s="192"/>
      <c r="J177" s="192"/>
      <c r="K177" s="192"/>
      <c r="L177" s="153"/>
      <c r="M177" s="153">
        <v>0.8</v>
      </c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</row>
    <row r="178" spans="1:23" s="116" customFormat="1" ht="62.2" x14ac:dyDescent="0.35">
      <c r="A178" s="167">
        <v>139</v>
      </c>
      <c r="B178" s="152" t="s">
        <v>1606</v>
      </c>
      <c r="C178" s="174" t="s">
        <v>407</v>
      </c>
      <c r="D178" s="192">
        <v>0.2</v>
      </c>
      <c r="E178" s="192">
        <v>0</v>
      </c>
      <c r="F178" s="192">
        <f t="shared" si="114"/>
        <v>0</v>
      </c>
      <c r="G178" s="192">
        <f t="shared" si="115"/>
        <v>0</v>
      </c>
      <c r="H178" s="192"/>
      <c r="I178" s="192"/>
      <c r="J178" s="192"/>
      <c r="K178" s="192"/>
      <c r="L178" s="153">
        <v>0.2</v>
      </c>
      <c r="M178" s="153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</row>
    <row r="179" spans="1:23" s="116" customFormat="1" ht="31.1" x14ac:dyDescent="0.35">
      <c r="A179" s="167">
        <v>140</v>
      </c>
      <c r="B179" s="152" t="s">
        <v>408</v>
      </c>
      <c r="C179" s="174" t="s">
        <v>1607</v>
      </c>
      <c r="D179" s="192">
        <v>0</v>
      </c>
      <c r="E179" s="192">
        <v>0.8</v>
      </c>
      <c r="F179" s="192">
        <f t="shared" si="114"/>
        <v>0</v>
      </c>
      <c r="G179" s="192">
        <f t="shared" si="115"/>
        <v>0</v>
      </c>
      <c r="H179" s="192"/>
      <c r="I179" s="192"/>
      <c r="J179" s="192"/>
      <c r="K179" s="192"/>
      <c r="L179" s="153"/>
      <c r="M179" s="153">
        <v>0.8</v>
      </c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</row>
    <row r="180" spans="1:23" s="116" customFormat="1" ht="46.65" x14ac:dyDescent="0.35">
      <c r="A180" s="167">
        <v>141</v>
      </c>
      <c r="B180" s="152" t="s">
        <v>1608</v>
      </c>
      <c r="C180" s="176" t="s">
        <v>409</v>
      </c>
      <c r="D180" s="192">
        <v>0</v>
      </c>
      <c r="E180" s="192">
        <v>0</v>
      </c>
      <c r="F180" s="192">
        <f t="shared" si="114"/>
        <v>0</v>
      </c>
      <c r="G180" s="192">
        <f t="shared" si="115"/>
        <v>0.4</v>
      </c>
      <c r="H180" s="192"/>
      <c r="I180" s="192"/>
      <c r="J180" s="192"/>
      <c r="K180" s="192"/>
      <c r="L180" s="153"/>
      <c r="M180" s="153">
        <v>0.4</v>
      </c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</row>
    <row r="181" spans="1:23" s="116" customFormat="1" ht="46.65" x14ac:dyDescent="0.35">
      <c r="A181" s="167">
        <v>142</v>
      </c>
      <c r="B181" s="152" t="s">
        <v>1609</v>
      </c>
      <c r="C181" s="176" t="s">
        <v>410</v>
      </c>
      <c r="D181" s="192">
        <v>0</v>
      </c>
      <c r="E181" s="192">
        <v>0</v>
      </c>
      <c r="F181" s="192">
        <f t="shared" si="114"/>
        <v>0</v>
      </c>
      <c r="G181" s="192">
        <f t="shared" si="115"/>
        <v>0.25</v>
      </c>
      <c r="H181" s="192"/>
      <c r="I181" s="192"/>
      <c r="J181" s="192"/>
      <c r="K181" s="192"/>
      <c r="L181" s="153"/>
      <c r="M181" s="153">
        <v>0.25</v>
      </c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</row>
    <row r="182" spans="1:23" s="116" customFormat="1" ht="62.2" x14ac:dyDescent="0.35">
      <c r="A182" s="167">
        <v>143</v>
      </c>
      <c r="B182" s="152" t="s">
        <v>1610</v>
      </c>
      <c r="C182" s="176" t="s">
        <v>1611</v>
      </c>
      <c r="D182" s="192"/>
      <c r="E182" s="192"/>
      <c r="F182" s="192">
        <f t="shared" si="114"/>
        <v>0</v>
      </c>
      <c r="G182" s="192">
        <f t="shared" si="115"/>
        <v>0.25</v>
      </c>
      <c r="H182" s="192"/>
      <c r="I182" s="192"/>
      <c r="J182" s="192"/>
      <c r="K182" s="192"/>
      <c r="L182" s="153"/>
      <c r="M182" s="153">
        <v>0.25</v>
      </c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</row>
    <row r="183" spans="1:23" s="116" customFormat="1" ht="31.1" x14ac:dyDescent="0.35">
      <c r="A183" s="167">
        <v>144</v>
      </c>
      <c r="B183" s="152" t="s">
        <v>1612</v>
      </c>
      <c r="C183" s="176" t="s">
        <v>1613</v>
      </c>
      <c r="D183" s="192"/>
      <c r="E183" s="192"/>
      <c r="F183" s="192">
        <f t="shared" si="114"/>
        <v>0</v>
      </c>
      <c r="G183" s="192">
        <f t="shared" si="115"/>
        <v>0</v>
      </c>
      <c r="H183" s="192"/>
      <c r="I183" s="192"/>
      <c r="J183" s="192"/>
      <c r="K183" s="192"/>
      <c r="L183" s="153"/>
      <c r="M183" s="153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</row>
    <row r="184" spans="1:23" s="116" customFormat="1" ht="31.1" x14ac:dyDescent="0.35">
      <c r="A184" s="167">
        <v>145</v>
      </c>
      <c r="B184" s="152" t="s">
        <v>1614</v>
      </c>
      <c r="C184" s="176" t="s">
        <v>1615</v>
      </c>
      <c r="D184" s="192"/>
      <c r="E184" s="192"/>
      <c r="F184" s="192">
        <f t="shared" si="114"/>
        <v>0</v>
      </c>
      <c r="G184" s="192">
        <f t="shared" si="115"/>
        <v>0</v>
      </c>
      <c r="H184" s="192"/>
      <c r="I184" s="192"/>
      <c r="J184" s="192"/>
      <c r="K184" s="192"/>
      <c r="L184" s="153"/>
      <c r="M184" s="153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</row>
    <row r="185" spans="1:23" s="116" customFormat="1" ht="62.2" x14ac:dyDescent="0.35">
      <c r="A185" s="167">
        <v>146</v>
      </c>
      <c r="B185" s="152" t="s">
        <v>1616</v>
      </c>
      <c r="C185" s="176" t="s">
        <v>1617</v>
      </c>
      <c r="D185" s="192"/>
      <c r="E185" s="192"/>
      <c r="F185" s="192">
        <f t="shared" si="114"/>
        <v>0</v>
      </c>
      <c r="G185" s="192">
        <f t="shared" si="115"/>
        <v>0</v>
      </c>
      <c r="H185" s="192"/>
      <c r="I185" s="192"/>
      <c r="J185" s="192"/>
      <c r="K185" s="192"/>
      <c r="L185" s="153"/>
      <c r="M185" s="153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</row>
    <row r="186" spans="1:23" s="116" customFormat="1" ht="31.1" x14ac:dyDescent="0.35">
      <c r="A186" s="167">
        <v>147</v>
      </c>
      <c r="B186" s="152" t="s">
        <v>1618</v>
      </c>
      <c r="C186" s="176" t="s">
        <v>1619</v>
      </c>
      <c r="D186" s="192"/>
      <c r="E186" s="192"/>
      <c r="F186" s="192">
        <f t="shared" si="114"/>
        <v>0</v>
      </c>
      <c r="G186" s="192">
        <f t="shared" si="115"/>
        <v>0</v>
      </c>
      <c r="H186" s="192"/>
      <c r="I186" s="192"/>
      <c r="J186" s="192"/>
      <c r="K186" s="192"/>
      <c r="L186" s="153"/>
      <c r="M186" s="153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</row>
    <row r="187" spans="1:23" s="116" customFormat="1" ht="15.55" x14ac:dyDescent="0.35">
      <c r="A187" s="172"/>
      <c r="B187" s="156" t="s">
        <v>411</v>
      </c>
      <c r="C187" s="173"/>
      <c r="D187" s="237">
        <f t="shared" ref="D187" si="116">SUM(D188)</f>
        <v>0</v>
      </c>
      <c r="E187" s="237">
        <f t="shared" ref="E187" si="117">SUM(E188)</f>
        <v>0</v>
      </c>
      <c r="F187" s="190">
        <f t="shared" ref="F187:W187" si="118">SUM(F188:F188)</f>
        <v>0</v>
      </c>
      <c r="G187" s="190">
        <f t="shared" si="118"/>
        <v>0</v>
      </c>
      <c r="H187" s="190">
        <f t="shared" si="118"/>
        <v>0</v>
      </c>
      <c r="I187" s="190">
        <f t="shared" si="118"/>
        <v>0</v>
      </c>
      <c r="J187" s="190">
        <f t="shared" si="118"/>
        <v>0</v>
      </c>
      <c r="K187" s="190">
        <f t="shared" si="118"/>
        <v>0</v>
      </c>
      <c r="L187" s="190">
        <f t="shared" si="118"/>
        <v>0</v>
      </c>
      <c r="M187" s="190">
        <f t="shared" si="118"/>
        <v>0</v>
      </c>
      <c r="N187" s="190">
        <f t="shared" si="118"/>
        <v>0</v>
      </c>
      <c r="O187" s="190">
        <f t="shared" si="118"/>
        <v>0</v>
      </c>
      <c r="P187" s="190">
        <f t="shared" si="118"/>
        <v>0</v>
      </c>
      <c r="Q187" s="190">
        <f t="shared" si="118"/>
        <v>0</v>
      </c>
      <c r="R187" s="190">
        <f t="shared" si="118"/>
        <v>0</v>
      </c>
      <c r="S187" s="190">
        <f t="shared" si="118"/>
        <v>0</v>
      </c>
      <c r="T187" s="190">
        <f t="shared" si="118"/>
        <v>0</v>
      </c>
      <c r="U187" s="190">
        <f t="shared" si="118"/>
        <v>0</v>
      </c>
      <c r="V187" s="190">
        <f t="shared" si="118"/>
        <v>0</v>
      </c>
      <c r="W187" s="190">
        <f t="shared" si="118"/>
        <v>0</v>
      </c>
    </row>
    <row r="188" spans="1:23" s="116" customFormat="1" ht="46.65" x14ac:dyDescent="0.35">
      <c r="A188" s="167">
        <v>148</v>
      </c>
      <c r="B188" s="152" t="s">
        <v>412</v>
      </c>
      <c r="C188" s="174" t="s">
        <v>413</v>
      </c>
      <c r="D188" s="192">
        <v>0</v>
      </c>
      <c r="E188" s="192">
        <v>0</v>
      </c>
      <c r="F188" s="192">
        <f>L188-D188</f>
        <v>0</v>
      </c>
      <c r="G188" s="192">
        <f>M188-E188</f>
        <v>0</v>
      </c>
      <c r="H188" s="192"/>
      <c r="I188" s="192"/>
      <c r="J188" s="192"/>
      <c r="K188" s="192"/>
      <c r="L188" s="153"/>
      <c r="M188" s="153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</row>
    <row r="189" spans="1:23" s="116" customFormat="1" ht="15.55" x14ac:dyDescent="0.35">
      <c r="A189" s="172"/>
      <c r="B189" s="156" t="s">
        <v>414</v>
      </c>
      <c r="C189" s="173"/>
      <c r="D189" s="237">
        <f t="shared" ref="D189" si="119">SUM(D190:D193)</f>
        <v>0</v>
      </c>
      <c r="E189" s="237">
        <f t="shared" ref="E189" si="120">SUM(E190:E193)</f>
        <v>0</v>
      </c>
      <c r="F189" s="190">
        <f t="shared" ref="F189:W189" si="121">SUM(F190:F193)</f>
        <v>0</v>
      </c>
      <c r="G189" s="190">
        <f t="shared" si="121"/>
        <v>1.25</v>
      </c>
      <c r="H189" s="190">
        <f t="shared" si="121"/>
        <v>0</v>
      </c>
      <c r="I189" s="190">
        <f t="shared" si="121"/>
        <v>0</v>
      </c>
      <c r="J189" s="190">
        <f t="shared" si="121"/>
        <v>0</v>
      </c>
      <c r="K189" s="190">
        <f t="shared" si="121"/>
        <v>0</v>
      </c>
      <c r="L189" s="190">
        <f t="shared" ref="L189:M189" si="122">SUM(L190:L193)</f>
        <v>0</v>
      </c>
      <c r="M189" s="190">
        <f t="shared" si="122"/>
        <v>1.25</v>
      </c>
      <c r="N189" s="190">
        <f t="shared" si="121"/>
        <v>0</v>
      </c>
      <c r="O189" s="190">
        <f t="shared" si="121"/>
        <v>0</v>
      </c>
      <c r="P189" s="190">
        <f t="shared" si="121"/>
        <v>0</v>
      </c>
      <c r="Q189" s="190">
        <f t="shared" si="121"/>
        <v>0</v>
      </c>
      <c r="R189" s="190">
        <f t="shared" si="121"/>
        <v>0</v>
      </c>
      <c r="S189" s="190">
        <f t="shared" si="121"/>
        <v>0</v>
      </c>
      <c r="T189" s="190">
        <f t="shared" si="121"/>
        <v>0</v>
      </c>
      <c r="U189" s="190">
        <f t="shared" si="121"/>
        <v>0</v>
      </c>
      <c r="V189" s="190">
        <f t="shared" si="121"/>
        <v>0</v>
      </c>
      <c r="W189" s="190">
        <f t="shared" si="121"/>
        <v>0</v>
      </c>
    </row>
    <row r="190" spans="1:23" s="116" customFormat="1" ht="31.1" x14ac:dyDescent="0.35">
      <c r="A190" s="167">
        <v>149</v>
      </c>
      <c r="B190" s="152" t="s">
        <v>415</v>
      </c>
      <c r="C190" s="174" t="s">
        <v>416</v>
      </c>
      <c r="D190" s="192">
        <v>0</v>
      </c>
      <c r="E190" s="192">
        <v>0</v>
      </c>
      <c r="F190" s="192">
        <f t="shared" ref="F190:F193" si="123">L190-D190</f>
        <v>0</v>
      </c>
      <c r="G190" s="192">
        <f t="shared" ref="G190:G193" si="124">M190-E190</f>
        <v>1</v>
      </c>
      <c r="H190" s="192"/>
      <c r="I190" s="192"/>
      <c r="J190" s="192"/>
      <c r="K190" s="192"/>
      <c r="L190" s="153"/>
      <c r="M190" s="153">
        <v>1</v>
      </c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</row>
    <row r="191" spans="1:23" s="116" customFormat="1" ht="31.1" x14ac:dyDescent="0.35">
      <c r="A191" s="167">
        <v>150</v>
      </c>
      <c r="B191" s="152" t="s">
        <v>417</v>
      </c>
      <c r="C191" s="174" t="s">
        <v>1620</v>
      </c>
      <c r="D191" s="192">
        <v>0</v>
      </c>
      <c r="E191" s="192">
        <v>0</v>
      </c>
      <c r="F191" s="192">
        <f t="shared" si="123"/>
        <v>0</v>
      </c>
      <c r="G191" s="192">
        <f t="shared" si="124"/>
        <v>0</v>
      </c>
      <c r="H191" s="192"/>
      <c r="I191" s="192"/>
      <c r="J191" s="192"/>
      <c r="K191" s="192"/>
      <c r="L191" s="153"/>
      <c r="M191" s="153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</row>
    <row r="192" spans="1:23" s="116" customFormat="1" ht="62.2" x14ac:dyDescent="0.35">
      <c r="A192" s="167">
        <v>151</v>
      </c>
      <c r="B192" s="152" t="s">
        <v>1621</v>
      </c>
      <c r="C192" s="174" t="s">
        <v>418</v>
      </c>
      <c r="D192" s="192">
        <v>0</v>
      </c>
      <c r="E192" s="192">
        <v>0</v>
      </c>
      <c r="F192" s="192">
        <f t="shared" si="123"/>
        <v>0</v>
      </c>
      <c r="G192" s="192">
        <f t="shared" si="124"/>
        <v>0.25</v>
      </c>
      <c r="H192" s="192"/>
      <c r="I192" s="192"/>
      <c r="J192" s="192"/>
      <c r="K192" s="192"/>
      <c r="L192" s="153"/>
      <c r="M192" s="153">
        <v>0.25</v>
      </c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</row>
    <row r="193" spans="1:23" s="116" customFormat="1" ht="31.1" x14ac:dyDescent="0.35">
      <c r="A193" s="167">
        <v>152</v>
      </c>
      <c r="B193" s="152" t="s">
        <v>419</v>
      </c>
      <c r="C193" s="174" t="s">
        <v>420</v>
      </c>
      <c r="D193" s="192">
        <v>0</v>
      </c>
      <c r="E193" s="192">
        <v>0</v>
      </c>
      <c r="F193" s="192">
        <f t="shared" si="123"/>
        <v>0</v>
      </c>
      <c r="G193" s="192">
        <f t="shared" si="124"/>
        <v>0</v>
      </c>
      <c r="H193" s="192"/>
      <c r="I193" s="192"/>
      <c r="J193" s="192"/>
      <c r="K193" s="192"/>
      <c r="L193" s="153"/>
      <c r="M193" s="153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</row>
    <row r="194" spans="1:23" s="116" customFormat="1" ht="15.55" x14ac:dyDescent="0.35">
      <c r="A194" s="172"/>
      <c r="B194" s="156" t="s">
        <v>421</v>
      </c>
      <c r="C194" s="173"/>
      <c r="D194" s="237">
        <f t="shared" ref="D194" si="125">SUM(D195:D208)</f>
        <v>0</v>
      </c>
      <c r="E194" s="237">
        <f t="shared" ref="E194" si="126">SUM(E195:E208)</f>
        <v>2.46</v>
      </c>
      <c r="F194" s="190">
        <f t="shared" ref="F194:W194" si="127">SUM(F195:F208)</f>
        <v>0.61499999999999999</v>
      </c>
      <c r="G194" s="190">
        <f t="shared" si="127"/>
        <v>0.4</v>
      </c>
      <c r="H194" s="190">
        <f t="shared" si="127"/>
        <v>0</v>
      </c>
      <c r="I194" s="190">
        <f t="shared" si="127"/>
        <v>0</v>
      </c>
      <c r="J194" s="190">
        <f t="shared" si="127"/>
        <v>0</v>
      </c>
      <c r="K194" s="190">
        <f t="shared" si="127"/>
        <v>0</v>
      </c>
      <c r="L194" s="190">
        <f t="shared" ref="L194:M194" si="128">SUM(L195:L208)</f>
        <v>0.61499999999999999</v>
      </c>
      <c r="M194" s="190">
        <f t="shared" si="128"/>
        <v>2.86</v>
      </c>
      <c r="N194" s="190">
        <f t="shared" si="127"/>
        <v>0</v>
      </c>
      <c r="O194" s="190">
        <f t="shared" si="127"/>
        <v>0</v>
      </c>
      <c r="P194" s="190">
        <f t="shared" si="127"/>
        <v>0</v>
      </c>
      <c r="Q194" s="190">
        <f t="shared" si="127"/>
        <v>0</v>
      </c>
      <c r="R194" s="190">
        <f t="shared" si="127"/>
        <v>0</v>
      </c>
      <c r="S194" s="190">
        <f t="shared" si="127"/>
        <v>0</v>
      </c>
      <c r="T194" s="190">
        <f t="shared" si="127"/>
        <v>0</v>
      </c>
      <c r="U194" s="190">
        <f t="shared" si="127"/>
        <v>0</v>
      </c>
      <c r="V194" s="190">
        <f t="shared" si="127"/>
        <v>0</v>
      </c>
      <c r="W194" s="190">
        <f t="shared" si="127"/>
        <v>0</v>
      </c>
    </row>
    <row r="195" spans="1:23" s="116" customFormat="1" ht="31.1" x14ac:dyDescent="0.35">
      <c r="A195" s="167">
        <v>153</v>
      </c>
      <c r="B195" s="152" t="s">
        <v>422</v>
      </c>
      <c r="C195" s="174" t="s">
        <v>423</v>
      </c>
      <c r="D195" s="192">
        <v>0</v>
      </c>
      <c r="E195" s="192">
        <v>0.8</v>
      </c>
      <c r="F195" s="192">
        <f t="shared" ref="F195:F208" si="129">L195-D195</f>
        <v>0</v>
      </c>
      <c r="G195" s="192">
        <f t="shared" ref="G195:G208" si="130">M195-E195</f>
        <v>0</v>
      </c>
      <c r="H195" s="192"/>
      <c r="I195" s="192"/>
      <c r="J195" s="192"/>
      <c r="K195" s="192"/>
      <c r="L195" s="153"/>
      <c r="M195" s="153">
        <v>0.8</v>
      </c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</row>
    <row r="196" spans="1:23" s="116" customFormat="1" ht="31.1" x14ac:dyDescent="0.35">
      <c r="A196" s="167">
        <v>154</v>
      </c>
      <c r="B196" s="152" t="s">
        <v>424</v>
      </c>
      <c r="C196" s="174" t="s">
        <v>425</v>
      </c>
      <c r="D196" s="192">
        <v>0</v>
      </c>
      <c r="E196" s="192">
        <v>0</v>
      </c>
      <c r="F196" s="192">
        <f t="shared" si="129"/>
        <v>0</v>
      </c>
      <c r="G196" s="192">
        <f t="shared" si="130"/>
        <v>0</v>
      </c>
      <c r="H196" s="192"/>
      <c r="I196" s="192"/>
      <c r="J196" s="192"/>
      <c r="K196" s="192"/>
      <c r="L196" s="153"/>
      <c r="M196" s="153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</row>
    <row r="197" spans="1:23" s="116" customFormat="1" ht="46.65" x14ac:dyDescent="0.35">
      <c r="A197" s="167">
        <v>155</v>
      </c>
      <c r="B197" s="152" t="s">
        <v>426</v>
      </c>
      <c r="C197" s="174" t="s">
        <v>427</v>
      </c>
      <c r="D197" s="192">
        <v>0</v>
      </c>
      <c r="E197" s="192">
        <v>0</v>
      </c>
      <c r="F197" s="192">
        <f t="shared" si="129"/>
        <v>0</v>
      </c>
      <c r="G197" s="192">
        <f t="shared" si="130"/>
        <v>0</v>
      </c>
      <c r="H197" s="192"/>
      <c r="I197" s="192"/>
      <c r="J197" s="192"/>
      <c r="K197" s="192"/>
      <c r="L197" s="153"/>
      <c r="M197" s="153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</row>
    <row r="198" spans="1:23" s="116" customFormat="1" ht="46.65" x14ac:dyDescent="0.35">
      <c r="A198" s="167">
        <v>156</v>
      </c>
      <c r="B198" s="152" t="s">
        <v>428</v>
      </c>
      <c r="C198" s="174" t="s">
        <v>429</v>
      </c>
      <c r="D198" s="192">
        <v>0</v>
      </c>
      <c r="E198" s="192">
        <v>0</v>
      </c>
      <c r="F198" s="192">
        <f t="shared" si="129"/>
        <v>0</v>
      </c>
      <c r="G198" s="192">
        <f t="shared" si="130"/>
        <v>0</v>
      </c>
      <c r="H198" s="192"/>
      <c r="I198" s="192"/>
      <c r="J198" s="192"/>
      <c r="K198" s="192"/>
      <c r="L198" s="153"/>
      <c r="M198" s="153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</row>
    <row r="199" spans="1:23" s="116" customFormat="1" ht="31.1" x14ac:dyDescent="0.35">
      <c r="A199" s="167">
        <v>157</v>
      </c>
      <c r="B199" s="152" t="s">
        <v>430</v>
      </c>
      <c r="C199" s="174" t="s">
        <v>431</v>
      </c>
      <c r="D199" s="192">
        <v>0</v>
      </c>
      <c r="E199" s="192">
        <v>0</v>
      </c>
      <c r="F199" s="192">
        <f t="shared" si="129"/>
        <v>0</v>
      </c>
      <c r="G199" s="192">
        <f t="shared" si="130"/>
        <v>0</v>
      </c>
      <c r="H199" s="192"/>
      <c r="I199" s="192"/>
      <c r="J199" s="192"/>
      <c r="K199" s="192"/>
      <c r="L199" s="153"/>
      <c r="M199" s="153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</row>
    <row r="200" spans="1:23" s="116" customFormat="1" ht="46.65" x14ac:dyDescent="0.35">
      <c r="A200" s="167">
        <v>158</v>
      </c>
      <c r="B200" s="152" t="s">
        <v>432</v>
      </c>
      <c r="C200" s="174" t="s">
        <v>433</v>
      </c>
      <c r="D200" s="192">
        <v>0</v>
      </c>
      <c r="E200" s="192">
        <v>1.26</v>
      </c>
      <c r="F200" s="192">
        <f t="shared" si="129"/>
        <v>0</v>
      </c>
      <c r="G200" s="192">
        <f t="shared" si="130"/>
        <v>0</v>
      </c>
      <c r="H200" s="192"/>
      <c r="I200" s="192"/>
      <c r="J200" s="192"/>
      <c r="K200" s="192"/>
      <c r="L200" s="153"/>
      <c r="M200" s="153">
        <v>1.26</v>
      </c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</row>
    <row r="201" spans="1:23" s="116" customFormat="1" ht="31.1" x14ac:dyDescent="0.35">
      <c r="A201" s="167">
        <v>159</v>
      </c>
      <c r="B201" s="152" t="s">
        <v>434</v>
      </c>
      <c r="C201" s="174" t="s">
        <v>435</v>
      </c>
      <c r="D201" s="192">
        <v>0</v>
      </c>
      <c r="E201" s="192">
        <v>0.4</v>
      </c>
      <c r="F201" s="192">
        <f t="shared" si="129"/>
        <v>0</v>
      </c>
      <c r="G201" s="192">
        <f t="shared" si="130"/>
        <v>0</v>
      </c>
      <c r="H201" s="192"/>
      <c r="I201" s="192"/>
      <c r="J201" s="192"/>
      <c r="K201" s="192"/>
      <c r="L201" s="153"/>
      <c r="M201" s="153">
        <v>0.4</v>
      </c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</row>
    <row r="202" spans="1:23" s="116" customFormat="1" ht="62.2" x14ac:dyDescent="0.35">
      <c r="A202" s="167">
        <v>160</v>
      </c>
      <c r="B202" s="152" t="s">
        <v>436</v>
      </c>
      <c r="C202" s="174" t="s">
        <v>437</v>
      </c>
      <c r="D202" s="192">
        <v>0</v>
      </c>
      <c r="E202" s="192">
        <v>0</v>
      </c>
      <c r="F202" s="192">
        <f t="shared" si="129"/>
        <v>0.61499999999999999</v>
      </c>
      <c r="G202" s="192">
        <f t="shared" si="130"/>
        <v>0</v>
      </c>
      <c r="H202" s="192"/>
      <c r="I202" s="192"/>
      <c r="J202" s="192"/>
      <c r="K202" s="192"/>
      <c r="L202" s="153">
        <v>0.61499999999999999</v>
      </c>
      <c r="M202" s="153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</row>
    <row r="203" spans="1:23" s="116" customFormat="1" ht="46.65" x14ac:dyDescent="0.35">
      <c r="A203" s="167">
        <v>161</v>
      </c>
      <c r="B203" s="152" t="s">
        <v>438</v>
      </c>
      <c r="C203" s="174" t="s">
        <v>439</v>
      </c>
      <c r="D203" s="192">
        <v>0</v>
      </c>
      <c r="E203" s="192">
        <v>0</v>
      </c>
      <c r="F203" s="192">
        <f t="shared" si="129"/>
        <v>0</v>
      </c>
      <c r="G203" s="192">
        <f t="shared" si="130"/>
        <v>0</v>
      </c>
      <c r="H203" s="192"/>
      <c r="I203" s="192"/>
      <c r="J203" s="192"/>
      <c r="K203" s="192"/>
      <c r="L203" s="153"/>
      <c r="M203" s="153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</row>
    <row r="204" spans="1:23" s="116" customFormat="1" ht="62.2" x14ac:dyDescent="0.35">
      <c r="A204" s="167">
        <v>162</v>
      </c>
      <c r="B204" s="152" t="s">
        <v>440</v>
      </c>
      <c r="C204" s="174" t="s">
        <v>441</v>
      </c>
      <c r="D204" s="192">
        <v>0</v>
      </c>
      <c r="E204" s="192">
        <v>0</v>
      </c>
      <c r="F204" s="192">
        <f t="shared" si="129"/>
        <v>0</v>
      </c>
      <c r="G204" s="192">
        <f t="shared" si="130"/>
        <v>0</v>
      </c>
      <c r="H204" s="192"/>
      <c r="I204" s="192"/>
      <c r="J204" s="192"/>
      <c r="K204" s="192"/>
      <c r="L204" s="153"/>
      <c r="M204" s="153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</row>
    <row r="205" spans="1:23" s="116" customFormat="1" ht="31.1" x14ac:dyDescent="0.35">
      <c r="A205" s="167">
        <v>163</v>
      </c>
      <c r="B205" s="152" t="s">
        <v>442</v>
      </c>
      <c r="C205" s="174" t="s">
        <v>443</v>
      </c>
      <c r="D205" s="192">
        <v>0</v>
      </c>
      <c r="E205" s="192">
        <v>0</v>
      </c>
      <c r="F205" s="192">
        <f t="shared" si="129"/>
        <v>0</v>
      </c>
      <c r="G205" s="192">
        <f t="shared" si="130"/>
        <v>0</v>
      </c>
      <c r="H205" s="192"/>
      <c r="I205" s="192"/>
      <c r="J205" s="192"/>
      <c r="K205" s="192"/>
      <c r="L205" s="153"/>
      <c r="M205" s="153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</row>
    <row r="206" spans="1:23" s="116" customFormat="1" ht="62.2" x14ac:dyDescent="0.35">
      <c r="A206" s="167">
        <v>164</v>
      </c>
      <c r="B206" s="177" t="s">
        <v>444</v>
      </c>
      <c r="C206" s="151" t="s">
        <v>1622</v>
      </c>
      <c r="D206" s="192">
        <v>0</v>
      </c>
      <c r="E206" s="192">
        <v>0</v>
      </c>
      <c r="F206" s="192">
        <f t="shared" si="129"/>
        <v>0</v>
      </c>
      <c r="G206" s="192">
        <f t="shared" si="130"/>
        <v>0</v>
      </c>
      <c r="H206" s="192"/>
      <c r="I206" s="192"/>
      <c r="J206" s="192"/>
      <c r="K206" s="192"/>
      <c r="L206" s="153"/>
      <c r="M206" s="153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</row>
    <row r="207" spans="1:23" s="116" customFormat="1" ht="62.2" x14ac:dyDescent="0.35">
      <c r="A207" s="167">
        <v>165</v>
      </c>
      <c r="B207" s="177" t="s">
        <v>1623</v>
      </c>
      <c r="C207" s="151" t="s">
        <v>1624</v>
      </c>
      <c r="D207" s="192"/>
      <c r="E207" s="192"/>
      <c r="F207" s="192">
        <f t="shared" si="129"/>
        <v>0</v>
      </c>
      <c r="G207" s="192">
        <f t="shared" si="130"/>
        <v>0</v>
      </c>
      <c r="H207" s="192"/>
      <c r="I207" s="192"/>
      <c r="J207" s="192"/>
      <c r="K207" s="192"/>
      <c r="L207" s="153"/>
      <c r="M207" s="153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</row>
    <row r="208" spans="1:23" s="116" customFormat="1" ht="46.65" x14ac:dyDescent="0.35">
      <c r="A208" s="167">
        <v>166</v>
      </c>
      <c r="B208" s="177" t="s">
        <v>445</v>
      </c>
      <c r="C208" s="151" t="s">
        <v>446</v>
      </c>
      <c r="D208" s="192">
        <v>0</v>
      </c>
      <c r="E208" s="192">
        <v>0</v>
      </c>
      <c r="F208" s="192">
        <f t="shared" si="129"/>
        <v>0</v>
      </c>
      <c r="G208" s="192">
        <f t="shared" si="130"/>
        <v>0.4</v>
      </c>
      <c r="H208" s="192"/>
      <c r="I208" s="192"/>
      <c r="J208" s="192"/>
      <c r="K208" s="192"/>
      <c r="L208" s="153"/>
      <c r="M208" s="153">
        <v>0.4</v>
      </c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</row>
    <row r="209" spans="1:23" s="116" customFormat="1" ht="15.55" x14ac:dyDescent="0.35">
      <c r="A209" s="172"/>
      <c r="B209" s="156" t="s">
        <v>447</v>
      </c>
      <c r="C209" s="173"/>
      <c r="D209" s="237">
        <f t="shared" ref="D209" si="131">SUM(D210:D212)</f>
        <v>0.184</v>
      </c>
      <c r="E209" s="237">
        <f t="shared" ref="E209" si="132">SUM(E210:E212)</f>
        <v>0.4</v>
      </c>
      <c r="F209" s="190">
        <f t="shared" ref="F209:W209" si="133">SUM(F210:F212)</f>
        <v>0</v>
      </c>
      <c r="G209" s="190">
        <f t="shared" si="133"/>
        <v>0</v>
      </c>
      <c r="H209" s="190">
        <f t="shared" si="133"/>
        <v>0</v>
      </c>
      <c r="I209" s="190">
        <f t="shared" si="133"/>
        <v>0</v>
      </c>
      <c r="J209" s="190">
        <f t="shared" si="133"/>
        <v>0</v>
      </c>
      <c r="K209" s="190">
        <f t="shared" si="133"/>
        <v>0</v>
      </c>
      <c r="L209" s="190">
        <f t="shared" si="133"/>
        <v>0.184</v>
      </c>
      <c r="M209" s="190">
        <f t="shared" si="133"/>
        <v>0.4</v>
      </c>
      <c r="N209" s="190">
        <f t="shared" si="133"/>
        <v>0</v>
      </c>
      <c r="O209" s="190">
        <f t="shared" si="133"/>
        <v>0</v>
      </c>
      <c r="P209" s="190">
        <f t="shared" si="133"/>
        <v>0</v>
      </c>
      <c r="Q209" s="190">
        <f t="shared" si="133"/>
        <v>0</v>
      </c>
      <c r="R209" s="190">
        <f t="shared" si="133"/>
        <v>0</v>
      </c>
      <c r="S209" s="190">
        <f t="shared" si="133"/>
        <v>0</v>
      </c>
      <c r="T209" s="190">
        <f t="shared" si="133"/>
        <v>0</v>
      </c>
      <c r="U209" s="190">
        <f t="shared" si="133"/>
        <v>0</v>
      </c>
      <c r="V209" s="190">
        <f t="shared" si="133"/>
        <v>0</v>
      </c>
      <c r="W209" s="190">
        <f t="shared" si="133"/>
        <v>0</v>
      </c>
    </row>
    <row r="210" spans="1:23" s="116" customFormat="1" ht="62.2" x14ac:dyDescent="0.35">
      <c r="A210" s="167">
        <v>167</v>
      </c>
      <c r="B210" s="152" t="s">
        <v>1625</v>
      </c>
      <c r="C210" s="174" t="s">
        <v>448</v>
      </c>
      <c r="D210" s="192">
        <v>0.184</v>
      </c>
      <c r="E210" s="192">
        <v>0</v>
      </c>
      <c r="F210" s="192">
        <f t="shared" ref="F210:F212" si="134">L210-D210</f>
        <v>0</v>
      </c>
      <c r="G210" s="192">
        <f t="shared" ref="G210:G212" si="135">M210-E210</f>
        <v>0</v>
      </c>
      <c r="H210" s="192"/>
      <c r="I210" s="192"/>
      <c r="J210" s="192"/>
      <c r="K210" s="192"/>
      <c r="L210" s="153">
        <v>0.184</v>
      </c>
      <c r="M210" s="153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</row>
    <row r="211" spans="1:23" s="116" customFormat="1" ht="46.65" x14ac:dyDescent="0.35">
      <c r="A211" s="167">
        <v>168</v>
      </c>
      <c r="B211" s="152" t="s">
        <v>449</v>
      </c>
      <c r="C211" s="174" t="s">
        <v>450</v>
      </c>
      <c r="D211" s="192">
        <v>0</v>
      </c>
      <c r="E211" s="192">
        <v>0</v>
      </c>
      <c r="F211" s="192">
        <f t="shared" si="134"/>
        <v>0</v>
      </c>
      <c r="G211" s="192">
        <f t="shared" si="135"/>
        <v>0</v>
      </c>
      <c r="H211" s="192"/>
      <c r="I211" s="192"/>
      <c r="J211" s="192"/>
      <c r="K211" s="192"/>
      <c r="L211" s="153"/>
      <c r="M211" s="153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</row>
    <row r="212" spans="1:23" s="116" customFormat="1" ht="31.1" x14ac:dyDescent="0.35">
      <c r="A212" s="167">
        <v>169</v>
      </c>
      <c r="B212" s="152" t="s">
        <v>451</v>
      </c>
      <c r="C212" s="174" t="s">
        <v>452</v>
      </c>
      <c r="D212" s="192">
        <v>0</v>
      </c>
      <c r="E212" s="192">
        <v>0.4</v>
      </c>
      <c r="F212" s="192">
        <f t="shared" si="134"/>
        <v>0</v>
      </c>
      <c r="G212" s="192">
        <f t="shared" si="135"/>
        <v>0</v>
      </c>
      <c r="H212" s="192"/>
      <c r="I212" s="192"/>
      <c r="J212" s="192"/>
      <c r="K212" s="192"/>
      <c r="L212" s="153"/>
      <c r="M212" s="153">
        <v>0.4</v>
      </c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</row>
    <row r="213" spans="1:23" s="116" customFormat="1" ht="15.55" x14ac:dyDescent="0.35">
      <c r="A213" s="172"/>
      <c r="B213" s="156" t="s">
        <v>453</v>
      </c>
      <c r="C213" s="173"/>
      <c r="D213" s="237">
        <f t="shared" ref="D213" si="136">SUM(D214)</f>
        <v>0</v>
      </c>
      <c r="E213" s="237">
        <f t="shared" ref="E213" si="137">SUM(E214)</f>
        <v>0</v>
      </c>
      <c r="F213" s="190">
        <f t="shared" ref="F213:W213" si="138">SUM(F214:F214)</f>
        <v>0</v>
      </c>
      <c r="G213" s="190">
        <f t="shared" si="138"/>
        <v>0</v>
      </c>
      <c r="H213" s="190">
        <f t="shared" si="138"/>
        <v>0</v>
      </c>
      <c r="I213" s="190">
        <f t="shared" si="138"/>
        <v>0</v>
      </c>
      <c r="J213" s="190">
        <f t="shared" si="138"/>
        <v>0</v>
      </c>
      <c r="K213" s="190">
        <f t="shared" si="138"/>
        <v>0</v>
      </c>
      <c r="L213" s="190">
        <f t="shared" ref="L213:M213" si="139">SUM(L214:L214)</f>
        <v>0</v>
      </c>
      <c r="M213" s="190">
        <f t="shared" si="139"/>
        <v>0</v>
      </c>
      <c r="N213" s="190">
        <f t="shared" si="138"/>
        <v>0</v>
      </c>
      <c r="O213" s="190">
        <f t="shared" si="138"/>
        <v>0</v>
      </c>
      <c r="P213" s="190">
        <f t="shared" si="138"/>
        <v>0</v>
      </c>
      <c r="Q213" s="190">
        <f t="shared" si="138"/>
        <v>0</v>
      </c>
      <c r="R213" s="190">
        <f t="shared" si="138"/>
        <v>0</v>
      </c>
      <c r="S213" s="190">
        <f t="shared" si="138"/>
        <v>0</v>
      </c>
      <c r="T213" s="190">
        <f t="shared" si="138"/>
        <v>0</v>
      </c>
      <c r="U213" s="190">
        <f t="shared" si="138"/>
        <v>0</v>
      </c>
      <c r="V213" s="190">
        <f t="shared" si="138"/>
        <v>0</v>
      </c>
      <c r="W213" s="190">
        <f t="shared" si="138"/>
        <v>0</v>
      </c>
    </row>
    <row r="214" spans="1:23" s="116" customFormat="1" ht="46.65" x14ac:dyDescent="0.35">
      <c r="A214" s="167">
        <v>170</v>
      </c>
      <c r="B214" s="152" t="s">
        <v>454</v>
      </c>
      <c r="C214" s="174" t="s">
        <v>455</v>
      </c>
      <c r="D214" s="192">
        <v>0</v>
      </c>
      <c r="E214" s="192">
        <v>0</v>
      </c>
      <c r="F214" s="192">
        <f>L214-D214</f>
        <v>0</v>
      </c>
      <c r="G214" s="192">
        <f>M214-E214</f>
        <v>0</v>
      </c>
      <c r="H214" s="192"/>
      <c r="I214" s="192"/>
      <c r="J214" s="192"/>
      <c r="K214" s="192"/>
      <c r="L214" s="153"/>
      <c r="M214" s="153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</row>
    <row r="215" spans="1:23" s="116" customFormat="1" ht="15.55" x14ac:dyDescent="0.35">
      <c r="A215" s="172"/>
      <c r="B215" s="156" t="s">
        <v>456</v>
      </c>
      <c r="C215" s="173"/>
      <c r="D215" s="237">
        <f t="shared" ref="D215" si="140">SUM(D216:D218)</f>
        <v>0</v>
      </c>
      <c r="E215" s="237">
        <f t="shared" ref="E215" si="141">SUM(E216:E218)</f>
        <v>0</v>
      </c>
      <c r="F215" s="190">
        <f t="shared" ref="F215:W215" si="142">SUM(F216:F218)</f>
        <v>0</v>
      </c>
      <c r="G215" s="190">
        <f t="shared" si="142"/>
        <v>0.8</v>
      </c>
      <c r="H215" s="190">
        <f t="shared" si="142"/>
        <v>0</v>
      </c>
      <c r="I215" s="190">
        <f t="shared" si="142"/>
        <v>0</v>
      </c>
      <c r="J215" s="190">
        <f t="shared" si="142"/>
        <v>0</v>
      </c>
      <c r="K215" s="190">
        <f t="shared" si="142"/>
        <v>0</v>
      </c>
      <c r="L215" s="190">
        <f t="shared" ref="L215:M215" si="143">SUM(L216:L218)</f>
        <v>0</v>
      </c>
      <c r="M215" s="190">
        <f t="shared" si="143"/>
        <v>0.8</v>
      </c>
      <c r="N215" s="190">
        <f t="shared" si="142"/>
        <v>0</v>
      </c>
      <c r="O215" s="190">
        <f t="shared" si="142"/>
        <v>0</v>
      </c>
      <c r="P215" s="190">
        <f t="shared" si="142"/>
        <v>0</v>
      </c>
      <c r="Q215" s="190">
        <f t="shared" si="142"/>
        <v>0</v>
      </c>
      <c r="R215" s="190">
        <f t="shared" si="142"/>
        <v>0</v>
      </c>
      <c r="S215" s="190">
        <f t="shared" si="142"/>
        <v>0</v>
      </c>
      <c r="T215" s="190">
        <f t="shared" si="142"/>
        <v>0</v>
      </c>
      <c r="U215" s="190">
        <f t="shared" si="142"/>
        <v>0</v>
      </c>
      <c r="V215" s="190">
        <f t="shared" si="142"/>
        <v>0</v>
      </c>
      <c r="W215" s="190">
        <f t="shared" si="142"/>
        <v>0</v>
      </c>
    </row>
    <row r="216" spans="1:23" s="116" customFormat="1" ht="46.65" x14ac:dyDescent="0.35">
      <c r="A216" s="167">
        <v>171</v>
      </c>
      <c r="B216" s="152" t="s">
        <v>457</v>
      </c>
      <c r="C216" s="174" t="s">
        <v>458</v>
      </c>
      <c r="D216" s="192">
        <v>0</v>
      </c>
      <c r="E216" s="192">
        <v>0</v>
      </c>
      <c r="F216" s="192">
        <f t="shared" ref="F216:F218" si="144">L216-D216</f>
        <v>0</v>
      </c>
      <c r="G216" s="192">
        <f t="shared" ref="G216:G218" si="145">M216-E216</f>
        <v>0</v>
      </c>
      <c r="H216" s="192"/>
      <c r="I216" s="192"/>
      <c r="J216" s="192"/>
      <c r="K216" s="192"/>
      <c r="L216" s="153"/>
      <c r="M216" s="153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</row>
    <row r="217" spans="1:23" s="116" customFormat="1" ht="31.1" x14ac:dyDescent="0.35">
      <c r="A217" s="167">
        <v>172</v>
      </c>
      <c r="B217" s="152" t="s">
        <v>459</v>
      </c>
      <c r="C217" s="174" t="s">
        <v>460</v>
      </c>
      <c r="D217" s="192">
        <v>0</v>
      </c>
      <c r="E217" s="192">
        <v>0</v>
      </c>
      <c r="F217" s="192">
        <f t="shared" si="144"/>
        <v>0</v>
      </c>
      <c r="G217" s="192">
        <f t="shared" si="145"/>
        <v>0.8</v>
      </c>
      <c r="H217" s="192"/>
      <c r="I217" s="192"/>
      <c r="J217" s="192"/>
      <c r="K217" s="192"/>
      <c r="L217" s="153"/>
      <c r="M217" s="153">
        <v>0.8</v>
      </c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</row>
    <row r="218" spans="1:23" s="116" customFormat="1" ht="31.1" x14ac:dyDescent="0.35">
      <c r="A218" s="167">
        <v>173</v>
      </c>
      <c r="B218" s="152" t="s">
        <v>461</v>
      </c>
      <c r="C218" s="174" t="s">
        <v>462</v>
      </c>
      <c r="D218" s="192">
        <v>0</v>
      </c>
      <c r="E218" s="192">
        <v>0</v>
      </c>
      <c r="F218" s="192">
        <f t="shared" si="144"/>
        <v>0</v>
      </c>
      <c r="G218" s="192">
        <f t="shared" si="145"/>
        <v>0</v>
      </c>
      <c r="H218" s="192"/>
      <c r="I218" s="192"/>
      <c r="J218" s="192"/>
      <c r="K218" s="192"/>
      <c r="L218" s="153"/>
      <c r="M218" s="153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</row>
    <row r="219" spans="1:23" s="116" customFormat="1" ht="15.55" x14ac:dyDescent="0.35">
      <c r="A219" s="172"/>
      <c r="B219" s="156" t="s">
        <v>463</v>
      </c>
      <c r="C219" s="173"/>
      <c r="D219" s="237">
        <f t="shared" ref="D219" si="146">SUM(D220:D222)</f>
        <v>0.14199999999999999</v>
      </c>
      <c r="E219" s="237">
        <f t="shared" ref="E219" si="147">SUM(E220:E222)</f>
        <v>0</v>
      </c>
      <c r="F219" s="190">
        <f t="shared" ref="F219:W219" si="148">SUM(F220:F222)</f>
        <v>0</v>
      </c>
      <c r="G219" s="190">
        <f t="shared" si="148"/>
        <v>0</v>
      </c>
      <c r="H219" s="190">
        <f t="shared" si="148"/>
        <v>0</v>
      </c>
      <c r="I219" s="190">
        <f t="shared" si="148"/>
        <v>0</v>
      </c>
      <c r="J219" s="190">
        <f t="shared" si="148"/>
        <v>0</v>
      </c>
      <c r="K219" s="190">
        <f t="shared" si="148"/>
        <v>0</v>
      </c>
      <c r="L219" s="190">
        <f t="shared" ref="L219:M219" si="149">SUM(L220:L222)</f>
        <v>0.14199999999999999</v>
      </c>
      <c r="M219" s="190">
        <f t="shared" si="149"/>
        <v>0</v>
      </c>
      <c r="N219" s="190">
        <f t="shared" si="148"/>
        <v>0</v>
      </c>
      <c r="O219" s="190">
        <f t="shared" si="148"/>
        <v>0</v>
      </c>
      <c r="P219" s="190">
        <f t="shared" si="148"/>
        <v>0</v>
      </c>
      <c r="Q219" s="190">
        <f t="shared" si="148"/>
        <v>0</v>
      </c>
      <c r="R219" s="190">
        <f t="shared" si="148"/>
        <v>0</v>
      </c>
      <c r="S219" s="190">
        <f t="shared" si="148"/>
        <v>0</v>
      </c>
      <c r="T219" s="190">
        <f t="shared" si="148"/>
        <v>0</v>
      </c>
      <c r="U219" s="190">
        <f t="shared" si="148"/>
        <v>0</v>
      </c>
      <c r="V219" s="190">
        <f t="shared" si="148"/>
        <v>0</v>
      </c>
      <c r="W219" s="190">
        <f t="shared" si="148"/>
        <v>0</v>
      </c>
    </row>
    <row r="220" spans="1:23" s="116" customFormat="1" ht="31.1" x14ac:dyDescent="0.35">
      <c r="A220" s="167">
        <v>174</v>
      </c>
      <c r="B220" s="152" t="s">
        <v>464</v>
      </c>
      <c r="C220" s="174" t="s">
        <v>465</v>
      </c>
      <c r="D220" s="192">
        <v>0</v>
      </c>
      <c r="E220" s="192">
        <v>0</v>
      </c>
      <c r="F220" s="192">
        <f t="shared" ref="F220:F222" si="150">L220-D220</f>
        <v>0</v>
      </c>
      <c r="G220" s="192">
        <f t="shared" ref="G220:G222" si="151">M220-E220</f>
        <v>0</v>
      </c>
      <c r="H220" s="192"/>
      <c r="I220" s="192"/>
      <c r="J220" s="192"/>
      <c r="K220" s="192"/>
      <c r="L220" s="153"/>
      <c r="M220" s="153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</row>
    <row r="221" spans="1:23" s="116" customFormat="1" ht="31.1" x14ac:dyDescent="0.35">
      <c r="A221" s="167">
        <v>175</v>
      </c>
      <c r="B221" s="152" t="s">
        <v>466</v>
      </c>
      <c r="C221" s="174" t="s">
        <v>467</v>
      </c>
      <c r="D221" s="192">
        <v>0</v>
      </c>
      <c r="E221" s="192">
        <v>0</v>
      </c>
      <c r="F221" s="192">
        <f t="shared" si="150"/>
        <v>0</v>
      </c>
      <c r="G221" s="192">
        <f t="shared" si="151"/>
        <v>0</v>
      </c>
      <c r="H221" s="192"/>
      <c r="I221" s="192"/>
      <c r="J221" s="192"/>
      <c r="K221" s="192"/>
      <c r="L221" s="153"/>
      <c r="M221" s="153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</row>
    <row r="222" spans="1:23" s="116" customFormat="1" ht="46.65" x14ac:dyDescent="0.35">
      <c r="A222" s="167">
        <v>176</v>
      </c>
      <c r="B222" s="152" t="s">
        <v>1626</v>
      </c>
      <c r="C222" s="176" t="s">
        <v>468</v>
      </c>
      <c r="D222" s="192">
        <v>0.14199999999999999</v>
      </c>
      <c r="E222" s="192">
        <v>0</v>
      </c>
      <c r="F222" s="192">
        <f t="shared" si="150"/>
        <v>0</v>
      </c>
      <c r="G222" s="192">
        <f t="shared" si="151"/>
        <v>0</v>
      </c>
      <c r="H222" s="192"/>
      <c r="I222" s="192"/>
      <c r="J222" s="192"/>
      <c r="K222" s="192"/>
      <c r="L222" s="153">
        <v>0.14199999999999999</v>
      </c>
      <c r="M222" s="153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</row>
    <row r="223" spans="1:23" s="116" customFormat="1" ht="15.55" x14ac:dyDescent="0.35">
      <c r="A223" s="172"/>
      <c r="B223" s="156" t="s">
        <v>469</v>
      </c>
      <c r="C223" s="173"/>
      <c r="D223" s="237">
        <f t="shared" ref="D223" si="152">SUM(D224:D234)</f>
        <v>0</v>
      </c>
      <c r="E223" s="237">
        <f t="shared" ref="E223" si="153">SUM(E224:E234)</f>
        <v>0.25</v>
      </c>
      <c r="F223" s="190">
        <f t="shared" ref="F223:W223" si="154">SUM(F224:F234)</f>
        <v>0.33699999999999997</v>
      </c>
      <c r="G223" s="190">
        <f t="shared" si="154"/>
        <v>0</v>
      </c>
      <c r="H223" s="190">
        <f t="shared" si="154"/>
        <v>0</v>
      </c>
      <c r="I223" s="190">
        <f t="shared" si="154"/>
        <v>0</v>
      </c>
      <c r="J223" s="190">
        <f t="shared" si="154"/>
        <v>0</v>
      </c>
      <c r="K223" s="190">
        <f t="shared" si="154"/>
        <v>0</v>
      </c>
      <c r="L223" s="190">
        <f t="shared" si="154"/>
        <v>0.33699999999999997</v>
      </c>
      <c r="M223" s="190">
        <f t="shared" si="154"/>
        <v>0.25</v>
      </c>
      <c r="N223" s="190">
        <f t="shared" si="154"/>
        <v>0</v>
      </c>
      <c r="O223" s="190">
        <f t="shared" si="154"/>
        <v>0</v>
      </c>
      <c r="P223" s="190">
        <f t="shared" si="154"/>
        <v>0</v>
      </c>
      <c r="Q223" s="190">
        <f t="shared" si="154"/>
        <v>0</v>
      </c>
      <c r="R223" s="190">
        <f t="shared" si="154"/>
        <v>0</v>
      </c>
      <c r="S223" s="190">
        <f t="shared" si="154"/>
        <v>0</v>
      </c>
      <c r="T223" s="190">
        <f t="shared" si="154"/>
        <v>0</v>
      </c>
      <c r="U223" s="190">
        <f t="shared" si="154"/>
        <v>0</v>
      </c>
      <c r="V223" s="190">
        <f t="shared" si="154"/>
        <v>0</v>
      </c>
      <c r="W223" s="190">
        <f t="shared" si="154"/>
        <v>0</v>
      </c>
    </row>
    <row r="224" spans="1:23" s="116" customFormat="1" ht="31.1" x14ac:dyDescent="0.35">
      <c r="A224" s="167">
        <v>177</v>
      </c>
      <c r="B224" s="152" t="s">
        <v>470</v>
      </c>
      <c r="C224" s="174" t="s">
        <v>471</v>
      </c>
      <c r="D224" s="192">
        <v>0</v>
      </c>
      <c r="E224" s="192">
        <v>0</v>
      </c>
      <c r="F224" s="192">
        <f t="shared" ref="F224:F234" si="155">L224-D224</f>
        <v>0</v>
      </c>
      <c r="G224" s="192">
        <f t="shared" ref="G224:G234" si="156">M224-E224</f>
        <v>0</v>
      </c>
      <c r="H224" s="192"/>
      <c r="I224" s="192"/>
      <c r="J224" s="192"/>
      <c r="K224" s="192"/>
      <c r="L224" s="153"/>
      <c r="M224" s="153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</row>
    <row r="225" spans="1:23" s="116" customFormat="1" ht="46.65" x14ac:dyDescent="0.35">
      <c r="A225" s="167">
        <v>178</v>
      </c>
      <c r="B225" s="152" t="s">
        <v>472</v>
      </c>
      <c r="C225" s="174" t="s">
        <v>473</v>
      </c>
      <c r="D225" s="192">
        <v>0</v>
      </c>
      <c r="E225" s="192">
        <v>0</v>
      </c>
      <c r="F225" s="192">
        <f t="shared" si="155"/>
        <v>0</v>
      </c>
      <c r="G225" s="192">
        <f t="shared" si="156"/>
        <v>0</v>
      </c>
      <c r="H225" s="192"/>
      <c r="I225" s="192"/>
      <c r="J225" s="192"/>
      <c r="K225" s="192"/>
      <c r="L225" s="153"/>
      <c r="M225" s="153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</row>
    <row r="226" spans="1:23" s="116" customFormat="1" ht="31.1" x14ac:dyDescent="0.35">
      <c r="A226" s="167">
        <v>179</v>
      </c>
      <c r="B226" s="152" t="s">
        <v>474</v>
      </c>
      <c r="C226" s="174" t="s">
        <v>475</v>
      </c>
      <c r="D226" s="192">
        <v>0</v>
      </c>
      <c r="E226" s="192">
        <v>0</v>
      </c>
      <c r="F226" s="192">
        <f t="shared" si="155"/>
        <v>0</v>
      </c>
      <c r="G226" s="192">
        <f t="shared" si="156"/>
        <v>0</v>
      </c>
      <c r="H226" s="192"/>
      <c r="I226" s="192"/>
      <c r="J226" s="192"/>
      <c r="K226" s="192"/>
      <c r="L226" s="153"/>
      <c r="M226" s="153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</row>
    <row r="227" spans="1:23" s="116" customFormat="1" ht="31.1" x14ac:dyDescent="0.35">
      <c r="A227" s="167">
        <v>180</v>
      </c>
      <c r="B227" s="152" t="s">
        <v>476</v>
      </c>
      <c r="C227" s="174" t="s">
        <v>477</v>
      </c>
      <c r="D227" s="192">
        <v>0</v>
      </c>
      <c r="E227" s="192">
        <v>0</v>
      </c>
      <c r="F227" s="192">
        <f t="shared" si="155"/>
        <v>0</v>
      </c>
      <c r="G227" s="192">
        <f t="shared" si="156"/>
        <v>0</v>
      </c>
      <c r="H227" s="192"/>
      <c r="I227" s="192"/>
      <c r="J227" s="192"/>
      <c r="K227" s="192"/>
      <c r="L227" s="153"/>
      <c r="M227" s="153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</row>
    <row r="228" spans="1:23" s="116" customFormat="1" ht="46.65" x14ac:dyDescent="0.35">
      <c r="A228" s="167">
        <v>181</v>
      </c>
      <c r="B228" s="152" t="s">
        <v>478</v>
      </c>
      <c r="C228" s="174" t="s">
        <v>479</v>
      </c>
      <c r="D228" s="192">
        <v>0</v>
      </c>
      <c r="E228" s="192">
        <v>0</v>
      </c>
      <c r="F228" s="192">
        <f t="shared" si="155"/>
        <v>0</v>
      </c>
      <c r="G228" s="192">
        <f t="shared" si="156"/>
        <v>0</v>
      </c>
      <c r="H228" s="192"/>
      <c r="I228" s="192"/>
      <c r="J228" s="192"/>
      <c r="K228" s="192"/>
      <c r="L228" s="153"/>
      <c r="M228" s="153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</row>
    <row r="229" spans="1:23" s="116" customFormat="1" ht="77.7" x14ac:dyDescent="0.35">
      <c r="A229" s="167">
        <v>182</v>
      </c>
      <c r="B229" s="152" t="s">
        <v>1627</v>
      </c>
      <c r="C229" s="174" t="s">
        <v>480</v>
      </c>
      <c r="D229" s="192">
        <v>0</v>
      </c>
      <c r="E229" s="192">
        <v>0</v>
      </c>
      <c r="F229" s="192">
        <f t="shared" si="155"/>
        <v>0</v>
      </c>
      <c r="G229" s="192">
        <f t="shared" si="156"/>
        <v>0</v>
      </c>
      <c r="H229" s="192"/>
      <c r="I229" s="192"/>
      <c r="J229" s="192"/>
      <c r="K229" s="192"/>
      <c r="L229" s="153"/>
      <c r="M229" s="153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</row>
    <row r="230" spans="1:23" s="116" customFormat="1" ht="46.65" x14ac:dyDescent="0.35">
      <c r="A230" s="167">
        <v>183</v>
      </c>
      <c r="B230" s="152" t="s">
        <v>1628</v>
      </c>
      <c r="C230" s="176" t="s">
        <v>481</v>
      </c>
      <c r="D230" s="192">
        <v>0</v>
      </c>
      <c r="E230" s="192">
        <v>0.25</v>
      </c>
      <c r="F230" s="192">
        <f t="shared" si="155"/>
        <v>0</v>
      </c>
      <c r="G230" s="192">
        <f t="shared" si="156"/>
        <v>0</v>
      </c>
      <c r="H230" s="192"/>
      <c r="I230" s="192"/>
      <c r="J230" s="192"/>
      <c r="K230" s="192"/>
      <c r="L230" s="153"/>
      <c r="M230" s="153">
        <v>0.25</v>
      </c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</row>
    <row r="231" spans="1:23" s="116" customFormat="1" ht="62.2" x14ac:dyDescent="0.35">
      <c r="A231" s="167">
        <v>184</v>
      </c>
      <c r="B231" s="152" t="s">
        <v>1629</v>
      </c>
      <c r="C231" s="174" t="s">
        <v>1630</v>
      </c>
      <c r="D231" s="192">
        <v>0</v>
      </c>
      <c r="E231" s="192">
        <v>0</v>
      </c>
      <c r="F231" s="192">
        <f t="shared" si="155"/>
        <v>0.29299999999999998</v>
      </c>
      <c r="G231" s="192">
        <f t="shared" si="156"/>
        <v>0</v>
      </c>
      <c r="H231" s="192"/>
      <c r="I231" s="192"/>
      <c r="J231" s="192"/>
      <c r="K231" s="192"/>
      <c r="L231" s="153">
        <v>0.29299999999999998</v>
      </c>
      <c r="M231" s="153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</row>
    <row r="232" spans="1:23" s="116" customFormat="1" ht="31.1" x14ac:dyDescent="0.35">
      <c r="A232" s="167">
        <v>185</v>
      </c>
      <c r="B232" s="152" t="s">
        <v>1631</v>
      </c>
      <c r="C232" s="174" t="s">
        <v>482</v>
      </c>
      <c r="D232" s="192">
        <v>0</v>
      </c>
      <c r="E232" s="192">
        <v>0</v>
      </c>
      <c r="F232" s="192">
        <f t="shared" si="155"/>
        <v>0</v>
      </c>
      <c r="G232" s="192">
        <f t="shared" si="156"/>
        <v>0</v>
      </c>
      <c r="H232" s="192"/>
      <c r="I232" s="192"/>
      <c r="J232" s="192"/>
      <c r="K232" s="192"/>
      <c r="L232" s="153"/>
      <c r="M232" s="153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</row>
    <row r="233" spans="1:23" s="116" customFormat="1" ht="62.2" x14ac:dyDescent="0.35">
      <c r="A233" s="167">
        <v>186</v>
      </c>
      <c r="B233" s="152" t="s">
        <v>483</v>
      </c>
      <c r="C233" s="174" t="s">
        <v>1632</v>
      </c>
      <c r="D233" s="192">
        <v>0</v>
      </c>
      <c r="E233" s="192">
        <v>0</v>
      </c>
      <c r="F233" s="192">
        <f t="shared" si="155"/>
        <v>4.3999999999999997E-2</v>
      </c>
      <c r="G233" s="192">
        <f t="shared" si="156"/>
        <v>0</v>
      </c>
      <c r="H233" s="192"/>
      <c r="I233" s="192"/>
      <c r="J233" s="192"/>
      <c r="K233" s="192"/>
      <c r="L233" s="153">
        <v>4.3999999999999997E-2</v>
      </c>
      <c r="M233" s="153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</row>
    <row r="234" spans="1:23" s="116" customFormat="1" ht="77.7" x14ac:dyDescent="0.35">
      <c r="A234" s="167">
        <v>187</v>
      </c>
      <c r="B234" s="152" t="s">
        <v>1633</v>
      </c>
      <c r="C234" s="174" t="s">
        <v>1634</v>
      </c>
      <c r="D234" s="192"/>
      <c r="E234" s="192"/>
      <c r="F234" s="192">
        <f t="shared" si="155"/>
        <v>0</v>
      </c>
      <c r="G234" s="192">
        <f t="shared" si="156"/>
        <v>0</v>
      </c>
      <c r="H234" s="192"/>
      <c r="I234" s="192"/>
      <c r="J234" s="192"/>
      <c r="K234" s="192"/>
      <c r="L234" s="153"/>
      <c r="M234" s="153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</row>
    <row r="235" spans="1:23" s="116" customFormat="1" ht="15.55" x14ac:dyDescent="0.35">
      <c r="A235" s="172"/>
      <c r="B235" s="156" t="s">
        <v>484</v>
      </c>
      <c r="C235" s="173"/>
      <c r="D235" s="237">
        <f t="shared" ref="D235" si="157">SUM(D236:D238)</f>
        <v>0</v>
      </c>
      <c r="E235" s="237">
        <f t="shared" ref="E235" si="158">SUM(E236:E238)</f>
        <v>0.25</v>
      </c>
      <c r="F235" s="190">
        <f t="shared" ref="F235:W235" si="159">SUM(F236:F238)</f>
        <v>0</v>
      </c>
      <c r="G235" s="190">
        <f t="shared" si="159"/>
        <v>0</v>
      </c>
      <c r="H235" s="190">
        <f t="shared" si="159"/>
        <v>0</v>
      </c>
      <c r="I235" s="190">
        <f t="shared" si="159"/>
        <v>0</v>
      </c>
      <c r="J235" s="190">
        <f t="shared" si="159"/>
        <v>0</v>
      </c>
      <c r="K235" s="190">
        <f t="shared" si="159"/>
        <v>0</v>
      </c>
      <c r="L235" s="190">
        <f t="shared" si="159"/>
        <v>0</v>
      </c>
      <c r="M235" s="190">
        <f t="shared" si="159"/>
        <v>0.25</v>
      </c>
      <c r="N235" s="190">
        <f t="shared" si="159"/>
        <v>0</v>
      </c>
      <c r="O235" s="190">
        <f t="shared" si="159"/>
        <v>0</v>
      </c>
      <c r="P235" s="190">
        <f t="shared" si="159"/>
        <v>0</v>
      </c>
      <c r="Q235" s="190">
        <f t="shared" si="159"/>
        <v>0</v>
      </c>
      <c r="R235" s="190">
        <f t="shared" si="159"/>
        <v>0</v>
      </c>
      <c r="S235" s="190">
        <f t="shared" si="159"/>
        <v>0</v>
      </c>
      <c r="T235" s="190">
        <f t="shared" si="159"/>
        <v>0</v>
      </c>
      <c r="U235" s="190">
        <f t="shared" si="159"/>
        <v>0</v>
      </c>
      <c r="V235" s="190">
        <f t="shared" si="159"/>
        <v>0</v>
      </c>
      <c r="W235" s="190">
        <f t="shared" si="159"/>
        <v>0</v>
      </c>
    </row>
    <row r="236" spans="1:23" s="116" customFormat="1" ht="31.1" x14ac:dyDescent="0.35">
      <c r="A236" s="167">
        <v>188</v>
      </c>
      <c r="B236" s="152" t="s">
        <v>485</v>
      </c>
      <c r="C236" s="174" t="s">
        <v>486</v>
      </c>
      <c r="D236" s="192">
        <v>0</v>
      </c>
      <c r="E236" s="192">
        <v>0</v>
      </c>
      <c r="F236" s="192">
        <f t="shared" ref="F236:F238" si="160">L236-D236</f>
        <v>0</v>
      </c>
      <c r="G236" s="192">
        <f t="shared" ref="G236:G238" si="161">M236-E236</f>
        <v>0</v>
      </c>
      <c r="H236" s="192"/>
      <c r="I236" s="192"/>
      <c r="J236" s="192"/>
      <c r="K236" s="192"/>
      <c r="L236" s="153"/>
      <c r="M236" s="153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</row>
    <row r="237" spans="1:23" s="116" customFormat="1" ht="46.65" x14ac:dyDescent="0.35">
      <c r="A237" s="167">
        <v>189</v>
      </c>
      <c r="B237" s="152" t="s">
        <v>487</v>
      </c>
      <c r="C237" s="174" t="s">
        <v>1635</v>
      </c>
      <c r="D237" s="192">
        <v>0</v>
      </c>
      <c r="E237" s="192">
        <v>0.25</v>
      </c>
      <c r="F237" s="192">
        <f t="shared" si="160"/>
        <v>0</v>
      </c>
      <c r="G237" s="192">
        <f t="shared" si="161"/>
        <v>0</v>
      </c>
      <c r="H237" s="192"/>
      <c r="I237" s="192"/>
      <c r="J237" s="192"/>
      <c r="K237" s="192"/>
      <c r="L237" s="153"/>
      <c r="M237" s="153">
        <v>0.25</v>
      </c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</row>
    <row r="238" spans="1:23" s="116" customFormat="1" ht="46.65" x14ac:dyDescent="0.35">
      <c r="A238" s="167">
        <v>190</v>
      </c>
      <c r="B238" s="152" t="s">
        <v>488</v>
      </c>
      <c r="C238" s="174" t="s">
        <v>489</v>
      </c>
      <c r="D238" s="192">
        <v>0</v>
      </c>
      <c r="E238" s="192">
        <v>0</v>
      </c>
      <c r="F238" s="192">
        <f t="shared" si="160"/>
        <v>0</v>
      </c>
      <c r="G238" s="192">
        <f t="shared" si="161"/>
        <v>0</v>
      </c>
      <c r="H238" s="192"/>
      <c r="I238" s="192"/>
      <c r="J238" s="192"/>
      <c r="K238" s="192"/>
      <c r="L238" s="153"/>
      <c r="M238" s="153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</row>
    <row r="239" spans="1:23" s="116" customFormat="1" ht="15.55" x14ac:dyDescent="0.35">
      <c r="A239" s="172"/>
      <c r="B239" s="156" t="s">
        <v>490</v>
      </c>
      <c r="C239" s="173"/>
      <c r="D239" s="237">
        <f t="shared" ref="D239" si="162">SUM(D240:D245)</f>
        <v>0</v>
      </c>
      <c r="E239" s="237">
        <f t="shared" ref="E239" si="163">SUM(E240:E245)</f>
        <v>0</v>
      </c>
      <c r="F239" s="190">
        <f t="shared" ref="F239:W239" si="164">SUM(F240:F245)</f>
        <v>0.95099999999999996</v>
      </c>
      <c r="G239" s="190">
        <f t="shared" si="164"/>
        <v>0</v>
      </c>
      <c r="H239" s="190">
        <f t="shared" si="164"/>
        <v>0</v>
      </c>
      <c r="I239" s="190">
        <f t="shared" si="164"/>
        <v>0</v>
      </c>
      <c r="J239" s="190">
        <f t="shared" si="164"/>
        <v>0</v>
      </c>
      <c r="K239" s="190">
        <f t="shared" si="164"/>
        <v>0</v>
      </c>
      <c r="L239" s="190">
        <f t="shared" ref="L239:M239" si="165">SUM(L240:L245)</f>
        <v>0.95099999999999996</v>
      </c>
      <c r="M239" s="190">
        <f t="shared" si="165"/>
        <v>0</v>
      </c>
      <c r="N239" s="190">
        <f t="shared" si="164"/>
        <v>0</v>
      </c>
      <c r="O239" s="190">
        <f t="shared" si="164"/>
        <v>0</v>
      </c>
      <c r="P239" s="190">
        <f t="shared" si="164"/>
        <v>0</v>
      </c>
      <c r="Q239" s="190">
        <f t="shared" si="164"/>
        <v>0</v>
      </c>
      <c r="R239" s="190">
        <f t="shared" si="164"/>
        <v>0</v>
      </c>
      <c r="S239" s="190">
        <f t="shared" si="164"/>
        <v>0</v>
      </c>
      <c r="T239" s="190">
        <f t="shared" si="164"/>
        <v>0</v>
      </c>
      <c r="U239" s="190">
        <f t="shared" si="164"/>
        <v>0</v>
      </c>
      <c r="V239" s="190">
        <f t="shared" si="164"/>
        <v>0</v>
      </c>
      <c r="W239" s="190">
        <f t="shared" si="164"/>
        <v>0</v>
      </c>
    </row>
    <row r="240" spans="1:23" s="116" customFormat="1" ht="46.65" x14ac:dyDescent="0.35">
      <c r="A240" s="167">
        <v>191</v>
      </c>
      <c r="B240" s="152" t="s">
        <v>491</v>
      </c>
      <c r="C240" s="174" t="s">
        <v>1636</v>
      </c>
      <c r="D240" s="192">
        <v>0</v>
      </c>
      <c r="E240" s="192">
        <v>0</v>
      </c>
      <c r="F240" s="192">
        <f t="shared" ref="F240:F245" si="166">L240-D240</f>
        <v>0</v>
      </c>
      <c r="G240" s="192">
        <f t="shared" ref="G240:G245" si="167">M240-E240</f>
        <v>0</v>
      </c>
      <c r="H240" s="192"/>
      <c r="I240" s="192"/>
      <c r="J240" s="192"/>
      <c r="K240" s="192"/>
      <c r="L240" s="153"/>
      <c r="M240" s="153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</row>
    <row r="241" spans="1:23" s="116" customFormat="1" ht="46.65" x14ac:dyDescent="0.35">
      <c r="A241" s="167">
        <v>192</v>
      </c>
      <c r="B241" s="152" t="s">
        <v>492</v>
      </c>
      <c r="C241" s="174" t="s">
        <v>493</v>
      </c>
      <c r="D241" s="192">
        <v>0</v>
      </c>
      <c r="E241" s="192">
        <v>0</v>
      </c>
      <c r="F241" s="192">
        <f t="shared" si="166"/>
        <v>0.95099999999999996</v>
      </c>
      <c r="G241" s="192">
        <f t="shared" si="167"/>
        <v>0</v>
      </c>
      <c r="H241" s="192"/>
      <c r="I241" s="192"/>
      <c r="J241" s="192"/>
      <c r="K241" s="192"/>
      <c r="L241" s="153">
        <v>0.95099999999999996</v>
      </c>
      <c r="M241" s="153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</row>
    <row r="242" spans="1:23" s="116" customFormat="1" ht="77.7" x14ac:dyDescent="0.35">
      <c r="A242" s="167">
        <v>193</v>
      </c>
      <c r="B242" s="152" t="s">
        <v>494</v>
      </c>
      <c r="C242" s="174" t="s">
        <v>495</v>
      </c>
      <c r="D242" s="192">
        <v>0</v>
      </c>
      <c r="E242" s="192">
        <v>0</v>
      </c>
      <c r="F242" s="192">
        <f t="shared" si="166"/>
        <v>0</v>
      </c>
      <c r="G242" s="192">
        <f t="shared" si="167"/>
        <v>0</v>
      </c>
      <c r="H242" s="192"/>
      <c r="I242" s="192"/>
      <c r="J242" s="192"/>
      <c r="K242" s="192"/>
      <c r="L242" s="153"/>
      <c r="M242" s="153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</row>
    <row r="243" spans="1:23" s="116" customFormat="1" ht="31.1" x14ac:dyDescent="0.35">
      <c r="A243" s="167">
        <v>194</v>
      </c>
      <c r="B243" s="152" t="s">
        <v>496</v>
      </c>
      <c r="C243" s="174" t="s">
        <v>497</v>
      </c>
      <c r="D243" s="192">
        <v>0</v>
      </c>
      <c r="E243" s="192">
        <v>0</v>
      </c>
      <c r="F243" s="192">
        <f t="shared" si="166"/>
        <v>0</v>
      </c>
      <c r="G243" s="192">
        <f t="shared" si="167"/>
        <v>0</v>
      </c>
      <c r="H243" s="192"/>
      <c r="I243" s="192"/>
      <c r="J243" s="192"/>
      <c r="K243" s="192"/>
      <c r="L243" s="153"/>
      <c r="M243" s="153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</row>
    <row r="244" spans="1:23" s="116" customFormat="1" ht="31.1" x14ac:dyDescent="0.35">
      <c r="A244" s="167">
        <v>195</v>
      </c>
      <c r="B244" s="152" t="s">
        <v>1637</v>
      </c>
      <c r="C244" s="174" t="s">
        <v>1638</v>
      </c>
      <c r="D244" s="192"/>
      <c r="E244" s="192"/>
      <c r="F244" s="192">
        <f t="shared" si="166"/>
        <v>0</v>
      </c>
      <c r="G244" s="192">
        <f t="shared" si="167"/>
        <v>0</v>
      </c>
      <c r="H244" s="192"/>
      <c r="I244" s="192"/>
      <c r="J244" s="192"/>
      <c r="K244" s="192"/>
      <c r="L244" s="153"/>
      <c r="M244" s="153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</row>
    <row r="245" spans="1:23" s="116" customFormat="1" ht="46.65" x14ac:dyDescent="0.35">
      <c r="A245" s="167">
        <v>196</v>
      </c>
      <c r="B245" s="152" t="s">
        <v>1639</v>
      </c>
      <c r="C245" s="174" t="s">
        <v>1640</v>
      </c>
      <c r="D245" s="192"/>
      <c r="E245" s="192"/>
      <c r="F245" s="192">
        <f t="shared" si="166"/>
        <v>0</v>
      </c>
      <c r="G245" s="192">
        <f t="shared" si="167"/>
        <v>0</v>
      </c>
      <c r="H245" s="192"/>
      <c r="I245" s="192"/>
      <c r="J245" s="192"/>
      <c r="K245" s="192"/>
      <c r="L245" s="153"/>
      <c r="M245" s="153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</row>
    <row r="246" spans="1:23" s="116" customFormat="1" ht="15.55" x14ac:dyDescent="0.35">
      <c r="A246" s="172"/>
      <c r="B246" s="156" t="s">
        <v>498</v>
      </c>
      <c r="C246" s="173"/>
      <c r="D246" s="237">
        <f t="shared" ref="D246" si="168">SUM(D247:D256)</f>
        <v>0.46400000000000002</v>
      </c>
      <c r="E246" s="237">
        <f t="shared" ref="E246" si="169">SUM(E247:E256)</f>
        <v>0.63</v>
      </c>
      <c r="F246" s="190">
        <f t="shared" ref="F246:W246" si="170">SUM(F247:F256)</f>
        <v>6.0309999999999997</v>
      </c>
      <c r="G246" s="190">
        <f t="shared" si="170"/>
        <v>0.63</v>
      </c>
      <c r="H246" s="190">
        <f t="shared" si="170"/>
        <v>0</v>
      </c>
      <c r="I246" s="190">
        <f t="shared" si="170"/>
        <v>0</v>
      </c>
      <c r="J246" s="190">
        <f t="shared" si="170"/>
        <v>0</v>
      </c>
      <c r="K246" s="190">
        <f t="shared" si="170"/>
        <v>0</v>
      </c>
      <c r="L246" s="190">
        <f t="shared" si="170"/>
        <v>6.4949999999999992</v>
      </c>
      <c r="M246" s="190">
        <f t="shared" si="170"/>
        <v>1.26</v>
      </c>
      <c r="N246" s="190">
        <f t="shared" si="170"/>
        <v>0</v>
      </c>
      <c r="O246" s="190">
        <f t="shared" si="170"/>
        <v>0</v>
      </c>
      <c r="P246" s="190">
        <f t="shared" si="170"/>
        <v>0</v>
      </c>
      <c r="Q246" s="190">
        <f t="shared" si="170"/>
        <v>0</v>
      </c>
      <c r="R246" s="190">
        <f t="shared" si="170"/>
        <v>0</v>
      </c>
      <c r="S246" s="190">
        <f t="shared" si="170"/>
        <v>0</v>
      </c>
      <c r="T246" s="190">
        <f t="shared" si="170"/>
        <v>0</v>
      </c>
      <c r="U246" s="190">
        <f t="shared" si="170"/>
        <v>0</v>
      </c>
      <c r="V246" s="190">
        <f t="shared" si="170"/>
        <v>0</v>
      </c>
      <c r="W246" s="190">
        <f t="shared" si="170"/>
        <v>0</v>
      </c>
    </row>
    <row r="247" spans="1:23" s="116" customFormat="1" ht="77.7" x14ac:dyDescent="0.35">
      <c r="A247" s="167">
        <v>197</v>
      </c>
      <c r="B247" s="152" t="s">
        <v>1641</v>
      </c>
      <c r="C247" s="174" t="s">
        <v>499</v>
      </c>
      <c r="D247" s="192">
        <v>0</v>
      </c>
      <c r="E247" s="192">
        <v>0</v>
      </c>
      <c r="F247" s="192">
        <f t="shared" ref="F247:F256" si="171">L247-D247</f>
        <v>1.4999999999999999E-2</v>
      </c>
      <c r="G247" s="192">
        <f t="shared" ref="G247:G256" si="172">M247-E247</f>
        <v>0.63</v>
      </c>
      <c r="H247" s="192"/>
      <c r="I247" s="192"/>
      <c r="J247" s="192"/>
      <c r="K247" s="192"/>
      <c r="L247" s="153">
        <v>1.4999999999999999E-2</v>
      </c>
      <c r="M247" s="153">
        <v>0.63</v>
      </c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</row>
    <row r="248" spans="1:23" s="116" customFormat="1" ht="77.7" x14ac:dyDescent="0.35">
      <c r="A248" s="167">
        <v>198</v>
      </c>
      <c r="B248" s="152" t="s">
        <v>500</v>
      </c>
      <c r="C248" s="174" t="s">
        <v>501</v>
      </c>
      <c r="D248" s="192">
        <v>0</v>
      </c>
      <c r="E248" s="192">
        <v>0</v>
      </c>
      <c r="F248" s="192">
        <f t="shared" si="171"/>
        <v>0</v>
      </c>
      <c r="G248" s="192">
        <f t="shared" si="172"/>
        <v>0</v>
      </c>
      <c r="H248" s="192"/>
      <c r="I248" s="192"/>
      <c r="J248" s="192"/>
      <c r="K248" s="192"/>
      <c r="L248" s="153"/>
      <c r="M248" s="153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</row>
    <row r="249" spans="1:23" s="116" customFormat="1" ht="77.7" x14ac:dyDescent="0.35">
      <c r="A249" s="167">
        <v>199</v>
      </c>
      <c r="B249" s="152" t="s">
        <v>1642</v>
      </c>
      <c r="C249" s="174" t="s">
        <v>1643</v>
      </c>
      <c r="D249" s="192">
        <v>0</v>
      </c>
      <c r="E249" s="192">
        <v>0</v>
      </c>
      <c r="F249" s="192">
        <f t="shared" si="171"/>
        <v>6.016</v>
      </c>
      <c r="G249" s="192">
        <f t="shared" si="172"/>
        <v>0</v>
      </c>
      <c r="H249" s="192"/>
      <c r="I249" s="192"/>
      <c r="J249" s="192"/>
      <c r="K249" s="192"/>
      <c r="L249" s="153">
        <v>6.016</v>
      </c>
      <c r="M249" s="153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</row>
    <row r="250" spans="1:23" s="116" customFormat="1" ht="62.2" x14ac:dyDescent="0.35">
      <c r="A250" s="167">
        <v>200</v>
      </c>
      <c r="B250" s="152" t="s">
        <v>502</v>
      </c>
      <c r="C250" s="174" t="s">
        <v>1644</v>
      </c>
      <c r="D250" s="192">
        <v>0</v>
      </c>
      <c r="E250" s="192">
        <v>0.63</v>
      </c>
      <c r="F250" s="192">
        <f t="shared" si="171"/>
        <v>0</v>
      </c>
      <c r="G250" s="192">
        <f t="shared" si="172"/>
        <v>0</v>
      </c>
      <c r="H250" s="192"/>
      <c r="I250" s="192"/>
      <c r="J250" s="192"/>
      <c r="K250" s="192"/>
      <c r="L250" s="153"/>
      <c r="M250" s="153">
        <v>0.63</v>
      </c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</row>
    <row r="251" spans="1:23" s="116" customFormat="1" ht="31.1" x14ac:dyDescent="0.35">
      <c r="A251" s="167">
        <v>201</v>
      </c>
      <c r="B251" s="152" t="s">
        <v>503</v>
      </c>
      <c r="C251" s="176" t="s">
        <v>504</v>
      </c>
      <c r="D251" s="192">
        <v>0.108</v>
      </c>
      <c r="E251" s="192">
        <v>0</v>
      </c>
      <c r="F251" s="192">
        <f t="shared" si="171"/>
        <v>0</v>
      </c>
      <c r="G251" s="192">
        <f t="shared" si="172"/>
        <v>0</v>
      </c>
      <c r="H251" s="192"/>
      <c r="I251" s="192"/>
      <c r="J251" s="192"/>
      <c r="K251" s="192"/>
      <c r="L251" s="153">
        <v>0.108</v>
      </c>
      <c r="M251" s="153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</row>
    <row r="252" spans="1:23" s="116" customFormat="1" ht="62.2" x14ac:dyDescent="0.35">
      <c r="A252" s="167">
        <v>202</v>
      </c>
      <c r="B252" s="152" t="s">
        <v>505</v>
      </c>
      <c r="C252" s="176" t="s">
        <v>506</v>
      </c>
      <c r="D252" s="192">
        <v>0.224</v>
      </c>
      <c r="E252" s="192">
        <v>0</v>
      </c>
      <c r="F252" s="192">
        <f t="shared" si="171"/>
        <v>0</v>
      </c>
      <c r="G252" s="192">
        <f t="shared" si="172"/>
        <v>0</v>
      </c>
      <c r="H252" s="192"/>
      <c r="I252" s="192"/>
      <c r="J252" s="192"/>
      <c r="K252" s="192"/>
      <c r="L252" s="153">
        <v>0.224</v>
      </c>
      <c r="M252" s="153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</row>
    <row r="253" spans="1:23" s="116" customFormat="1" ht="31.1" x14ac:dyDescent="0.35">
      <c r="A253" s="167">
        <v>203</v>
      </c>
      <c r="B253" s="152" t="s">
        <v>507</v>
      </c>
      <c r="C253" s="176" t="s">
        <v>508</v>
      </c>
      <c r="D253" s="192">
        <v>0.13200000000000001</v>
      </c>
      <c r="E253" s="192">
        <v>0</v>
      </c>
      <c r="F253" s="192">
        <f t="shared" si="171"/>
        <v>0</v>
      </c>
      <c r="G253" s="192">
        <f t="shared" si="172"/>
        <v>0</v>
      </c>
      <c r="H253" s="192"/>
      <c r="I253" s="192"/>
      <c r="J253" s="192"/>
      <c r="K253" s="192"/>
      <c r="L253" s="153">
        <v>0.13200000000000001</v>
      </c>
      <c r="M253" s="153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</row>
    <row r="254" spans="1:23" s="116" customFormat="1" ht="46.65" x14ac:dyDescent="0.35">
      <c r="A254" s="167">
        <v>204</v>
      </c>
      <c r="B254" s="152" t="s">
        <v>1645</v>
      </c>
      <c r="C254" s="176" t="s">
        <v>1646</v>
      </c>
      <c r="D254" s="192"/>
      <c r="E254" s="192"/>
      <c r="F254" s="192">
        <f t="shared" si="171"/>
        <v>0</v>
      </c>
      <c r="G254" s="192">
        <f t="shared" si="172"/>
        <v>0</v>
      </c>
      <c r="H254" s="192"/>
      <c r="I254" s="192"/>
      <c r="J254" s="192"/>
      <c r="K254" s="192"/>
      <c r="L254" s="153"/>
      <c r="M254" s="153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</row>
    <row r="255" spans="1:23" s="116" customFormat="1" ht="46.65" x14ac:dyDescent="0.35">
      <c r="A255" s="167">
        <v>205</v>
      </c>
      <c r="B255" s="152" t="s">
        <v>1647</v>
      </c>
      <c r="C255" s="176" t="s">
        <v>1648</v>
      </c>
      <c r="D255" s="192"/>
      <c r="E255" s="192"/>
      <c r="F255" s="192">
        <f t="shared" si="171"/>
        <v>0</v>
      </c>
      <c r="G255" s="192">
        <f t="shared" si="172"/>
        <v>0</v>
      </c>
      <c r="H255" s="192"/>
      <c r="I255" s="192"/>
      <c r="J255" s="192"/>
      <c r="K255" s="192"/>
      <c r="L255" s="153"/>
      <c r="M255" s="153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</row>
    <row r="256" spans="1:23" s="116" customFormat="1" ht="31.1" x14ac:dyDescent="0.35">
      <c r="A256" s="167">
        <v>206</v>
      </c>
      <c r="B256" s="152" t="s">
        <v>1649</v>
      </c>
      <c r="C256" s="176" t="s">
        <v>1650</v>
      </c>
      <c r="D256" s="192"/>
      <c r="E256" s="192"/>
      <c r="F256" s="192">
        <f t="shared" si="171"/>
        <v>0</v>
      </c>
      <c r="G256" s="192">
        <f t="shared" si="172"/>
        <v>0</v>
      </c>
      <c r="H256" s="192"/>
      <c r="I256" s="192"/>
      <c r="J256" s="192"/>
      <c r="K256" s="192"/>
      <c r="L256" s="153"/>
      <c r="M256" s="153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</row>
    <row r="257" spans="1:23" s="116" customFormat="1" ht="15.55" x14ac:dyDescent="0.35">
      <c r="A257" s="172"/>
      <c r="B257" s="156" t="s">
        <v>509</v>
      </c>
      <c r="C257" s="173"/>
      <c r="D257" s="237">
        <f t="shared" ref="D257" si="173">SUM(D258:D264)</f>
        <v>0</v>
      </c>
      <c r="E257" s="237">
        <f t="shared" ref="E257" si="174">SUM(E258:E264)</f>
        <v>0</v>
      </c>
      <c r="F257" s="190">
        <f t="shared" ref="F257:W257" si="175">SUM(F258:F264)</f>
        <v>0.30000000000000004</v>
      </c>
      <c r="G257" s="190">
        <f t="shared" si="175"/>
        <v>0.8</v>
      </c>
      <c r="H257" s="190">
        <f t="shared" si="175"/>
        <v>0</v>
      </c>
      <c r="I257" s="190">
        <f t="shared" si="175"/>
        <v>0</v>
      </c>
      <c r="J257" s="190">
        <f t="shared" si="175"/>
        <v>0</v>
      </c>
      <c r="K257" s="190">
        <f t="shared" si="175"/>
        <v>0</v>
      </c>
      <c r="L257" s="190">
        <f t="shared" si="175"/>
        <v>0.30000000000000004</v>
      </c>
      <c r="M257" s="190">
        <f t="shared" si="175"/>
        <v>0.8</v>
      </c>
      <c r="N257" s="190">
        <f t="shared" si="175"/>
        <v>0</v>
      </c>
      <c r="O257" s="190">
        <f t="shared" si="175"/>
        <v>0</v>
      </c>
      <c r="P257" s="190">
        <f t="shared" si="175"/>
        <v>0</v>
      </c>
      <c r="Q257" s="190">
        <f t="shared" si="175"/>
        <v>0</v>
      </c>
      <c r="R257" s="190">
        <f t="shared" si="175"/>
        <v>0</v>
      </c>
      <c r="S257" s="190">
        <f t="shared" si="175"/>
        <v>0</v>
      </c>
      <c r="T257" s="190">
        <f t="shared" si="175"/>
        <v>0</v>
      </c>
      <c r="U257" s="190">
        <f t="shared" si="175"/>
        <v>0</v>
      </c>
      <c r="V257" s="190">
        <f t="shared" si="175"/>
        <v>0</v>
      </c>
      <c r="W257" s="190">
        <f t="shared" si="175"/>
        <v>0</v>
      </c>
    </row>
    <row r="258" spans="1:23" s="116" customFormat="1" ht="31.1" x14ac:dyDescent="0.35">
      <c r="A258" s="167">
        <v>207</v>
      </c>
      <c r="B258" s="152" t="s">
        <v>510</v>
      </c>
      <c r="C258" s="174" t="s">
        <v>511</v>
      </c>
      <c r="D258" s="192">
        <v>0</v>
      </c>
      <c r="E258" s="192">
        <v>0</v>
      </c>
      <c r="F258" s="192">
        <f t="shared" ref="F258:F264" si="176">L258-D258</f>
        <v>0</v>
      </c>
      <c r="G258" s="192">
        <f t="shared" ref="G258:G264" si="177">M258-E258</f>
        <v>0</v>
      </c>
      <c r="H258" s="192"/>
      <c r="I258" s="192"/>
      <c r="J258" s="192"/>
      <c r="K258" s="192"/>
      <c r="L258" s="153"/>
      <c r="M258" s="153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</row>
    <row r="259" spans="1:23" s="116" customFormat="1" ht="46.65" x14ac:dyDescent="0.35">
      <c r="A259" s="167">
        <v>208</v>
      </c>
      <c r="B259" s="152" t="s">
        <v>512</v>
      </c>
      <c r="C259" s="174" t="s">
        <v>513</v>
      </c>
      <c r="D259" s="192">
        <v>0</v>
      </c>
      <c r="E259" s="192">
        <v>0</v>
      </c>
      <c r="F259" s="192">
        <f t="shared" si="176"/>
        <v>0</v>
      </c>
      <c r="G259" s="192">
        <f t="shared" si="177"/>
        <v>0</v>
      </c>
      <c r="H259" s="192"/>
      <c r="I259" s="192"/>
      <c r="J259" s="192"/>
      <c r="K259" s="192"/>
      <c r="L259" s="153"/>
      <c r="M259" s="153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</row>
    <row r="260" spans="1:23" s="116" customFormat="1" ht="31.1" x14ac:dyDescent="0.35">
      <c r="A260" s="167">
        <v>209</v>
      </c>
      <c r="B260" s="152" t="s">
        <v>514</v>
      </c>
      <c r="C260" s="174" t="s">
        <v>515</v>
      </c>
      <c r="D260" s="192">
        <v>0</v>
      </c>
      <c r="E260" s="192">
        <v>0</v>
      </c>
      <c r="F260" s="192">
        <f t="shared" si="176"/>
        <v>0</v>
      </c>
      <c r="G260" s="192">
        <f t="shared" si="177"/>
        <v>0</v>
      </c>
      <c r="H260" s="192"/>
      <c r="I260" s="192"/>
      <c r="J260" s="192"/>
      <c r="K260" s="192"/>
      <c r="L260" s="153"/>
      <c r="M260" s="153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</row>
    <row r="261" spans="1:23" s="116" customFormat="1" ht="62.2" x14ac:dyDescent="0.35">
      <c r="A261" s="167">
        <v>210</v>
      </c>
      <c r="B261" s="152" t="s">
        <v>516</v>
      </c>
      <c r="C261" s="174" t="s">
        <v>517</v>
      </c>
      <c r="D261" s="192">
        <v>0</v>
      </c>
      <c r="E261" s="192">
        <v>0</v>
      </c>
      <c r="F261" s="192">
        <f t="shared" si="176"/>
        <v>0</v>
      </c>
      <c r="G261" s="192">
        <f t="shared" si="177"/>
        <v>0</v>
      </c>
      <c r="H261" s="192"/>
      <c r="I261" s="192"/>
      <c r="J261" s="192"/>
      <c r="K261" s="192"/>
      <c r="L261" s="153"/>
      <c r="M261" s="153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</row>
    <row r="262" spans="1:23" s="116" customFormat="1" ht="46.65" x14ac:dyDescent="0.35">
      <c r="A262" s="167">
        <v>211</v>
      </c>
      <c r="B262" s="152" t="s">
        <v>518</v>
      </c>
      <c r="C262" s="174" t="s">
        <v>519</v>
      </c>
      <c r="D262" s="192">
        <v>0</v>
      </c>
      <c r="E262" s="192">
        <v>0</v>
      </c>
      <c r="F262" s="192">
        <f t="shared" si="176"/>
        <v>0</v>
      </c>
      <c r="G262" s="192">
        <f t="shared" si="177"/>
        <v>0</v>
      </c>
      <c r="H262" s="192"/>
      <c r="I262" s="192"/>
      <c r="J262" s="192"/>
      <c r="K262" s="192"/>
      <c r="L262" s="153"/>
      <c r="M262" s="153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</row>
    <row r="263" spans="1:23" s="116" customFormat="1" ht="31.1" x14ac:dyDescent="0.35">
      <c r="A263" s="167">
        <v>212</v>
      </c>
      <c r="B263" s="152" t="s">
        <v>1651</v>
      </c>
      <c r="C263" s="174" t="s">
        <v>1652</v>
      </c>
      <c r="D263" s="192"/>
      <c r="E263" s="192"/>
      <c r="F263" s="192">
        <f t="shared" si="176"/>
        <v>0</v>
      </c>
      <c r="G263" s="192">
        <f t="shared" si="177"/>
        <v>0.8</v>
      </c>
      <c r="H263" s="192"/>
      <c r="I263" s="192"/>
      <c r="J263" s="192"/>
      <c r="K263" s="192"/>
      <c r="L263" s="153"/>
      <c r="M263" s="153">
        <v>0.8</v>
      </c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</row>
    <row r="264" spans="1:23" s="116" customFormat="1" ht="46.65" x14ac:dyDescent="0.35">
      <c r="A264" s="167">
        <v>213</v>
      </c>
      <c r="B264" s="152" t="s">
        <v>1653</v>
      </c>
      <c r="C264" s="174" t="s">
        <v>520</v>
      </c>
      <c r="D264" s="192">
        <v>0</v>
      </c>
      <c r="E264" s="192">
        <v>0</v>
      </c>
      <c r="F264" s="192">
        <f t="shared" si="176"/>
        <v>0.30000000000000004</v>
      </c>
      <c r="G264" s="192">
        <f t="shared" si="177"/>
        <v>0</v>
      </c>
      <c r="H264" s="192"/>
      <c r="I264" s="192"/>
      <c r="J264" s="192"/>
      <c r="K264" s="192"/>
      <c r="L264" s="153">
        <v>0.30000000000000004</v>
      </c>
      <c r="M264" s="153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</row>
    <row r="265" spans="1:23" s="116" customFormat="1" ht="15.55" x14ac:dyDescent="0.35">
      <c r="A265" s="172"/>
      <c r="B265" s="156" t="s">
        <v>521</v>
      </c>
      <c r="C265" s="173"/>
      <c r="D265" s="237">
        <f t="shared" ref="D265" si="178">SUM(D266:D273)</f>
        <v>0.15</v>
      </c>
      <c r="E265" s="237">
        <f t="shared" ref="E265" si="179">SUM(E266:E273)</f>
        <v>2.52</v>
      </c>
      <c r="F265" s="190">
        <f t="shared" ref="F265:W265" si="180">SUM(F266:F273)</f>
        <v>0.13</v>
      </c>
      <c r="G265" s="190">
        <f t="shared" si="180"/>
        <v>0</v>
      </c>
      <c r="H265" s="190">
        <f t="shared" si="180"/>
        <v>0</v>
      </c>
      <c r="I265" s="190">
        <f t="shared" si="180"/>
        <v>0</v>
      </c>
      <c r="J265" s="190">
        <f t="shared" si="180"/>
        <v>0</v>
      </c>
      <c r="K265" s="190">
        <f t="shared" si="180"/>
        <v>0</v>
      </c>
      <c r="L265" s="190">
        <f t="shared" si="180"/>
        <v>0.28000000000000003</v>
      </c>
      <c r="M265" s="190">
        <f t="shared" si="180"/>
        <v>2.52</v>
      </c>
      <c r="N265" s="190">
        <f t="shared" si="180"/>
        <v>0</v>
      </c>
      <c r="O265" s="190">
        <f t="shared" si="180"/>
        <v>0</v>
      </c>
      <c r="P265" s="190">
        <f t="shared" si="180"/>
        <v>0</v>
      </c>
      <c r="Q265" s="190">
        <f t="shared" si="180"/>
        <v>0</v>
      </c>
      <c r="R265" s="190">
        <f t="shared" si="180"/>
        <v>0</v>
      </c>
      <c r="S265" s="190">
        <f t="shared" si="180"/>
        <v>0</v>
      </c>
      <c r="T265" s="190">
        <f t="shared" si="180"/>
        <v>0</v>
      </c>
      <c r="U265" s="190">
        <f t="shared" si="180"/>
        <v>0</v>
      </c>
      <c r="V265" s="190">
        <f t="shared" si="180"/>
        <v>0</v>
      </c>
      <c r="W265" s="190">
        <f t="shared" si="180"/>
        <v>0</v>
      </c>
    </row>
    <row r="266" spans="1:23" s="116" customFormat="1" ht="46.65" x14ac:dyDescent="0.35">
      <c r="A266" s="167">
        <v>214</v>
      </c>
      <c r="B266" s="152" t="s">
        <v>1654</v>
      </c>
      <c r="C266" s="174" t="s">
        <v>522</v>
      </c>
      <c r="D266" s="192">
        <v>0</v>
      </c>
      <c r="E266" s="192">
        <v>1.26</v>
      </c>
      <c r="F266" s="192">
        <f t="shared" ref="F266:F273" si="181">L266-D266</f>
        <v>0</v>
      </c>
      <c r="G266" s="192">
        <f t="shared" ref="G266:G273" si="182">M266-E266</f>
        <v>0</v>
      </c>
      <c r="H266" s="192"/>
      <c r="I266" s="192"/>
      <c r="J266" s="192"/>
      <c r="K266" s="192"/>
      <c r="L266" s="153"/>
      <c r="M266" s="153">
        <v>1.26</v>
      </c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</row>
    <row r="267" spans="1:23" s="116" customFormat="1" ht="62.2" x14ac:dyDescent="0.35">
      <c r="A267" s="167">
        <v>215</v>
      </c>
      <c r="B267" s="152" t="s">
        <v>523</v>
      </c>
      <c r="C267" s="174" t="s">
        <v>524</v>
      </c>
      <c r="D267" s="192">
        <v>0</v>
      </c>
      <c r="E267" s="192">
        <v>0</v>
      </c>
      <c r="F267" s="192">
        <f t="shared" si="181"/>
        <v>0</v>
      </c>
      <c r="G267" s="192">
        <f t="shared" si="182"/>
        <v>0</v>
      </c>
      <c r="H267" s="192"/>
      <c r="I267" s="192"/>
      <c r="J267" s="192"/>
      <c r="K267" s="192"/>
      <c r="L267" s="153"/>
      <c r="M267" s="153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</row>
    <row r="268" spans="1:23" s="116" customFormat="1" ht="46.65" x14ac:dyDescent="0.35">
      <c r="A268" s="167">
        <v>216</v>
      </c>
      <c r="B268" s="152" t="s">
        <v>525</v>
      </c>
      <c r="C268" s="174" t="s">
        <v>526</v>
      </c>
      <c r="D268" s="192">
        <v>0</v>
      </c>
      <c r="E268" s="192">
        <v>0</v>
      </c>
      <c r="F268" s="192">
        <f t="shared" si="181"/>
        <v>0</v>
      </c>
      <c r="G268" s="192">
        <f t="shared" si="182"/>
        <v>0</v>
      </c>
      <c r="H268" s="192"/>
      <c r="I268" s="192"/>
      <c r="J268" s="192"/>
      <c r="K268" s="192"/>
      <c r="L268" s="153"/>
      <c r="M268" s="153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</row>
    <row r="269" spans="1:23" s="116" customFormat="1" ht="31.1" x14ac:dyDescent="0.35">
      <c r="A269" s="167">
        <v>217</v>
      </c>
      <c r="B269" s="152" t="s">
        <v>527</v>
      </c>
      <c r="C269" s="174" t="s">
        <v>528</v>
      </c>
      <c r="D269" s="192">
        <v>0</v>
      </c>
      <c r="E269" s="192">
        <v>0</v>
      </c>
      <c r="F269" s="192">
        <f t="shared" si="181"/>
        <v>0</v>
      </c>
      <c r="G269" s="192">
        <f t="shared" si="182"/>
        <v>0</v>
      </c>
      <c r="H269" s="192"/>
      <c r="I269" s="192"/>
      <c r="J269" s="192"/>
      <c r="K269" s="192"/>
      <c r="L269" s="153"/>
      <c r="M269" s="153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</row>
    <row r="270" spans="1:23" s="116" customFormat="1" ht="46.65" x14ac:dyDescent="0.35">
      <c r="A270" s="167">
        <v>218</v>
      </c>
      <c r="B270" s="152" t="s">
        <v>1655</v>
      </c>
      <c r="C270" s="174" t="s">
        <v>1656</v>
      </c>
      <c r="D270" s="192">
        <v>0</v>
      </c>
      <c r="E270" s="192">
        <v>0</v>
      </c>
      <c r="F270" s="192">
        <f t="shared" si="181"/>
        <v>0</v>
      </c>
      <c r="G270" s="192">
        <f t="shared" si="182"/>
        <v>0</v>
      </c>
      <c r="H270" s="192"/>
      <c r="I270" s="192"/>
      <c r="J270" s="192"/>
      <c r="K270" s="192"/>
      <c r="L270" s="153"/>
      <c r="M270" s="153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</row>
    <row r="271" spans="1:23" s="116" customFormat="1" ht="31.1" x14ac:dyDescent="0.35">
      <c r="A271" s="167">
        <v>219</v>
      </c>
      <c r="B271" s="152" t="s">
        <v>529</v>
      </c>
      <c r="C271" s="174" t="s">
        <v>530</v>
      </c>
      <c r="D271" s="192">
        <v>0</v>
      </c>
      <c r="E271" s="192">
        <v>1.26</v>
      </c>
      <c r="F271" s="192">
        <f t="shared" si="181"/>
        <v>0</v>
      </c>
      <c r="G271" s="192">
        <f t="shared" si="182"/>
        <v>0</v>
      </c>
      <c r="H271" s="192"/>
      <c r="I271" s="192"/>
      <c r="J271" s="192"/>
      <c r="K271" s="192"/>
      <c r="L271" s="153"/>
      <c r="M271" s="153">
        <v>1.26</v>
      </c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</row>
    <row r="272" spans="1:23" s="116" customFormat="1" ht="77.7" x14ac:dyDescent="0.35">
      <c r="A272" s="167">
        <v>220</v>
      </c>
      <c r="B272" s="152" t="s">
        <v>1657</v>
      </c>
      <c r="C272" s="174" t="s">
        <v>531</v>
      </c>
      <c r="D272" s="192">
        <v>0</v>
      </c>
      <c r="E272" s="192">
        <v>0</v>
      </c>
      <c r="F272" s="192">
        <f t="shared" si="181"/>
        <v>0.13</v>
      </c>
      <c r="G272" s="192">
        <f t="shared" si="182"/>
        <v>0</v>
      </c>
      <c r="H272" s="192"/>
      <c r="I272" s="192"/>
      <c r="J272" s="192"/>
      <c r="K272" s="192"/>
      <c r="L272" s="153">
        <v>0.13</v>
      </c>
      <c r="M272" s="153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</row>
    <row r="273" spans="1:23" s="116" customFormat="1" ht="46.65" x14ac:dyDescent="0.35">
      <c r="A273" s="167">
        <v>221</v>
      </c>
      <c r="B273" s="152" t="s">
        <v>1658</v>
      </c>
      <c r="C273" s="174" t="s">
        <v>532</v>
      </c>
      <c r="D273" s="192">
        <v>0.15</v>
      </c>
      <c r="E273" s="192">
        <v>0</v>
      </c>
      <c r="F273" s="192">
        <f t="shared" si="181"/>
        <v>0</v>
      </c>
      <c r="G273" s="192">
        <f t="shared" si="182"/>
        <v>0</v>
      </c>
      <c r="H273" s="192"/>
      <c r="I273" s="192"/>
      <c r="J273" s="192"/>
      <c r="K273" s="192"/>
      <c r="L273" s="153">
        <v>0.15</v>
      </c>
      <c r="M273" s="153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</row>
    <row r="274" spans="1:23" s="116" customFormat="1" ht="15.55" x14ac:dyDescent="0.35">
      <c r="A274" s="172"/>
      <c r="B274" s="156" t="s">
        <v>533</v>
      </c>
      <c r="C274" s="173"/>
      <c r="D274" s="237">
        <f t="shared" ref="D274" si="183">SUM(D275:D312)</f>
        <v>0</v>
      </c>
      <c r="E274" s="237">
        <f t="shared" ref="E274" si="184">SUM(E275:E312)</f>
        <v>5.32</v>
      </c>
      <c r="F274" s="190">
        <f t="shared" ref="F274:W274" si="185">SUM(F275:F312)</f>
        <v>0</v>
      </c>
      <c r="G274" s="190">
        <f t="shared" si="185"/>
        <v>1.4300000000000002</v>
      </c>
      <c r="H274" s="190">
        <f t="shared" si="185"/>
        <v>0</v>
      </c>
      <c r="I274" s="190">
        <f t="shared" si="185"/>
        <v>0</v>
      </c>
      <c r="J274" s="190">
        <f t="shared" si="185"/>
        <v>0</v>
      </c>
      <c r="K274" s="190">
        <f t="shared" si="185"/>
        <v>0</v>
      </c>
      <c r="L274" s="190">
        <f t="shared" si="185"/>
        <v>0</v>
      </c>
      <c r="M274" s="190">
        <f t="shared" si="185"/>
        <v>6.75</v>
      </c>
      <c r="N274" s="190">
        <f t="shared" si="185"/>
        <v>0</v>
      </c>
      <c r="O274" s="190">
        <f t="shared" si="185"/>
        <v>0</v>
      </c>
      <c r="P274" s="190">
        <f t="shared" si="185"/>
        <v>0</v>
      </c>
      <c r="Q274" s="190">
        <f t="shared" si="185"/>
        <v>0</v>
      </c>
      <c r="R274" s="190">
        <f t="shared" si="185"/>
        <v>0</v>
      </c>
      <c r="S274" s="190">
        <f t="shared" si="185"/>
        <v>0</v>
      </c>
      <c r="T274" s="190">
        <f t="shared" si="185"/>
        <v>0</v>
      </c>
      <c r="U274" s="190">
        <f t="shared" si="185"/>
        <v>0</v>
      </c>
      <c r="V274" s="190">
        <f t="shared" si="185"/>
        <v>0</v>
      </c>
      <c r="W274" s="190">
        <f t="shared" si="185"/>
        <v>0</v>
      </c>
    </row>
    <row r="275" spans="1:23" s="116" customFormat="1" ht="46.65" x14ac:dyDescent="0.35">
      <c r="A275" s="167">
        <v>222</v>
      </c>
      <c r="B275" s="152" t="s">
        <v>1659</v>
      </c>
      <c r="C275" s="174" t="s">
        <v>534</v>
      </c>
      <c r="D275" s="192">
        <v>0</v>
      </c>
      <c r="E275" s="192">
        <v>0</v>
      </c>
      <c r="F275" s="192">
        <f t="shared" ref="F275:F312" si="186">L275-D275</f>
        <v>0</v>
      </c>
      <c r="G275" s="192">
        <f t="shared" ref="G275:G312" si="187">M275-E275</f>
        <v>0</v>
      </c>
      <c r="H275" s="192"/>
      <c r="I275" s="192"/>
      <c r="J275" s="192"/>
      <c r="K275" s="192"/>
      <c r="L275" s="153"/>
      <c r="M275" s="153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</row>
    <row r="276" spans="1:23" s="116" customFormat="1" ht="31.1" x14ac:dyDescent="0.35">
      <c r="A276" s="167">
        <v>223</v>
      </c>
      <c r="B276" s="152" t="s">
        <v>535</v>
      </c>
      <c r="C276" s="174" t="s">
        <v>536</v>
      </c>
      <c r="D276" s="192">
        <v>0</v>
      </c>
      <c r="E276" s="192">
        <v>0</v>
      </c>
      <c r="F276" s="192">
        <f t="shared" si="186"/>
        <v>0</v>
      </c>
      <c r="G276" s="192">
        <f t="shared" si="187"/>
        <v>0</v>
      </c>
      <c r="H276" s="192"/>
      <c r="I276" s="192"/>
      <c r="J276" s="192"/>
      <c r="K276" s="192"/>
      <c r="L276" s="153"/>
      <c r="M276" s="153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</row>
    <row r="277" spans="1:23" s="116" customFormat="1" ht="31.1" x14ac:dyDescent="0.35">
      <c r="A277" s="167">
        <v>224</v>
      </c>
      <c r="B277" s="152" t="s">
        <v>537</v>
      </c>
      <c r="C277" s="174" t="s">
        <v>538</v>
      </c>
      <c r="D277" s="192">
        <v>0</v>
      </c>
      <c r="E277" s="192">
        <v>0</v>
      </c>
      <c r="F277" s="192">
        <f t="shared" si="186"/>
        <v>0</v>
      </c>
      <c r="G277" s="192">
        <f t="shared" si="187"/>
        <v>0</v>
      </c>
      <c r="H277" s="192"/>
      <c r="I277" s="192"/>
      <c r="J277" s="192"/>
      <c r="K277" s="192"/>
      <c r="L277" s="153"/>
      <c r="M277" s="153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</row>
    <row r="278" spans="1:23" s="116" customFormat="1" ht="62.2" x14ac:dyDescent="0.35">
      <c r="A278" s="167">
        <v>225</v>
      </c>
      <c r="B278" s="152" t="s">
        <v>1660</v>
      </c>
      <c r="C278" s="174" t="s">
        <v>539</v>
      </c>
      <c r="D278" s="192">
        <v>0</v>
      </c>
      <c r="E278" s="192">
        <v>0</v>
      </c>
      <c r="F278" s="192">
        <f t="shared" si="186"/>
        <v>0</v>
      </c>
      <c r="G278" s="192">
        <f t="shared" si="187"/>
        <v>0</v>
      </c>
      <c r="H278" s="192"/>
      <c r="I278" s="192"/>
      <c r="J278" s="192"/>
      <c r="K278" s="192"/>
      <c r="L278" s="153"/>
      <c r="M278" s="153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</row>
    <row r="279" spans="1:23" s="116" customFormat="1" ht="31.1" x14ac:dyDescent="0.35">
      <c r="A279" s="167">
        <v>226</v>
      </c>
      <c r="B279" s="152" t="s">
        <v>540</v>
      </c>
      <c r="C279" s="174" t="s">
        <v>541</v>
      </c>
      <c r="D279" s="192">
        <v>0</v>
      </c>
      <c r="E279" s="192">
        <v>1.26</v>
      </c>
      <c r="F279" s="192">
        <f t="shared" si="186"/>
        <v>0</v>
      </c>
      <c r="G279" s="192">
        <f t="shared" si="187"/>
        <v>0</v>
      </c>
      <c r="H279" s="192"/>
      <c r="I279" s="192"/>
      <c r="J279" s="192"/>
      <c r="K279" s="192"/>
      <c r="L279" s="153"/>
      <c r="M279" s="153">
        <v>1.26</v>
      </c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</row>
    <row r="280" spans="1:23" s="116" customFormat="1" ht="31.1" x14ac:dyDescent="0.35">
      <c r="A280" s="167">
        <v>227</v>
      </c>
      <c r="B280" s="152" t="s">
        <v>542</v>
      </c>
      <c r="C280" s="174" t="s">
        <v>543</v>
      </c>
      <c r="D280" s="192">
        <v>0</v>
      </c>
      <c r="E280" s="192">
        <v>0</v>
      </c>
      <c r="F280" s="192">
        <f t="shared" si="186"/>
        <v>0</v>
      </c>
      <c r="G280" s="192">
        <f t="shared" si="187"/>
        <v>0</v>
      </c>
      <c r="H280" s="192"/>
      <c r="I280" s="192"/>
      <c r="J280" s="192"/>
      <c r="K280" s="192"/>
      <c r="L280" s="153"/>
      <c r="M280" s="153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</row>
    <row r="281" spans="1:23" s="116" customFormat="1" ht="31.1" x14ac:dyDescent="0.35">
      <c r="A281" s="167">
        <v>228</v>
      </c>
      <c r="B281" s="152" t="s">
        <v>544</v>
      </c>
      <c r="C281" s="174" t="s">
        <v>545</v>
      </c>
      <c r="D281" s="192">
        <v>0</v>
      </c>
      <c r="E281" s="192">
        <v>0</v>
      </c>
      <c r="F281" s="192">
        <f t="shared" si="186"/>
        <v>0</v>
      </c>
      <c r="G281" s="192">
        <f t="shared" si="187"/>
        <v>0</v>
      </c>
      <c r="H281" s="192"/>
      <c r="I281" s="192"/>
      <c r="J281" s="192"/>
      <c r="K281" s="192"/>
      <c r="L281" s="153"/>
      <c r="M281" s="153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</row>
    <row r="282" spans="1:23" s="116" customFormat="1" ht="46.65" x14ac:dyDescent="0.35">
      <c r="A282" s="167">
        <v>229</v>
      </c>
      <c r="B282" s="152" t="s">
        <v>546</v>
      </c>
      <c r="C282" s="174" t="s">
        <v>547</v>
      </c>
      <c r="D282" s="192">
        <v>0</v>
      </c>
      <c r="E282" s="192">
        <v>0</v>
      </c>
      <c r="F282" s="192">
        <f t="shared" si="186"/>
        <v>0</v>
      </c>
      <c r="G282" s="192">
        <f t="shared" si="187"/>
        <v>0</v>
      </c>
      <c r="H282" s="192"/>
      <c r="I282" s="192"/>
      <c r="J282" s="192"/>
      <c r="K282" s="192"/>
      <c r="L282" s="153"/>
      <c r="M282" s="153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</row>
    <row r="283" spans="1:23" s="116" customFormat="1" ht="31.1" x14ac:dyDescent="0.35">
      <c r="A283" s="167">
        <v>230</v>
      </c>
      <c r="B283" s="152" t="s">
        <v>1661</v>
      </c>
      <c r="C283" s="174" t="s">
        <v>548</v>
      </c>
      <c r="D283" s="192">
        <v>0</v>
      </c>
      <c r="E283" s="192">
        <v>0</v>
      </c>
      <c r="F283" s="192">
        <f t="shared" si="186"/>
        <v>0</v>
      </c>
      <c r="G283" s="192">
        <f t="shared" si="187"/>
        <v>0</v>
      </c>
      <c r="H283" s="192"/>
      <c r="I283" s="192"/>
      <c r="J283" s="192"/>
      <c r="K283" s="192"/>
      <c r="L283" s="153"/>
      <c r="M283" s="153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</row>
    <row r="284" spans="1:23" s="116" customFormat="1" ht="46.65" x14ac:dyDescent="0.35">
      <c r="A284" s="167">
        <v>231</v>
      </c>
      <c r="B284" s="152" t="s">
        <v>549</v>
      </c>
      <c r="C284" s="174" t="s">
        <v>550</v>
      </c>
      <c r="D284" s="192">
        <v>0</v>
      </c>
      <c r="E284" s="192">
        <v>1.26</v>
      </c>
      <c r="F284" s="192">
        <f t="shared" si="186"/>
        <v>0</v>
      </c>
      <c r="G284" s="192">
        <f t="shared" si="187"/>
        <v>0</v>
      </c>
      <c r="H284" s="192"/>
      <c r="I284" s="192"/>
      <c r="J284" s="192"/>
      <c r="K284" s="192"/>
      <c r="L284" s="153"/>
      <c r="M284" s="153">
        <v>1.26</v>
      </c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</row>
    <row r="285" spans="1:23" s="116" customFormat="1" ht="46.65" x14ac:dyDescent="0.35">
      <c r="A285" s="167">
        <v>232</v>
      </c>
      <c r="B285" s="152" t="s">
        <v>551</v>
      </c>
      <c r="C285" s="174" t="s">
        <v>552</v>
      </c>
      <c r="D285" s="192">
        <v>0</v>
      </c>
      <c r="E285" s="192">
        <v>0</v>
      </c>
      <c r="F285" s="192">
        <f t="shared" si="186"/>
        <v>0</v>
      </c>
      <c r="G285" s="192">
        <f t="shared" si="187"/>
        <v>0</v>
      </c>
      <c r="H285" s="192"/>
      <c r="I285" s="192"/>
      <c r="J285" s="192"/>
      <c r="K285" s="192"/>
      <c r="L285" s="153"/>
      <c r="M285" s="153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</row>
    <row r="286" spans="1:23" s="116" customFormat="1" ht="46.65" x14ac:dyDescent="0.35">
      <c r="A286" s="167">
        <v>233</v>
      </c>
      <c r="B286" s="152" t="s">
        <v>553</v>
      </c>
      <c r="C286" s="174" t="s">
        <v>554</v>
      </c>
      <c r="D286" s="192">
        <v>0</v>
      </c>
      <c r="E286" s="192">
        <v>0</v>
      </c>
      <c r="F286" s="192">
        <f t="shared" si="186"/>
        <v>0</v>
      </c>
      <c r="G286" s="192">
        <f t="shared" si="187"/>
        <v>0</v>
      </c>
      <c r="H286" s="192"/>
      <c r="I286" s="192"/>
      <c r="J286" s="192"/>
      <c r="K286" s="192"/>
      <c r="L286" s="153"/>
      <c r="M286" s="153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</row>
    <row r="287" spans="1:23" s="116" customFormat="1" ht="46.65" x14ac:dyDescent="0.35">
      <c r="A287" s="167">
        <v>234</v>
      </c>
      <c r="B287" s="152" t="s">
        <v>1662</v>
      </c>
      <c r="C287" s="174" t="s">
        <v>555</v>
      </c>
      <c r="D287" s="192">
        <v>0</v>
      </c>
      <c r="E287" s="192">
        <v>0</v>
      </c>
      <c r="F287" s="192">
        <f t="shared" si="186"/>
        <v>0</v>
      </c>
      <c r="G287" s="192">
        <f t="shared" si="187"/>
        <v>0</v>
      </c>
      <c r="H287" s="192"/>
      <c r="I287" s="192"/>
      <c r="J287" s="192"/>
      <c r="K287" s="192"/>
      <c r="L287" s="153"/>
      <c r="M287" s="153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</row>
    <row r="288" spans="1:23" s="116" customFormat="1" ht="62.2" x14ac:dyDescent="0.35">
      <c r="A288" s="167">
        <v>235</v>
      </c>
      <c r="B288" s="152" t="s">
        <v>1663</v>
      </c>
      <c r="C288" s="174" t="s">
        <v>556</v>
      </c>
      <c r="D288" s="192">
        <v>0</v>
      </c>
      <c r="E288" s="192">
        <v>0</v>
      </c>
      <c r="F288" s="192">
        <f t="shared" si="186"/>
        <v>0</v>
      </c>
      <c r="G288" s="192">
        <f t="shared" si="187"/>
        <v>0.4</v>
      </c>
      <c r="H288" s="192"/>
      <c r="I288" s="192"/>
      <c r="J288" s="192"/>
      <c r="K288" s="192"/>
      <c r="L288" s="153"/>
      <c r="M288" s="153">
        <v>0.4</v>
      </c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</row>
    <row r="289" spans="1:23" s="116" customFormat="1" ht="46.65" x14ac:dyDescent="0.35">
      <c r="A289" s="167">
        <v>236</v>
      </c>
      <c r="B289" s="152" t="s">
        <v>1664</v>
      </c>
      <c r="C289" s="174" t="s">
        <v>557</v>
      </c>
      <c r="D289" s="192">
        <v>0</v>
      </c>
      <c r="E289" s="192">
        <v>0.4</v>
      </c>
      <c r="F289" s="192">
        <f t="shared" si="186"/>
        <v>0</v>
      </c>
      <c r="G289" s="192">
        <f t="shared" si="187"/>
        <v>0</v>
      </c>
      <c r="H289" s="192"/>
      <c r="I289" s="192"/>
      <c r="J289" s="192"/>
      <c r="K289" s="192"/>
      <c r="L289" s="153"/>
      <c r="M289" s="153">
        <v>0.4</v>
      </c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</row>
    <row r="290" spans="1:23" s="116" customFormat="1" ht="46.65" x14ac:dyDescent="0.35">
      <c r="A290" s="167">
        <v>237</v>
      </c>
      <c r="B290" s="152" t="s">
        <v>1665</v>
      </c>
      <c r="C290" s="174" t="s">
        <v>558</v>
      </c>
      <c r="D290" s="192">
        <v>0</v>
      </c>
      <c r="E290" s="192">
        <v>0</v>
      </c>
      <c r="F290" s="192">
        <f t="shared" si="186"/>
        <v>0</v>
      </c>
      <c r="G290" s="192">
        <f t="shared" si="187"/>
        <v>0</v>
      </c>
      <c r="H290" s="192"/>
      <c r="I290" s="192"/>
      <c r="J290" s="192"/>
      <c r="K290" s="192"/>
      <c r="L290" s="153"/>
      <c r="M290" s="153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</row>
    <row r="291" spans="1:23" s="116" customFormat="1" ht="46.65" x14ac:dyDescent="0.35">
      <c r="A291" s="167">
        <v>238</v>
      </c>
      <c r="B291" s="152" t="s">
        <v>1666</v>
      </c>
      <c r="C291" s="174" t="s">
        <v>559</v>
      </c>
      <c r="D291" s="192">
        <v>0</v>
      </c>
      <c r="E291" s="192">
        <v>0</v>
      </c>
      <c r="F291" s="192">
        <f t="shared" si="186"/>
        <v>0</v>
      </c>
      <c r="G291" s="192">
        <f t="shared" si="187"/>
        <v>0</v>
      </c>
      <c r="H291" s="192"/>
      <c r="I291" s="192"/>
      <c r="J291" s="192"/>
      <c r="K291" s="192"/>
      <c r="L291" s="153"/>
      <c r="M291" s="153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</row>
    <row r="292" spans="1:23" s="116" customFormat="1" ht="62.2" x14ac:dyDescent="0.35">
      <c r="A292" s="167">
        <v>239</v>
      </c>
      <c r="B292" s="152" t="s">
        <v>1667</v>
      </c>
      <c r="C292" s="174" t="s">
        <v>560</v>
      </c>
      <c r="D292" s="192">
        <v>0</v>
      </c>
      <c r="E292" s="192">
        <v>0.4</v>
      </c>
      <c r="F292" s="192">
        <f t="shared" si="186"/>
        <v>0</v>
      </c>
      <c r="G292" s="192">
        <f t="shared" si="187"/>
        <v>0</v>
      </c>
      <c r="H292" s="192"/>
      <c r="I292" s="192"/>
      <c r="J292" s="192"/>
      <c r="K292" s="192"/>
      <c r="L292" s="153"/>
      <c r="M292" s="153">
        <v>0.4</v>
      </c>
      <c r="N292" s="192"/>
      <c r="O292" s="192"/>
      <c r="P292" s="192"/>
      <c r="Q292" s="192"/>
      <c r="R292" s="192"/>
      <c r="S292" s="192"/>
      <c r="T292" s="192"/>
      <c r="U292" s="192"/>
      <c r="V292" s="192"/>
      <c r="W292" s="192"/>
    </row>
    <row r="293" spans="1:23" s="116" customFormat="1" ht="46.65" x14ac:dyDescent="0.35">
      <c r="A293" s="167">
        <v>240</v>
      </c>
      <c r="B293" s="152" t="s">
        <v>1668</v>
      </c>
      <c r="C293" s="176" t="s">
        <v>561</v>
      </c>
      <c r="D293" s="192">
        <v>0</v>
      </c>
      <c r="E293" s="192">
        <v>0</v>
      </c>
      <c r="F293" s="192">
        <f t="shared" si="186"/>
        <v>0</v>
      </c>
      <c r="G293" s="192">
        <f t="shared" si="187"/>
        <v>0</v>
      </c>
      <c r="H293" s="192"/>
      <c r="I293" s="192"/>
      <c r="J293" s="192"/>
      <c r="K293" s="192"/>
      <c r="L293" s="153"/>
      <c r="M293" s="153"/>
      <c r="N293" s="192"/>
      <c r="O293" s="192"/>
      <c r="P293" s="192"/>
      <c r="Q293" s="192"/>
      <c r="R293" s="192"/>
      <c r="S293" s="192"/>
      <c r="T293" s="192"/>
      <c r="U293" s="192"/>
      <c r="V293" s="192"/>
      <c r="W293" s="192"/>
    </row>
    <row r="294" spans="1:23" s="116" customFormat="1" ht="46.65" x14ac:dyDescent="0.35">
      <c r="A294" s="167">
        <v>241</v>
      </c>
      <c r="B294" s="152" t="s">
        <v>1669</v>
      </c>
      <c r="C294" s="174" t="s">
        <v>1670</v>
      </c>
      <c r="D294" s="192">
        <v>0</v>
      </c>
      <c r="E294" s="192">
        <v>2</v>
      </c>
      <c r="F294" s="192">
        <f t="shared" si="186"/>
        <v>0</v>
      </c>
      <c r="G294" s="192">
        <f t="shared" si="187"/>
        <v>0</v>
      </c>
      <c r="H294" s="192"/>
      <c r="I294" s="192"/>
      <c r="J294" s="192"/>
      <c r="K294" s="192"/>
      <c r="L294" s="153"/>
      <c r="M294" s="153">
        <v>2</v>
      </c>
      <c r="N294" s="192"/>
      <c r="O294" s="192"/>
      <c r="P294" s="192"/>
      <c r="Q294" s="192"/>
      <c r="R294" s="192"/>
      <c r="S294" s="192"/>
      <c r="T294" s="192"/>
      <c r="U294" s="192"/>
      <c r="V294" s="192"/>
      <c r="W294" s="192"/>
    </row>
    <row r="295" spans="1:23" s="116" customFormat="1" ht="62.2" x14ac:dyDescent="0.35">
      <c r="A295" s="167">
        <v>242</v>
      </c>
      <c r="B295" s="152" t="s">
        <v>562</v>
      </c>
      <c r="C295" s="174" t="s">
        <v>1671</v>
      </c>
      <c r="D295" s="192">
        <v>0</v>
      </c>
      <c r="E295" s="192">
        <v>0</v>
      </c>
      <c r="F295" s="192">
        <f t="shared" si="186"/>
        <v>0</v>
      </c>
      <c r="G295" s="192">
        <f t="shared" si="187"/>
        <v>0</v>
      </c>
      <c r="H295" s="192"/>
      <c r="I295" s="192"/>
      <c r="J295" s="192"/>
      <c r="K295" s="192"/>
      <c r="L295" s="153"/>
      <c r="M295" s="153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</row>
    <row r="296" spans="1:23" s="116" customFormat="1" ht="46.65" x14ac:dyDescent="0.35">
      <c r="A296" s="167">
        <v>243</v>
      </c>
      <c r="B296" s="152" t="s">
        <v>1672</v>
      </c>
      <c r="C296" s="174" t="s">
        <v>563</v>
      </c>
      <c r="D296" s="192">
        <v>0</v>
      </c>
      <c r="E296" s="192">
        <v>0</v>
      </c>
      <c r="F296" s="192">
        <f t="shared" si="186"/>
        <v>0</v>
      </c>
      <c r="G296" s="192">
        <f t="shared" si="187"/>
        <v>0</v>
      </c>
      <c r="H296" s="192"/>
      <c r="I296" s="192"/>
      <c r="J296" s="192"/>
      <c r="K296" s="192"/>
      <c r="L296" s="153"/>
      <c r="M296" s="153"/>
      <c r="N296" s="192"/>
      <c r="O296" s="192"/>
      <c r="P296" s="192"/>
      <c r="Q296" s="192"/>
      <c r="R296" s="192"/>
      <c r="S296" s="192"/>
      <c r="T296" s="192"/>
      <c r="U296" s="192"/>
      <c r="V296" s="192"/>
      <c r="W296" s="192"/>
    </row>
    <row r="297" spans="1:23" s="116" customFormat="1" ht="46.65" x14ac:dyDescent="0.35">
      <c r="A297" s="167">
        <v>244</v>
      </c>
      <c r="B297" s="152" t="s">
        <v>564</v>
      </c>
      <c r="C297" s="174" t="s">
        <v>1673</v>
      </c>
      <c r="D297" s="192">
        <v>0</v>
      </c>
      <c r="E297" s="192">
        <v>0</v>
      </c>
      <c r="F297" s="192">
        <f t="shared" si="186"/>
        <v>0</v>
      </c>
      <c r="G297" s="192">
        <f t="shared" si="187"/>
        <v>0</v>
      </c>
      <c r="H297" s="192"/>
      <c r="I297" s="192"/>
      <c r="J297" s="192"/>
      <c r="K297" s="192"/>
      <c r="L297" s="153"/>
      <c r="M297" s="153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</row>
    <row r="298" spans="1:23" s="116" customFormat="1" ht="31.1" x14ac:dyDescent="0.35">
      <c r="A298" s="167">
        <v>245</v>
      </c>
      <c r="B298" s="152" t="s">
        <v>565</v>
      </c>
      <c r="C298" s="174" t="s">
        <v>566</v>
      </c>
      <c r="D298" s="192">
        <v>0</v>
      </c>
      <c r="E298" s="192">
        <v>0</v>
      </c>
      <c r="F298" s="192">
        <f t="shared" si="186"/>
        <v>0</v>
      </c>
      <c r="G298" s="192">
        <f t="shared" si="187"/>
        <v>0</v>
      </c>
      <c r="H298" s="192"/>
      <c r="I298" s="192"/>
      <c r="J298" s="192"/>
      <c r="K298" s="192"/>
      <c r="L298" s="153"/>
      <c r="M298" s="153"/>
      <c r="N298" s="192"/>
      <c r="O298" s="192"/>
      <c r="P298" s="192"/>
      <c r="Q298" s="192"/>
      <c r="R298" s="192"/>
      <c r="S298" s="192"/>
      <c r="T298" s="192"/>
      <c r="U298" s="192"/>
      <c r="V298" s="192"/>
      <c r="W298" s="192"/>
    </row>
    <row r="299" spans="1:23" s="116" customFormat="1" ht="62.2" x14ac:dyDescent="0.35">
      <c r="A299" s="167">
        <v>246</v>
      </c>
      <c r="B299" s="152" t="s">
        <v>567</v>
      </c>
      <c r="C299" s="174" t="s">
        <v>568</v>
      </c>
      <c r="D299" s="192">
        <v>0</v>
      </c>
      <c r="E299" s="192">
        <v>0</v>
      </c>
      <c r="F299" s="192">
        <f t="shared" si="186"/>
        <v>0</v>
      </c>
      <c r="G299" s="192">
        <f t="shared" si="187"/>
        <v>0.4</v>
      </c>
      <c r="H299" s="192"/>
      <c r="I299" s="192"/>
      <c r="J299" s="192"/>
      <c r="K299" s="192"/>
      <c r="L299" s="153"/>
      <c r="M299" s="153">
        <v>0.4</v>
      </c>
      <c r="N299" s="192"/>
      <c r="O299" s="192"/>
      <c r="P299" s="192"/>
      <c r="Q299" s="192"/>
      <c r="R299" s="192"/>
      <c r="S299" s="192"/>
      <c r="T299" s="192"/>
      <c r="U299" s="192"/>
      <c r="V299" s="192"/>
      <c r="W299" s="192"/>
    </row>
    <row r="300" spans="1:23" s="116" customFormat="1" ht="62.2" x14ac:dyDescent="0.35">
      <c r="A300" s="167">
        <v>247</v>
      </c>
      <c r="B300" s="152" t="s">
        <v>569</v>
      </c>
      <c r="C300" s="174" t="s">
        <v>1674</v>
      </c>
      <c r="D300" s="192">
        <v>0</v>
      </c>
      <c r="E300" s="192">
        <v>0</v>
      </c>
      <c r="F300" s="192">
        <f t="shared" si="186"/>
        <v>0</v>
      </c>
      <c r="G300" s="192">
        <f t="shared" si="187"/>
        <v>0</v>
      </c>
      <c r="H300" s="192"/>
      <c r="I300" s="192"/>
      <c r="J300" s="192"/>
      <c r="K300" s="192"/>
      <c r="L300" s="153"/>
      <c r="M300" s="153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</row>
    <row r="301" spans="1:23" s="116" customFormat="1" ht="62.2" x14ac:dyDescent="0.35">
      <c r="A301" s="167">
        <v>248</v>
      </c>
      <c r="B301" s="152" t="s">
        <v>570</v>
      </c>
      <c r="C301" s="174" t="s">
        <v>1675</v>
      </c>
      <c r="D301" s="192">
        <v>0</v>
      </c>
      <c r="E301" s="192">
        <v>0</v>
      </c>
      <c r="F301" s="192">
        <f t="shared" si="186"/>
        <v>0</v>
      </c>
      <c r="G301" s="192">
        <f t="shared" si="187"/>
        <v>0</v>
      </c>
      <c r="H301" s="192"/>
      <c r="I301" s="192"/>
      <c r="J301" s="192"/>
      <c r="K301" s="192"/>
      <c r="L301" s="153"/>
      <c r="M301" s="153"/>
      <c r="N301" s="192"/>
      <c r="O301" s="192"/>
      <c r="P301" s="192"/>
      <c r="Q301" s="192"/>
      <c r="R301" s="192"/>
      <c r="S301" s="192"/>
      <c r="T301" s="192"/>
      <c r="U301" s="192"/>
      <c r="V301" s="192"/>
      <c r="W301" s="192"/>
    </row>
    <row r="302" spans="1:23" s="116" customFormat="1" ht="46.65" x14ac:dyDescent="0.35">
      <c r="A302" s="167">
        <v>249</v>
      </c>
      <c r="B302" s="152" t="s">
        <v>1676</v>
      </c>
      <c r="C302" s="174" t="s">
        <v>1677</v>
      </c>
      <c r="D302" s="192">
        <v>0</v>
      </c>
      <c r="E302" s="192">
        <v>0</v>
      </c>
      <c r="F302" s="192">
        <f t="shared" si="186"/>
        <v>0</v>
      </c>
      <c r="G302" s="192">
        <f t="shared" si="187"/>
        <v>0</v>
      </c>
      <c r="H302" s="192"/>
      <c r="I302" s="192"/>
      <c r="J302" s="192"/>
      <c r="K302" s="192"/>
      <c r="L302" s="153"/>
      <c r="M302" s="153"/>
      <c r="N302" s="192"/>
      <c r="O302" s="192"/>
      <c r="P302" s="192"/>
      <c r="Q302" s="192"/>
      <c r="R302" s="192"/>
      <c r="S302" s="192"/>
      <c r="T302" s="192"/>
      <c r="U302" s="192"/>
      <c r="V302" s="192"/>
      <c r="W302" s="192"/>
    </row>
    <row r="303" spans="1:23" s="116" customFormat="1" ht="93.25" x14ac:dyDescent="0.35">
      <c r="A303" s="167">
        <v>250</v>
      </c>
      <c r="B303" s="152" t="s">
        <v>571</v>
      </c>
      <c r="C303" s="174" t="s">
        <v>1678</v>
      </c>
      <c r="D303" s="192">
        <v>0</v>
      </c>
      <c r="E303" s="192">
        <v>0</v>
      </c>
      <c r="F303" s="192">
        <f t="shared" si="186"/>
        <v>0</v>
      </c>
      <c r="G303" s="192">
        <f t="shared" si="187"/>
        <v>0</v>
      </c>
      <c r="H303" s="192"/>
      <c r="I303" s="192"/>
      <c r="J303" s="192"/>
      <c r="K303" s="192"/>
      <c r="L303" s="153"/>
      <c r="M303" s="153"/>
      <c r="N303" s="192"/>
      <c r="O303" s="192"/>
      <c r="P303" s="192"/>
      <c r="Q303" s="192"/>
      <c r="R303" s="192"/>
      <c r="S303" s="192"/>
      <c r="T303" s="192"/>
      <c r="U303" s="192"/>
      <c r="V303" s="192"/>
      <c r="W303" s="192"/>
    </row>
    <row r="304" spans="1:23" s="116" customFormat="1" ht="93.25" x14ac:dyDescent="0.35">
      <c r="A304" s="167">
        <v>251</v>
      </c>
      <c r="B304" s="152" t="s">
        <v>572</v>
      </c>
      <c r="C304" s="174" t="s">
        <v>573</v>
      </c>
      <c r="D304" s="192">
        <v>0</v>
      </c>
      <c r="E304" s="192">
        <v>0</v>
      </c>
      <c r="F304" s="192">
        <f t="shared" si="186"/>
        <v>0</v>
      </c>
      <c r="G304" s="192">
        <f t="shared" si="187"/>
        <v>0</v>
      </c>
      <c r="H304" s="192"/>
      <c r="I304" s="192"/>
      <c r="J304" s="192"/>
      <c r="K304" s="192"/>
      <c r="L304" s="153"/>
      <c r="M304" s="153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</row>
    <row r="305" spans="1:23" s="116" customFormat="1" ht="46.65" x14ac:dyDescent="0.35">
      <c r="A305" s="167">
        <v>252</v>
      </c>
      <c r="B305" s="152" t="s">
        <v>574</v>
      </c>
      <c r="C305" s="174" t="s">
        <v>575</v>
      </c>
      <c r="D305" s="192">
        <v>0</v>
      </c>
      <c r="E305" s="192">
        <v>0</v>
      </c>
      <c r="F305" s="192">
        <f t="shared" si="186"/>
        <v>0</v>
      </c>
      <c r="G305" s="192">
        <f t="shared" si="187"/>
        <v>0</v>
      </c>
      <c r="H305" s="192"/>
      <c r="I305" s="192"/>
      <c r="J305" s="192"/>
      <c r="K305" s="192"/>
      <c r="L305" s="153"/>
      <c r="M305" s="153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</row>
    <row r="306" spans="1:23" s="116" customFormat="1" ht="46.65" x14ac:dyDescent="0.35">
      <c r="A306" s="167">
        <v>253</v>
      </c>
      <c r="B306" s="152" t="s">
        <v>576</v>
      </c>
      <c r="C306" s="174" t="s">
        <v>577</v>
      </c>
      <c r="D306" s="192">
        <v>0</v>
      </c>
      <c r="E306" s="192">
        <v>0</v>
      </c>
      <c r="F306" s="192">
        <f t="shared" si="186"/>
        <v>0</v>
      </c>
      <c r="G306" s="192">
        <f t="shared" si="187"/>
        <v>0</v>
      </c>
      <c r="H306" s="192"/>
      <c r="I306" s="192"/>
      <c r="J306" s="192"/>
      <c r="K306" s="192"/>
      <c r="L306" s="153"/>
      <c r="M306" s="153"/>
      <c r="N306" s="192"/>
      <c r="O306" s="192"/>
      <c r="P306" s="192"/>
      <c r="Q306" s="192"/>
      <c r="R306" s="192"/>
      <c r="S306" s="192"/>
      <c r="T306" s="192"/>
      <c r="U306" s="192"/>
      <c r="V306" s="192"/>
      <c r="W306" s="192"/>
    </row>
    <row r="307" spans="1:23" s="116" customFormat="1" ht="46.65" x14ac:dyDescent="0.35">
      <c r="A307" s="167">
        <v>254</v>
      </c>
      <c r="B307" s="152" t="s">
        <v>578</v>
      </c>
      <c r="C307" s="174" t="s">
        <v>579</v>
      </c>
      <c r="D307" s="192">
        <v>0</v>
      </c>
      <c r="E307" s="192">
        <v>0</v>
      </c>
      <c r="F307" s="192">
        <f t="shared" si="186"/>
        <v>0</v>
      </c>
      <c r="G307" s="192">
        <f t="shared" si="187"/>
        <v>0</v>
      </c>
      <c r="H307" s="192"/>
      <c r="I307" s="192"/>
      <c r="J307" s="192"/>
      <c r="K307" s="192"/>
      <c r="L307" s="153"/>
      <c r="M307" s="153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</row>
    <row r="308" spans="1:23" s="116" customFormat="1" ht="77.7" x14ac:dyDescent="0.35">
      <c r="A308" s="167">
        <v>255</v>
      </c>
      <c r="B308" s="152" t="s">
        <v>580</v>
      </c>
      <c r="C308" s="174" t="s">
        <v>581</v>
      </c>
      <c r="D308" s="192">
        <v>0</v>
      </c>
      <c r="E308" s="192">
        <v>0</v>
      </c>
      <c r="F308" s="192">
        <f t="shared" si="186"/>
        <v>0</v>
      </c>
      <c r="G308" s="192">
        <f t="shared" si="187"/>
        <v>0</v>
      </c>
      <c r="H308" s="192"/>
      <c r="I308" s="192"/>
      <c r="J308" s="192"/>
      <c r="K308" s="192"/>
      <c r="L308" s="153"/>
      <c r="M308" s="153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</row>
    <row r="309" spans="1:23" s="116" customFormat="1" ht="62.2" x14ac:dyDescent="0.35">
      <c r="A309" s="167">
        <v>256</v>
      </c>
      <c r="B309" s="152" t="s">
        <v>582</v>
      </c>
      <c r="C309" s="174" t="s">
        <v>583</v>
      </c>
      <c r="D309" s="192">
        <v>0</v>
      </c>
      <c r="E309" s="192">
        <v>0</v>
      </c>
      <c r="F309" s="192">
        <f t="shared" si="186"/>
        <v>0</v>
      </c>
      <c r="G309" s="192">
        <f t="shared" si="187"/>
        <v>0</v>
      </c>
      <c r="H309" s="192"/>
      <c r="I309" s="192"/>
      <c r="J309" s="192"/>
      <c r="K309" s="192"/>
      <c r="L309" s="153"/>
      <c r="M309" s="153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</row>
    <row r="310" spans="1:23" s="116" customFormat="1" ht="62.2" x14ac:dyDescent="0.35">
      <c r="A310" s="167">
        <v>257</v>
      </c>
      <c r="B310" s="152" t="s">
        <v>584</v>
      </c>
      <c r="C310" s="174" t="s">
        <v>585</v>
      </c>
      <c r="D310" s="192">
        <v>0</v>
      </c>
      <c r="E310" s="192">
        <v>0</v>
      </c>
      <c r="F310" s="192">
        <f t="shared" si="186"/>
        <v>0</v>
      </c>
      <c r="G310" s="192">
        <f t="shared" si="187"/>
        <v>0.63</v>
      </c>
      <c r="H310" s="192"/>
      <c r="I310" s="192"/>
      <c r="J310" s="192"/>
      <c r="K310" s="192"/>
      <c r="L310" s="153"/>
      <c r="M310" s="153">
        <v>0.63</v>
      </c>
      <c r="N310" s="192"/>
      <c r="O310" s="192"/>
      <c r="P310" s="192"/>
      <c r="Q310" s="192"/>
      <c r="R310" s="192"/>
      <c r="S310" s="192"/>
      <c r="T310" s="192"/>
      <c r="U310" s="192"/>
      <c r="V310" s="192"/>
      <c r="W310" s="192"/>
    </row>
    <row r="311" spans="1:23" s="116" customFormat="1" ht="31.1" x14ac:dyDescent="0.35">
      <c r="A311" s="167">
        <v>258</v>
      </c>
      <c r="B311" s="152" t="s">
        <v>1679</v>
      </c>
      <c r="C311" s="174" t="s">
        <v>1680</v>
      </c>
      <c r="D311" s="192"/>
      <c r="E311" s="192"/>
      <c r="F311" s="192">
        <f t="shared" si="186"/>
        <v>0</v>
      </c>
      <c r="G311" s="192">
        <f t="shared" si="187"/>
        <v>0</v>
      </c>
      <c r="H311" s="192"/>
      <c r="I311" s="192"/>
      <c r="J311" s="192"/>
      <c r="K311" s="192"/>
      <c r="L311" s="153"/>
      <c r="M311" s="153"/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</row>
    <row r="312" spans="1:23" s="116" customFormat="1" ht="46.65" x14ac:dyDescent="0.35">
      <c r="A312" s="167">
        <v>259</v>
      </c>
      <c r="B312" s="152" t="s">
        <v>1681</v>
      </c>
      <c r="C312" s="174" t="s">
        <v>1682</v>
      </c>
      <c r="D312" s="192"/>
      <c r="E312" s="192"/>
      <c r="F312" s="192">
        <f t="shared" si="186"/>
        <v>0</v>
      </c>
      <c r="G312" s="192">
        <f t="shared" si="187"/>
        <v>0</v>
      </c>
      <c r="H312" s="192"/>
      <c r="I312" s="192"/>
      <c r="J312" s="192"/>
      <c r="K312" s="192"/>
      <c r="L312" s="153"/>
      <c r="M312" s="153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</row>
    <row r="313" spans="1:23" s="116" customFormat="1" ht="15.55" x14ac:dyDescent="0.35">
      <c r="A313" s="172"/>
      <c r="B313" s="156" t="s">
        <v>586</v>
      </c>
      <c r="C313" s="173"/>
      <c r="D313" s="237">
        <f t="shared" ref="D313" si="188">SUM(D314:D318)</f>
        <v>0</v>
      </c>
      <c r="E313" s="237">
        <f t="shared" ref="E313" si="189">SUM(E314:E318)</f>
        <v>0</v>
      </c>
      <c r="F313" s="190">
        <f t="shared" ref="F313:W313" si="190">SUM(F314:F318)</f>
        <v>0.67</v>
      </c>
      <c r="G313" s="190">
        <f t="shared" si="190"/>
        <v>2</v>
      </c>
      <c r="H313" s="190">
        <f t="shared" si="190"/>
        <v>0</v>
      </c>
      <c r="I313" s="190">
        <f t="shared" si="190"/>
        <v>0</v>
      </c>
      <c r="J313" s="190">
        <f t="shared" si="190"/>
        <v>0</v>
      </c>
      <c r="K313" s="190">
        <f t="shared" si="190"/>
        <v>0</v>
      </c>
      <c r="L313" s="190">
        <f t="shared" si="190"/>
        <v>0.67</v>
      </c>
      <c r="M313" s="190">
        <f t="shared" si="190"/>
        <v>2</v>
      </c>
      <c r="N313" s="190">
        <f t="shared" si="190"/>
        <v>0</v>
      </c>
      <c r="O313" s="190">
        <f t="shared" si="190"/>
        <v>0</v>
      </c>
      <c r="P313" s="190">
        <f t="shared" si="190"/>
        <v>0</v>
      </c>
      <c r="Q313" s="190">
        <f t="shared" si="190"/>
        <v>0</v>
      </c>
      <c r="R313" s="190">
        <f t="shared" si="190"/>
        <v>0</v>
      </c>
      <c r="S313" s="190">
        <f t="shared" si="190"/>
        <v>0</v>
      </c>
      <c r="T313" s="190">
        <f t="shared" si="190"/>
        <v>0</v>
      </c>
      <c r="U313" s="190">
        <f t="shared" si="190"/>
        <v>0</v>
      </c>
      <c r="V313" s="190">
        <f t="shared" si="190"/>
        <v>0</v>
      </c>
      <c r="W313" s="190">
        <f t="shared" si="190"/>
        <v>0</v>
      </c>
    </row>
    <row r="314" spans="1:23" s="116" customFormat="1" ht="46.65" x14ac:dyDescent="0.35">
      <c r="A314" s="167">
        <v>260</v>
      </c>
      <c r="B314" s="152" t="s">
        <v>587</v>
      </c>
      <c r="C314" s="174" t="s">
        <v>588</v>
      </c>
      <c r="D314" s="192">
        <v>0</v>
      </c>
      <c r="E314" s="192">
        <v>0</v>
      </c>
      <c r="F314" s="192">
        <f t="shared" ref="F314:F318" si="191">L314-D314</f>
        <v>0</v>
      </c>
      <c r="G314" s="192">
        <f t="shared" ref="G314:G318" si="192">M314-E314</f>
        <v>0</v>
      </c>
      <c r="H314" s="192"/>
      <c r="I314" s="192"/>
      <c r="J314" s="192"/>
      <c r="K314" s="192"/>
      <c r="L314" s="153"/>
      <c r="M314" s="153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</row>
    <row r="315" spans="1:23" s="116" customFormat="1" ht="46.65" x14ac:dyDescent="0.35">
      <c r="A315" s="167">
        <v>261</v>
      </c>
      <c r="B315" s="152" t="s">
        <v>589</v>
      </c>
      <c r="C315" s="174" t="s">
        <v>590</v>
      </c>
      <c r="D315" s="192">
        <v>0</v>
      </c>
      <c r="E315" s="192">
        <v>0</v>
      </c>
      <c r="F315" s="192">
        <f t="shared" si="191"/>
        <v>0.67</v>
      </c>
      <c r="G315" s="192">
        <f t="shared" si="192"/>
        <v>0</v>
      </c>
      <c r="H315" s="192"/>
      <c r="I315" s="192"/>
      <c r="J315" s="192"/>
      <c r="K315" s="192"/>
      <c r="L315" s="153">
        <v>0.67</v>
      </c>
      <c r="M315" s="153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</row>
    <row r="316" spans="1:23" s="116" customFormat="1" ht="62.2" x14ac:dyDescent="0.35">
      <c r="A316" s="167">
        <v>262</v>
      </c>
      <c r="B316" s="152" t="s">
        <v>591</v>
      </c>
      <c r="C316" s="174" t="s">
        <v>592</v>
      </c>
      <c r="D316" s="192">
        <v>0</v>
      </c>
      <c r="E316" s="192">
        <v>0</v>
      </c>
      <c r="F316" s="192">
        <f t="shared" si="191"/>
        <v>0</v>
      </c>
      <c r="G316" s="192">
        <f t="shared" si="192"/>
        <v>0</v>
      </c>
      <c r="H316" s="192"/>
      <c r="I316" s="192"/>
      <c r="J316" s="192"/>
      <c r="K316" s="192"/>
      <c r="L316" s="153"/>
      <c r="M316" s="153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</row>
    <row r="317" spans="1:23" s="116" customFormat="1" ht="31.1" x14ac:dyDescent="0.35">
      <c r="A317" s="167">
        <v>263</v>
      </c>
      <c r="B317" s="152" t="s">
        <v>593</v>
      </c>
      <c r="C317" s="174" t="s">
        <v>1683</v>
      </c>
      <c r="D317" s="192">
        <v>0</v>
      </c>
      <c r="E317" s="192">
        <v>0</v>
      </c>
      <c r="F317" s="192">
        <f t="shared" si="191"/>
        <v>0</v>
      </c>
      <c r="G317" s="192">
        <f t="shared" si="192"/>
        <v>2</v>
      </c>
      <c r="H317" s="192"/>
      <c r="I317" s="192"/>
      <c r="J317" s="192"/>
      <c r="K317" s="192"/>
      <c r="L317" s="153"/>
      <c r="M317" s="153">
        <v>2</v>
      </c>
      <c r="N317" s="192"/>
      <c r="O317" s="192"/>
      <c r="P317" s="192"/>
      <c r="Q317" s="192"/>
      <c r="R317" s="192"/>
      <c r="S317" s="192"/>
      <c r="T317" s="192"/>
      <c r="U317" s="192"/>
      <c r="V317" s="192"/>
      <c r="W317" s="192"/>
    </row>
    <row r="318" spans="1:23" s="116" customFormat="1" ht="77.7" x14ac:dyDescent="0.35">
      <c r="A318" s="167">
        <v>264</v>
      </c>
      <c r="B318" s="152" t="s">
        <v>594</v>
      </c>
      <c r="C318" s="174" t="s">
        <v>1684</v>
      </c>
      <c r="D318" s="192">
        <v>0</v>
      </c>
      <c r="E318" s="192">
        <v>0</v>
      </c>
      <c r="F318" s="192">
        <f t="shared" si="191"/>
        <v>0</v>
      </c>
      <c r="G318" s="192">
        <f t="shared" si="192"/>
        <v>0</v>
      </c>
      <c r="H318" s="192"/>
      <c r="I318" s="192"/>
      <c r="J318" s="192"/>
      <c r="K318" s="192"/>
      <c r="L318" s="153"/>
      <c r="M318" s="153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</row>
    <row r="319" spans="1:23" s="116" customFormat="1" ht="15.55" x14ac:dyDescent="0.35">
      <c r="A319" s="172"/>
      <c r="B319" s="154" t="s">
        <v>595</v>
      </c>
      <c r="C319" s="173"/>
      <c r="D319" s="237">
        <f t="shared" ref="D319" si="193">SUM(D320:D328)</f>
        <v>0.03</v>
      </c>
      <c r="E319" s="237">
        <f t="shared" ref="E319" si="194">SUM(E320:E328)</f>
        <v>0.8</v>
      </c>
      <c r="F319" s="190">
        <f t="shared" ref="F319:W319" si="195">SUM(F320:F328)</f>
        <v>0</v>
      </c>
      <c r="G319" s="190">
        <f t="shared" si="195"/>
        <v>2.08</v>
      </c>
      <c r="H319" s="190">
        <f t="shared" si="195"/>
        <v>0</v>
      </c>
      <c r="I319" s="190">
        <f t="shared" si="195"/>
        <v>0</v>
      </c>
      <c r="J319" s="190">
        <f t="shared" si="195"/>
        <v>0</v>
      </c>
      <c r="K319" s="190">
        <f t="shared" si="195"/>
        <v>0</v>
      </c>
      <c r="L319" s="190">
        <f t="shared" ref="L319:M319" si="196">SUM(L320:L328)</f>
        <v>0.03</v>
      </c>
      <c r="M319" s="190">
        <f t="shared" si="196"/>
        <v>2.8800000000000003</v>
      </c>
      <c r="N319" s="190">
        <f t="shared" si="195"/>
        <v>0</v>
      </c>
      <c r="O319" s="190">
        <f t="shared" si="195"/>
        <v>0</v>
      </c>
      <c r="P319" s="190">
        <f t="shared" si="195"/>
        <v>0</v>
      </c>
      <c r="Q319" s="190">
        <f t="shared" si="195"/>
        <v>0</v>
      </c>
      <c r="R319" s="190">
        <f t="shared" si="195"/>
        <v>0</v>
      </c>
      <c r="S319" s="190">
        <f t="shared" si="195"/>
        <v>0</v>
      </c>
      <c r="T319" s="190">
        <f t="shared" si="195"/>
        <v>0</v>
      </c>
      <c r="U319" s="190">
        <f t="shared" si="195"/>
        <v>0</v>
      </c>
      <c r="V319" s="190">
        <f t="shared" si="195"/>
        <v>0</v>
      </c>
      <c r="W319" s="190">
        <f t="shared" si="195"/>
        <v>0</v>
      </c>
    </row>
    <row r="320" spans="1:23" s="116" customFormat="1" ht="46.65" x14ac:dyDescent="0.35">
      <c r="A320" s="167">
        <v>265</v>
      </c>
      <c r="B320" s="152" t="s">
        <v>596</v>
      </c>
      <c r="C320" s="174" t="s">
        <v>597</v>
      </c>
      <c r="D320" s="192">
        <v>0</v>
      </c>
      <c r="E320" s="192">
        <v>0</v>
      </c>
      <c r="F320" s="192">
        <f t="shared" ref="F320:F328" si="197">L320-D320</f>
        <v>0</v>
      </c>
      <c r="G320" s="192">
        <f t="shared" ref="G320:G328" si="198">M320-E320</f>
        <v>0</v>
      </c>
      <c r="H320" s="192"/>
      <c r="I320" s="192"/>
      <c r="J320" s="192"/>
      <c r="K320" s="192"/>
      <c r="L320" s="153"/>
      <c r="M320" s="153"/>
      <c r="N320" s="192"/>
      <c r="O320" s="192"/>
      <c r="P320" s="192"/>
      <c r="Q320" s="192"/>
      <c r="R320" s="192"/>
      <c r="S320" s="192"/>
      <c r="T320" s="192"/>
      <c r="U320" s="192"/>
      <c r="V320" s="192"/>
      <c r="W320" s="192"/>
    </row>
    <row r="321" spans="1:23" s="116" customFormat="1" ht="31.1" x14ac:dyDescent="0.35">
      <c r="A321" s="167">
        <v>266</v>
      </c>
      <c r="B321" s="152" t="s">
        <v>598</v>
      </c>
      <c r="C321" s="174" t="s">
        <v>599</v>
      </c>
      <c r="D321" s="192">
        <v>0.03</v>
      </c>
      <c r="E321" s="192">
        <v>0.4</v>
      </c>
      <c r="F321" s="192">
        <f t="shared" si="197"/>
        <v>0</v>
      </c>
      <c r="G321" s="192">
        <f t="shared" si="198"/>
        <v>0</v>
      </c>
      <c r="H321" s="192"/>
      <c r="I321" s="192"/>
      <c r="J321" s="192"/>
      <c r="K321" s="192"/>
      <c r="L321" s="153">
        <v>0.03</v>
      </c>
      <c r="M321" s="153">
        <v>0.4</v>
      </c>
      <c r="N321" s="192"/>
      <c r="O321" s="192"/>
      <c r="P321" s="192"/>
      <c r="Q321" s="192"/>
      <c r="R321" s="192"/>
      <c r="S321" s="192"/>
      <c r="T321" s="192"/>
      <c r="U321" s="192"/>
      <c r="V321" s="192"/>
      <c r="W321" s="192"/>
    </row>
    <row r="322" spans="1:23" s="116" customFormat="1" ht="46.65" x14ac:dyDescent="0.35">
      <c r="A322" s="167">
        <v>267</v>
      </c>
      <c r="B322" s="152" t="s">
        <v>600</v>
      </c>
      <c r="C322" s="174" t="s">
        <v>601</v>
      </c>
      <c r="D322" s="192">
        <v>0</v>
      </c>
      <c r="E322" s="192">
        <v>0</v>
      </c>
      <c r="F322" s="192">
        <f t="shared" si="197"/>
        <v>0</v>
      </c>
      <c r="G322" s="192">
        <f t="shared" si="198"/>
        <v>0</v>
      </c>
      <c r="H322" s="192"/>
      <c r="I322" s="192"/>
      <c r="J322" s="192"/>
      <c r="K322" s="192"/>
      <c r="L322" s="153"/>
      <c r="M322" s="153"/>
      <c r="N322" s="192"/>
      <c r="O322" s="192"/>
      <c r="P322" s="192"/>
      <c r="Q322" s="192"/>
      <c r="R322" s="192"/>
      <c r="S322" s="192"/>
      <c r="T322" s="192"/>
      <c r="U322" s="192"/>
      <c r="V322" s="192"/>
      <c r="W322" s="192"/>
    </row>
    <row r="323" spans="1:23" s="116" customFormat="1" ht="77.7" x14ac:dyDescent="0.35">
      <c r="A323" s="167">
        <v>268</v>
      </c>
      <c r="B323" s="152" t="s">
        <v>602</v>
      </c>
      <c r="C323" s="174" t="s">
        <v>1685</v>
      </c>
      <c r="D323" s="192">
        <v>0</v>
      </c>
      <c r="E323" s="192">
        <v>0</v>
      </c>
      <c r="F323" s="192">
        <f t="shared" si="197"/>
        <v>0</v>
      </c>
      <c r="G323" s="192">
        <f t="shared" si="198"/>
        <v>0.63</v>
      </c>
      <c r="H323" s="192"/>
      <c r="I323" s="192"/>
      <c r="J323" s="192"/>
      <c r="K323" s="192"/>
      <c r="L323" s="153"/>
      <c r="M323" s="153">
        <v>0.63</v>
      </c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</row>
    <row r="324" spans="1:23" s="116" customFormat="1" ht="62.2" x14ac:dyDescent="0.35">
      <c r="A324" s="167">
        <v>269</v>
      </c>
      <c r="B324" s="152" t="s">
        <v>603</v>
      </c>
      <c r="C324" s="174" t="s">
        <v>604</v>
      </c>
      <c r="D324" s="192">
        <v>0</v>
      </c>
      <c r="E324" s="192">
        <v>0</v>
      </c>
      <c r="F324" s="192">
        <f t="shared" si="197"/>
        <v>0</v>
      </c>
      <c r="G324" s="192">
        <f t="shared" si="198"/>
        <v>0</v>
      </c>
      <c r="H324" s="192"/>
      <c r="I324" s="192"/>
      <c r="J324" s="192"/>
      <c r="K324" s="192"/>
      <c r="L324" s="153"/>
      <c r="M324" s="153"/>
      <c r="N324" s="192"/>
      <c r="O324" s="192"/>
      <c r="P324" s="192"/>
      <c r="Q324" s="192"/>
      <c r="R324" s="192"/>
      <c r="S324" s="192"/>
      <c r="T324" s="192"/>
      <c r="U324" s="192"/>
      <c r="V324" s="192"/>
      <c r="W324" s="192"/>
    </row>
    <row r="325" spans="1:23" s="116" customFormat="1" ht="62.2" x14ac:dyDescent="0.35">
      <c r="A325" s="167">
        <v>270</v>
      </c>
      <c r="B325" s="152" t="s">
        <v>1686</v>
      </c>
      <c r="C325" s="174" t="s">
        <v>605</v>
      </c>
      <c r="D325" s="192">
        <v>0</v>
      </c>
      <c r="E325" s="192">
        <v>0.4</v>
      </c>
      <c r="F325" s="192">
        <f t="shared" si="197"/>
        <v>0</v>
      </c>
      <c r="G325" s="192">
        <f t="shared" si="198"/>
        <v>0</v>
      </c>
      <c r="H325" s="192"/>
      <c r="I325" s="192"/>
      <c r="J325" s="192"/>
      <c r="K325" s="192"/>
      <c r="L325" s="153"/>
      <c r="M325" s="153">
        <v>0.4</v>
      </c>
      <c r="N325" s="192"/>
      <c r="O325" s="192"/>
      <c r="P325" s="192"/>
      <c r="Q325" s="192"/>
      <c r="R325" s="192"/>
      <c r="S325" s="192"/>
      <c r="T325" s="192"/>
      <c r="U325" s="192"/>
      <c r="V325" s="192"/>
      <c r="W325" s="192"/>
    </row>
    <row r="326" spans="1:23" s="116" customFormat="1" ht="46.65" x14ac:dyDescent="0.35">
      <c r="A326" s="167">
        <v>271</v>
      </c>
      <c r="B326" s="152" t="s">
        <v>1687</v>
      </c>
      <c r="C326" s="174" t="s">
        <v>1688</v>
      </c>
      <c r="D326" s="192">
        <v>0</v>
      </c>
      <c r="E326" s="192">
        <v>0</v>
      </c>
      <c r="F326" s="192">
        <f t="shared" si="197"/>
        <v>0</v>
      </c>
      <c r="G326" s="192">
        <f t="shared" si="198"/>
        <v>0.8</v>
      </c>
      <c r="H326" s="192"/>
      <c r="I326" s="192"/>
      <c r="J326" s="192"/>
      <c r="K326" s="192"/>
      <c r="L326" s="153"/>
      <c r="M326" s="153">
        <v>0.8</v>
      </c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</row>
    <row r="327" spans="1:23" s="116" customFormat="1" ht="31.1" x14ac:dyDescent="0.35">
      <c r="A327" s="167">
        <v>272</v>
      </c>
      <c r="B327" s="152" t="s">
        <v>606</v>
      </c>
      <c r="C327" s="174" t="s">
        <v>607</v>
      </c>
      <c r="D327" s="192">
        <v>0</v>
      </c>
      <c r="E327" s="192">
        <v>0</v>
      </c>
      <c r="F327" s="192">
        <f t="shared" si="197"/>
        <v>0</v>
      </c>
      <c r="G327" s="192">
        <f t="shared" si="198"/>
        <v>0.4</v>
      </c>
      <c r="H327" s="192"/>
      <c r="I327" s="192"/>
      <c r="J327" s="192"/>
      <c r="K327" s="192"/>
      <c r="L327" s="153"/>
      <c r="M327" s="153">
        <v>0.4</v>
      </c>
      <c r="N327" s="192"/>
      <c r="O327" s="192"/>
      <c r="P327" s="192"/>
      <c r="Q327" s="192"/>
      <c r="R327" s="192"/>
      <c r="S327" s="192"/>
      <c r="T327" s="192"/>
      <c r="U327" s="192"/>
      <c r="V327" s="192"/>
      <c r="W327" s="192"/>
    </row>
    <row r="328" spans="1:23" s="116" customFormat="1" ht="62.2" x14ac:dyDescent="0.35">
      <c r="A328" s="167">
        <v>273</v>
      </c>
      <c r="B328" s="152" t="s">
        <v>1689</v>
      </c>
      <c r="C328" s="174" t="s">
        <v>1690</v>
      </c>
      <c r="D328" s="192"/>
      <c r="E328" s="192"/>
      <c r="F328" s="192">
        <f t="shared" si="197"/>
        <v>0</v>
      </c>
      <c r="G328" s="192">
        <f t="shared" si="198"/>
        <v>0.25</v>
      </c>
      <c r="H328" s="192"/>
      <c r="I328" s="192"/>
      <c r="J328" s="192"/>
      <c r="K328" s="192"/>
      <c r="L328" s="153"/>
      <c r="M328" s="153">
        <v>0.25</v>
      </c>
      <c r="N328" s="192"/>
      <c r="O328" s="192"/>
      <c r="P328" s="192"/>
      <c r="Q328" s="192"/>
      <c r="R328" s="192"/>
      <c r="S328" s="192"/>
      <c r="T328" s="192"/>
      <c r="U328" s="192"/>
      <c r="V328" s="192"/>
      <c r="W328" s="192"/>
    </row>
    <row r="329" spans="1:23" s="116" customFormat="1" ht="15.55" x14ac:dyDescent="0.35">
      <c r="A329" s="172"/>
      <c r="B329" s="156" t="s">
        <v>608</v>
      </c>
      <c r="C329" s="173"/>
      <c r="D329" s="237">
        <f t="shared" ref="D329" si="199">SUM(D330:D331)</f>
        <v>3.2610000000000001</v>
      </c>
      <c r="E329" s="237">
        <f t="shared" ref="E329" si="200">SUM(E330:E331)</f>
        <v>0</v>
      </c>
      <c r="F329" s="190">
        <f t="shared" ref="F329:W329" si="201">SUM(F330:F331)</f>
        <v>0</v>
      </c>
      <c r="G329" s="190">
        <f t="shared" si="201"/>
        <v>0</v>
      </c>
      <c r="H329" s="190">
        <f t="shared" si="201"/>
        <v>0</v>
      </c>
      <c r="I329" s="190">
        <f t="shared" si="201"/>
        <v>0</v>
      </c>
      <c r="J329" s="190">
        <f t="shared" si="201"/>
        <v>0</v>
      </c>
      <c r="K329" s="190">
        <f t="shared" si="201"/>
        <v>0</v>
      </c>
      <c r="L329" s="190">
        <f t="shared" si="201"/>
        <v>3.2610000000000001</v>
      </c>
      <c r="M329" s="190">
        <f t="shared" si="201"/>
        <v>0</v>
      </c>
      <c r="N329" s="190">
        <f t="shared" si="201"/>
        <v>0</v>
      </c>
      <c r="O329" s="190">
        <f t="shared" si="201"/>
        <v>0</v>
      </c>
      <c r="P329" s="190">
        <f t="shared" si="201"/>
        <v>0</v>
      </c>
      <c r="Q329" s="190">
        <f t="shared" si="201"/>
        <v>0</v>
      </c>
      <c r="R329" s="190">
        <f t="shared" si="201"/>
        <v>0</v>
      </c>
      <c r="S329" s="190">
        <f t="shared" si="201"/>
        <v>0</v>
      </c>
      <c r="T329" s="190">
        <f t="shared" si="201"/>
        <v>0</v>
      </c>
      <c r="U329" s="190">
        <f t="shared" si="201"/>
        <v>0</v>
      </c>
      <c r="V329" s="190">
        <f t="shared" si="201"/>
        <v>0</v>
      </c>
      <c r="W329" s="190">
        <f t="shared" si="201"/>
        <v>0</v>
      </c>
    </row>
    <row r="330" spans="1:23" s="116" customFormat="1" ht="31.1" x14ac:dyDescent="0.35">
      <c r="A330" s="167">
        <v>274</v>
      </c>
      <c r="B330" s="152" t="s">
        <v>609</v>
      </c>
      <c r="C330" s="174" t="s">
        <v>610</v>
      </c>
      <c r="D330" s="192">
        <v>3.2610000000000001</v>
      </c>
      <c r="E330" s="192">
        <v>0</v>
      </c>
      <c r="F330" s="192">
        <f t="shared" ref="F330:F331" si="202">L330-D330</f>
        <v>0</v>
      </c>
      <c r="G330" s="192">
        <f t="shared" ref="G330:G331" si="203">M330-E330</f>
        <v>0</v>
      </c>
      <c r="H330" s="192"/>
      <c r="I330" s="192"/>
      <c r="J330" s="192"/>
      <c r="K330" s="192"/>
      <c r="L330" s="153">
        <v>3.2610000000000001</v>
      </c>
      <c r="M330" s="153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</row>
    <row r="331" spans="1:23" s="116" customFormat="1" ht="46.65" x14ac:dyDescent="0.35">
      <c r="A331" s="167">
        <v>275</v>
      </c>
      <c r="B331" s="152" t="s">
        <v>611</v>
      </c>
      <c r="C331" s="174" t="s">
        <v>1691</v>
      </c>
      <c r="D331" s="192">
        <v>0</v>
      </c>
      <c r="E331" s="192">
        <v>0</v>
      </c>
      <c r="F331" s="192">
        <f t="shared" si="202"/>
        <v>0</v>
      </c>
      <c r="G331" s="192">
        <f t="shared" si="203"/>
        <v>0</v>
      </c>
      <c r="H331" s="192"/>
      <c r="I331" s="192"/>
      <c r="J331" s="192"/>
      <c r="K331" s="192"/>
      <c r="L331" s="153"/>
      <c r="M331" s="153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</row>
    <row r="332" spans="1:23" s="116" customFormat="1" ht="15.55" x14ac:dyDescent="0.35">
      <c r="A332" s="172"/>
      <c r="B332" s="156" t="s">
        <v>612</v>
      </c>
      <c r="C332" s="173"/>
      <c r="D332" s="237">
        <f t="shared" ref="D332" si="204">SUM(D333:D336)</f>
        <v>0</v>
      </c>
      <c r="E332" s="237">
        <f t="shared" ref="E332" si="205">SUM(E333:E336)</f>
        <v>0</v>
      </c>
      <c r="F332" s="190">
        <f t="shared" ref="F332:W332" si="206">SUM(F333:F336)</f>
        <v>0</v>
      </c>
      <c r="G332" s="190">
        <f t="shared" si="206"/>
        <v>0</v>
      </c>
      <c r="H332" s="190">
        <f t="shared" si="206"/>
        <v>0</v>
      </c>
      <c r="I332" s="190">
        <f t="shared" si="206"/>
        <v>0</v>
      </c>
      <c r="J332" s="190">
        <f t="shared" si="206"/>
        <v>0</v>
      </c>
      <c r="K332" s="190">
        <f t="shared" si="206"/>
        <v>0</v>
      </c>
      <c r="L332" s="190">
        <f t="shared" ref="L332:M332" si="207">SUM(L333:L336)</f>
        <v>0</v>
      </c>
      <c r="M332" s="190">
        <f t="shared" si="207"/>
        <v>0</v>
      </c>
      <c r="N332" s="190">
        <f t="shared" si="206"/>
        <v>0</v>
      </c>
      <c r="O332" s="190">
        <f t="shared" si="206"/>
        <v>0</v>
      </c>
      <c r="P332" s="190">
        <f t="shared" si="206"/>
        <v>0</v>
      </c>
      <c r="Q332" s="190">
        <f t="shared" si="206"/>
        <v>0</v>
      </c>
      <c r="R332" s="190">
        <f t="shared" si="206"/>
        <v>0</v>
      </c>
      <c r="S332" s="190">
        <f t="shared" si="206"/>
        <v>0</v>
      </c>
      <c r="T332" s="190">
        <f t="shared" si="206"/>
        <v>0</v>
      </c>
      <c r="U332" s="190">
        <f t="shared" si="206"/>
        <v>0</v>
      </c>
      <c r="V332" s="190">
        <f t="shared" si="206"/>
        <v>0</v>
      </c>
      <c r="W332" s="190">
        <f t="shared" si="206"/>
        <v>0</v>
      </c>
    </row>
    <row r="333" spans="1:23" s="116" customFormat="1" ht="31.1" x14ac:dyDescent="0.35">
      <c r="A333" s="167">
        <v>276</v>
      </c>
      <c r="B333" s="152" t="s">
        <v>613</v>
      </c>
      <c r="C333" s="174" t="s">
        <v>614</v>
      </c>
      <c r="D333" s="192">
        <v>0</v>
      </c>
      <c r="E333" s="192">
        <v>0</v>
      </c>
      <c r="F333" s="192">
        <f t="shared" ref="F333:F336" si="208">L333-D333</f>
        <v>0</v>
      </c>
      <c r="G333" s="192">
        <f t="shared" ref="G333:G336" si="209">M333-E333</f>
        <v>0</v>
      </c>
      <c r="H333" s="192"/>
      <c r="I333" s="192"/>
      <c r="J333" s="192"/>
      <c r="K333" s="192"/>
      <c r="L333" s="153"/>
      <c r="M333" s="153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</row>
    <row r="334" spans="1:23" s="116" customFormat="1" ht="31.1" x14ac:dyDescent="0.35">
      <c r="A334" s="167">
        <v>277</v>
      </c>
      <c r="B334" s="152" t="s">
        <v>615</v>
      </c>
      <c r="C334" s="174" t="s">
        <v>616</v>
      </c>
      <c r="D334" s="192">
        <v>0</v>
      </c>
      <c r="E334" s="192">
        <v>0</v>
      </c>
      <c r="F334" s="192">
        <f t="shared" si="208"/>
        <v>0</v>
      </c>
      <c r="G334" s="192">
        <f t="shared" si="209"/>
        <v>0</v>
      </c>
      <c r="H334" s="192"/>
      <c r="I334" s="192"/>
      <c r="J334" s="192"/>
      <c r="K334" s="192"/>
      <c r="L334" s="153"/>
      <c r="M334" s="153"/>
      <c r="N334" s="192"/>
      <c r="O334" s="192"/>
      <c r="P334" s="192"/>
      <c r="Q334" s="192"/>
      <c r="R334" s="192"/>
      <c r="S334" s="192"/>
      <c r="T334" s="192"/>
      <c r="U334" s="192"/>
      <c r="V334" s="192"/>
      <c r="W334" s="192"/>
    </row>
    <row r="335" spans="1:23" s="116" customFormat="1" ht="31.1" x14ac:dyDescent="0.35">
      <c r="A335" s="167">
        <v>278</v>
      </c>
      <c r="B335" s="152" t="s">
        <v>1692</v>
      </c>
      <c r="C335" s="174" t="s">
        <v>617</v>
      </c>
      <c r="D335" s="192">
        <v>0</v>
      </c>
      <c r="E335" s="192">
        <v>0</v>
      </c>
      <c r="F335" s="192">
        <f t="shared" si="208"/>
        <v>0</v>
      </c>
      <c r="G335" s="192">
        <f t="shared" si="209"/>
        <v>0</v>
      </c>
      <c r="H335" s="192"/>
      <c r="I335" s="192"/>
      <c r="J335" s="192"/>
      <c r="K335" s="192"/>
      <c r="L335" s="153"/>
      <c r="M335" s="153"/>
      <c r="N335" s="192"/>
      <c r="O335" s="192"/>
      <c r="P335" s="192"/>
      <c r="Q335" s="192"/>
      <c r="R335" s="192"/>
      <c r="S335" s="192"/>
      <c r="T335" s="192"/>
      <c r="U335" s="192"/>
      <c r="V335" s="192"/>
      <c r="W335" s="192"/>
    </row>
    <row r="336" spans="1:23" s="116" customFormat="1" ht="46.65" x14ac:dyDescent="0.35">
      <c r="A336" s="167">
        <v>279</v>
      </c>
      <c r="B336" s="152" t="s">
        <v>1693</v>
      </c>
      <c r="C336" s="174" t="s">
        <v>1694</v>
      </c>
      <c r="D336" s="192"/>
      <c r="E336" s="192"/>
      <c r="F336" s="192">
        <f t="shared" si="208"/>
        <v>0</v>
      </c>
      <c r="G336" s="192">
        <f t="shared" si="209"/>
        <v>0</v>
      </c>
      <c r="H336" s="192"/>
      <c r="I336" s="192"/>
      <c r="J336" s="192"/>
      <c r="K336" s="192"/>
      <c r="L336" s="153"/>
      <c r="M336" s="153"/>
      <c r="N336" s="192"/>
      <c r="O336" s="192"/>
      <c r="P336" s="192"/>
      <c r="Q336" s="192"/>
      <c r="R336" s="192"/>
      <c r="S336" s="192"/>
      <c r="T336" s="192"/>
      <c r="U336" s="192"/>
      <c r="V336" s="192"/>
      <c r="W336" s="192"/>
    </row>
    <row r="337" spans="1:23" s="116" customFormat="1" ht="15.55" x14ac:dyDescent="0.35">
      <c r="A337" s="172"/>
      <c r="B337" s="156" t="s">
        <v>618</v>
      </c>
      <c r="C337" s="173"/>
      <c r="D337" s="237">
        <f t="shared" ref="D337" si="210">SUM(D338:D344)</f>
        <v>0.32800000000000001</v>
      </c>
      <c r="E337" s="237">
        <f t="shared" ref="E337" si="211">SUM(E338:E344)</f>
        <v>0.8</v>
      </c>
      <c r="F337" s="190">
        <f t="shared" ref="F337:W337" si="212">SUM(F338:F344)</f>
        <v>0</v>
      </c>
      <c r="G337" s="190">
        <f t="shared" si="212"/>
        <v>0.5</v>
      </c>
      <c r="H337" s="190">
        <f t="shared" si="212"/>
        <v>0</v>
      </c>
      <c r="I337" s="190">
        <f t="shared" si="212"/>
        <v>0</v>
      </c>
      <c r="J337" s="190">
        <f t="shared" si="212"/>
        <v>0</v>
      </c>
      <c r="K337" s="190">
        <f t="shared" si="212"/>
        <v>0</v>
      </c>
      <c r="L337" s="190">
        <f t="shared" ref="L337:M337" si="213">SUM(L338:L344)</f>
        <v>0.32800000000000001</v>
      </c>
      <c r="M337" s="190">
        <f t="shared" si="213"/>
        <v>1.3</v>
      </c>
      <c r="N337" s="190">
        <f t="shared" si="212"/>
        <v>0</v>
      </c>
      <c r="O337" s="190">
        <f t="shared" si="212"/>
        <v>0</v>
      </c>
      <c r="P337" s="190">
        <f t="shared" si="212"/>
        <v>0</v>
      </c>
      <c r="Q337" s="190">
        <f t="shared" si="212"/>
        <v>0</v>
      </c>
      <c r="R337" s="190">
        <f t="shared" si="212"/>
        <v>0</v>
      </c>
      <c r="S337" s="190">
        <f t="shared" si="212"/>
        <v>0</v>
      </c>
      <c r="T337" s="190">
        <f t="shared" si="212"/>
        <v>0</v>
      </c>
      <c r="U337" s="190">
        <f t="shared" si="212"/>
        <v>0</v>
      </c>
      <c r="V337" s="190">
        <f t="shared" si="212"/>
        <v>0</v>
      </c>
      <c r="W337" s="190">
        <f t="shared" si="212"/>
        <v>0</v>
      </c>
    </row>
    <row r="338" spans="1:23" s="116" customFormat="1" ht="31.1" x14ac:dyDescent="0.35">
      <c r="A338" s="167">
        <v>280</v>
      </c>
      <c r="B338" s="152" t="s">
        <v>619</v>
      </c>
      <c r="C338" s="174" t="s">
        <v>620</v>
      </c>
      <c r="D338" s="192">
        <v>0</v>
      </c>
      <c r="E338" s="192">
        <v>0</v>
      </c>
      <c r="F338" s="192">
        <f t="shared" ref="F338:F344" si="214">L338-D338</f>
        <v>0</v>
      </c>
      <c r="G338" s="192">
        <f t="shared" ref="G338:G344" si="215">M338-E338</f>
        <v>0.5</v>
      </c>
      <c r="H338" s="192"/>
      <c r="I338" s="192"/>
      <c r="J338" s="192"/>
      <c r="K338" s="192"/>
      <c r="L338" s="153"/>
      <c r="M338" s="153">
        <v>0.5</v>
      </c>
      <c r="N338" s="192"/>
      <c r="O338" s="192"/>
      <c r="P338" s="192"/>
      <c r="Q338" s="192"/>
      <c r="R338" s="192"/>
      <c r="S338" s="192"/>
      <c r="T338" s="192"/>
      <c r="U338" s="192"/>
      <c r="V338" s="192"/>
      <c r="W338" s="192"/>
    </row>
    <row r="339" spans="1:23" s="116" customFormat="1" ht="31.1" x14ac:dyDescent="0.35">
      <c r="A339" s="167">
        <v>281</v>
      </c>
      <c r="B339" s="152" t="s">
        <v>621</v>
      </c>
      <c r="C339" s="174" t="s">
        <v>622</v>
      </c>
      <c r="D339" s="192">
        <v>0</v>
      </c>
      <c r="E339" s="192">
        <v>0</v>
      </c>
      <c r="F339" s="192">
        <f t="shared" si="214"/>
        <v>0</v>
      </c>
      <c r="G339" s="192">
        <f t="shared" si="215"/>
        <v>0</v>
      </c>
      <c r="H339" s="192"/>
      <c r="I339" s="192"/>
      <c r="J339" s="192"/>
      <c r="K339" s="192"/>
      <c r="L339" s="153"/>
      <c r="M339" s="153"/>
      <c r="N339" s="192"/>
      <c r="O339" s="192"/>
      <c r="P339" s="192"/>
      <c r="Q339" s="192"/>
      <c r="R339" s="192"/>
      <c r="S339" s="192"/>
      <c r="T339" s="192"/>
      <c r="U339" s="192"/>
      <c r="V339" s="192"/>
      <c r="W339" s="192"/>
    </row>
    <row r="340" spans="1:23" s="116" customFormat="1" ht="46.65" x14ac:dyDescent="0.35">
      <c r="A340" s="167">
        <v>282</v>
      </c>
      <c r="B340" s="152" t="s">
        <v>1695</v>
      </c>
      <c r="C340" s="174" t="s">
        <v>623</v>
      </c>
      <c r="D340" s="192">
        <v>0</v>
      </c>
      <c r="E340" s="192">
        <v>0.8</v>
      </c>
      <c r="F340" s="192">
        <f t="shared" si="214"/>
        <v>0</v>
      </c>
      <c r="G340" s="192">
        <f t="shared" si="215"/>
        <v>0</v>
      </c>
      <c r="H340" s="192"/>
      <c r="I340" s="192"/>
      <c r="J340" s="192"/>
      <c r="K340" s="192"/>
      <c r="L340" s="153"/>
      <c r="M340" s="153">
        <v>0.8</v>
      </c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</row>
    <row r="341" spans="1:23" s="116" customFormat="1" ht="46.65" x14ac:dyDescent="0.35">
      <c r="A341" s="167">
        <v>283</v>
      </c>
      <c r="B341" s="152" t="s">
        <v>1696</v>
      </c>
      <c r="C341" s="174" t="s">
        <v>1697</v>
      </c>
      <c r="D341" s="192">
        <v>4.9000000000000002E-2</v>
      </c>
      <c r="E341" s="192">
        <v>0</v>
      </c>
      <c r="F341" s="192">
        <f t="shared" si="214"/>
        <v>0</v>
      </c>
      <c r="G341" s="192">
        <f t="shared" si="215"/>
        <v>0</v>
      </c>
      <c r="H341" s="192"/>
      <c r="I341" s="192"/>
      <c r="J341" s="192"/>
      <c r="K341" s="192"/>
      <c r="L341" s="153">
        <v>4.9000000000000002E-2</v>
      </c>
      <c r="M341" s="153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</row>
    <row r="342" spans="1:23" s="116" customFormat="1" ht="62.2" x14ac:dyDescent="0.35">
      <c r="A342" s="167">
        <v>284</v>
      </c>
      <c r="B342" s="152" t="s">
        <v>624</v>
      </c>
      <c r="C342" s="174" t="s">
        <v>1698</v>
      </c>
      <c r="D342" s="192">
        <v>0.27900000000000003</v>
      </c>
      <c r="E342" s="192">
        <v>0</v>
      </c>
      <c r="F342" s="192">
        <f t="shared" si="214"/>
        <v>0</v>
      </c>
      <c r="G342" s="192">
        <f t="shared" si="215"/>
        <v>0</v>
      </c>
      <c r="H342" s="192"/>
      <c r="I342" s="192"/>
      <c r="J342" s="192"/>
      <c r="K342" s="192"/>
      <c r="L342" s="153">
        <v>0.27900000000000003</v>
      </c>
      <c r="M342" s="153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</row>
    <row r="343" spans="1:23" s="116" customFormat="1" ht="62.2" x14ac:dyDescent="0.35">
      <c r="A343" s="167">
        <v>285</v>
      </c>
      <c r="B343" s="152" t="s">
        <v>1699</v>
      </c>
      <c r="C343" s="174" t="s">
        <v>1700</v>
      </c>
      <c r="D343" s="192"/>
      <c r="E343" s="192"/>
      <c r="F343" s="192">
        <f t="shared" si="214"/>
        <v>0</v>
      </c>
      <c r="G343" s="192">
        <f t="shared" si="215"/>
        <v>0</v>
      </c>
      <c r="H343" s="192"/>
      <c r="I343" s="192"/>
      <c r="J343" s="192"/>
      <c r="K343" s="192"/>
      <c r="L343" s="153"/>
      <c r="M343" s="153"/>
      <c r="N343" s="192"/>
      <c r="O343" s="192"/>
      <c r="P343" s="192"/>
      <c r="Q343" s="192"/>
      <c r="R343" s="192"/>
      <c r="S343" s="192"/>
      <c r="T343" s="192"/>
      <c r="U343" s="192"/>
      <c r="V343" s="192"/>
      <c r="W343" s="192"/>
    </row>
    <row r="344" spans="1:23" s="116" customFormat="1" ht="62.2" x14ac:dyDescent="0.35">
      <c r="A344" s="167">
        <v>286</v>
      </c>
      <c r="B344" s="152" t="s">
        <v>1701</v>
      </c>
      <c r="C344" s="174" t="s">
        <v>1702</v>
      </c>
      <c r="D344" s="192"/>
      <c r="E344" s="192"/>
      <c r="F344" s="192">
        <f t="shared" si="214"/>
        <v>0</v>
      </c>
      <c r="G344" s="192">
        <f t="shared" si="215"/>
        <v>0</v>
      </c>
      <c r="H344" s="192"/>
      <c r="I344" s="192"/>
      <c r="J344" s="192"/>
      <c r="K344" s="192"/>
      <c r="L344" s="153"/>
      <c r="M344" s="153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</row>
    <row r="345" spans="1:23" s="116" customFormat="1" ht="15.55" x14ac:dyDescent="0.35">
      <c r="A345" s="172"/>
      <c r="B345" s="156" t="s">
        <v>625</v>
      </c>
      <c r="C345" s="173"/>
      <c r="D345" s="237">
        <f t="shared" ref="D345" si="216">SUM(D346:D361)</f>
        <v>0.6028</v>
      </c>
      <c r="E345" s="237">
        <f t="shared" ref="E345" si="217">SUM(E346:E361)</f>
        <v>0.4</v>
      </c>
      <c r="F345" s="190">
        <f t="shared" ref="F345:W345" si="218">SUM(F346:F361)</f>
        <v>0.39</v>
      </c>
      <c r="G345" s="190">
        <f t="shared" si="218"/>
        <v>0</v>
      </c>
      <c r="H345" s="190">
        <f t="shared" si="218"/>
        <v>0</v>
      </c>
      <c r="I345" s="190">
        <f t="shared" si="218"/>
        <v>0</v>
      </c>
      <c r="J345" s="190">
        <f t="shared" si="218"/>
        <v>0</v>
      </c>
      <c r="K345" s="190">
        <f t="shared" si="218"/>
        <v>0</v>
      </c>
      <c r="L345" s="190">
        <f t="shared" si="218"/>
        <v>0.99280000000000002</v>
      </c>
      <c r="M345" s="190">
        <f t="shared" si="218"/>
        <v>0.4</v>
      </c>
      <c r="N345" s="190">
        <f t="shared" si="218"/>
        <v>0</v>
      </c>
      <c r="O345" s="190">
        <f t="shared" si="218"/>
        <v>0</v>
      </c>
      <c r="P345" s="190">
        <f t="shared" si="218"/>
        <v>0</v>
      </c>
      <c r="Q345" s="190">
        <f t="shared" si="218"/>
        <v>0</v>
      </c>
      <c r="R345" s="190">
        <f t="shared" si="218"/>
        <v>0</v>
      </c>
      <c r="S345" s="190">
        <f t="shared" si="218"/>
        <v>0</v>
      </c>
      <c r="T345" s="190">
        <f t="shared" si="218"/>
        <v>0</v>
      </c>
      <c r="U345" s="190">
        <f t="shared" si="218"/>
        <v>0</v>
      </c>
      <c r="V345" s="190">
        <f t="shared" si="218"/>
        <v>0</v>
      </c>
      <c r="W345" s="190">
        <f t="shared" si="218"/>
        <v>0</v>
      </c>
    </row>
    <row r="346" spans="1:23" s="116" customFormat="1" ht="31.1" x14ac:dyDescent="0.35">
      <c r="A346" s="167">
        <v>287</v>
      </c>
      <c r="B346" s="152" t="s">
        <v>626</v>
      </c>
      <c r="C346" s="174" t="s">
        <v>627</v>
      </c>
      <c r="D346" s="192">
        <v>0</v>
      </c>
      <c r="E346" s="192">
        <v>0</v>
      </c>
      <c r="F346" s="192">
        <f t="shared" ref="F346:F361" si="219">L346-D346</f>
        <v>0</v>
      </c>
      <c r="G346" s="192">
        <f t="shared" ref="G346:G361" si="220">M346-E346</f>
        <v>0</v>
      </c>
      <c r="H346" s="192"/>
      <c r="I346" s="192"/>
      <c r="J346" s="192"/>
      <c r="K346" s="192"/>
      <c r="L346" s="153"/>
      <c r="M346" s="153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</row>
    <row r="347" spans="1:23" s="116" customFormat="1" ht="62.2" x14ac:dyDescent="0.35">
      <c r="A347" s="167">
        <v>288</v>
      </c>
      <c r="B347" s="152" t="s">
        <v>1703</v>
      </c>
      <c r="C347" s="174" t="s">
        <v>628</v>
      </c>
      <c r="D347" s="192">
        <v>0</v>
      </c>
      <c r="E347" s="192">
        <v>0</v>
      </c>
      <c r="F347" s="192">
        <f t="shared" si="219"/>
        <v>0</v>
      </c>
      <c r="G347" s="192">
        <f t="shared" si="220"/>
        <v>0</v>
      </c>
      <c r="H347" s="192"/>
      <c r="I347" s="192"/>
      <c r="J347" s="192"/>
      <c r="K347" s="192"/>
      <c r="L347" s="153"/>
      <c r="M347" s="153"/>
      <c r="N347" s="192"/>
      <c r="O347" s="192"/>
      <c r="P347" s="192"/>
      <c r="Q347" s="192"/>
      <c r="R347" s="192"/>
      <c r="S347" s="192"/>
      <c r="T347" s="192"/>
      <c r="U347" s="192"/>
      <c r="V347" s="192"/>
      <c r="W347" s="192"/>
    </row>
    <row r="348" spans="1:23" s="116" customFormat="1" ht="77.7" x14ac:dyDescent="0.35">
      <c r="A348" s="167">
        <v>289</v>
      </c>
      <c r="B348" s="152" t="s">
        <v>629</v>
      </c>
      <c r="C348" s="174" t="s">
        <v>630</v>
      </c>
      <c r="D348" s="192">
        <v>0</v>
      </c>
      <c r="E348" s="192">
        <v>0</v>
      </c>
      <c r="F348" s="192">
        <f t="shared" si="219"/>
        <v>0</v>
      </c>
      <c r="G348" s="192">
        <f t="shared" si="220"/>
        <v>0</v>
      </c>
      <c r="H348" s="192"/>
      <c r="I348" s="192"/>
      <c r="J348" s="192"/>
      <c r="K348" s="192"/>
      <c r="L348" s="153"/>
      <c r="M348" s="153"/>
      <c r="N348" s="192"/>
      <c r="O348" s="192"/>
      <c r="P348" s="192"/>
      <c r="Q348" s="192"/>
      <c r="R348" s="192"/>
      <c r="S348" s="192"/>
      <c r="T348" s="192"/>
      <c r="U348" s="192"/>
      <c r="V348" s="192"/>
      <c r="W348" s="192"/>
    </row>
    <row r="349" spans="1:23" s="116" customFormat="1" ht="46.65" x14ac:dyDescent="0.35">
      <c r="A349" s="167">
        <v>290</v>
      </c>
      <c r="B349" s="152" t="s">
        <v>631</v>
      </c>
      <c r="C349" s="174" t="s">
        <v>632</v>
      </c>
      <c r="D349" s="192">
        <v>0</v>
      </c>
      <c r="E349" s="192">
        <v>0</v>
      </c>
      <c r="F349" s="192">
        <f t="shared" si="219"/>
        <v>0</v>
      </c>
      <c r="G349" s="192">
        <f t="shared" si="220"/>
        <v>0</v>
      </c>
      <c r="H349" s="192"/>
      <c r="I349" s="192"/>
      <c r="J349" s="192"/>
      <c r="K349" s="192"/>
      <c r="L349" s="153"/>
      <c r="M349" s="153"/>
      <c r="N349" s="192"/>
      <c r="O349" s="192"/>
      <c r="P349" s="192"/>
      <c r="Q349" s="192"/>
      <c r="R349" s="192"/>
      <c r="S349" s="192"/>
      <c r="T349" s="192"/>
      <c r="U349" s="192"/>
      <c r="V349" s="192"/>
      <c r="W349" s="192"/>
    </row>
    <row r="350" spans="1:23" s="116" customFormat="1" ht="46.65" x14ac:dyDescent="0.35">
      <c r="A350" s="167">
        <v>291</v>
      </c>
      <c r="B350" s="152" t="s">
        <v>633</v>
      </c>
      <c r="C350" s="174" t="s">
        <v>634</v>
      </c>
      <c r="D350" s="192">
        <v>0.54779999999999995</v>
      </c>
      <c r="E350" s="192">
        <v>0</v>
      </c>
      <c r="F350" s="192">
        <f t="shared" si="219"/>
        <v>0</v>
      </c>
      <c r="G350" s="192">
        <f t="shared" si="220"/>
        <v>0</v>
      </c>
      <c r="H350" s="192"/>
      <c r="I350" s="192"/>
      <c r="J350" s="192"/>
      <c r="K350" s="192"/>
      <c r="L350" s="153">
        <v>0.54779999999999995</v>
      </c>
      <c r="M350" s="153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</row>
    <row r="351" spans="1:23" s="116" customFormat="1" ht="46.65" x14ac:dyDescent="0.35">
      <c r="A351" s="167">
        <v>292</v>
      </c>
      <c r="B351" s="152" t="s">
        <v>635</v>
      </c>
      <c r="C351" s="174" t="s">
        <v>636</v>
      </c>
      <c r="D351" s="192">
        <v>0</v>
      </c>
      <c r="E351" s="192">
        <v>0</v>
      </c>
      <c r="F351" s="192">
        <f t="shared" si="219"/>
        <v>0</v>
      </c>
      <c r="G351" s="192">
        <f t="shared" si="220"/>
        <v>0</v>
      </c>
      <c r="H351" s="192"/>
      <c r="I351" s="192"/>
      <c r="J351" s="192"/>
      <c r="K351" s="192"/>
      <c r="L351" s="153"/>
      <c r="M351" s="153"/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</row>
    <row r="352" spans="1:23" s="116" customFormat="1" ht="46.65" x14ac:dyDescent="0.35">
      <c r="A352" s="167">
        <v>293</v>
      </c>
      <c r="B352" s="152" t="s">
        <v>637</v>
      </c>
      <c r="C352" s="174" t="s">
        <v>638</v>
      </c>
      <c r="D352" s="192">
        <v>0</v>
      </c>
      <c r="E352" s="192">
        <v>0</v>
      </c>
      <c r="F352" s="192">
        <f t="shared" si="219"/>
        <v>0</v>
      </c>
      <c r="G352" s="192">
        <f t="shared" si="220"/>
        <v>0</v>
      </c>
      <c r="H352" s="192"/>
      <c r="I352" s="192"/>
      <c r="J352" s="192"/>
      <c r="K352" s="192"/>
      <c r="L352" s="153"/>
      <c r="M352" s="153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</row>
    <row r="353" spans="1:23" s="116" customFormat="1" ht="46.65" x14ac:dyDescent="0.35">
      <c r="A353" s="167">
        <v>294</v>
      </c>
      <c r="B353" s="152" t="s">
        <v>639</v>
      </c>
      <c r="C353" s="174" t="s">
        <v>640</v>
      </c>
      <c r="D353" s="192">
        <v>0</v>
      </c>
      <c r="E353" s="192">
        <v>0</v>
      </c>
      <c r="F353" s="192">
        <f t="shared" si="219"/>
        <v>0</v>
      </c>
      <c r="G353" s="192">
        <f t="shared" si="220"/>
        <v>0</v>
      </c>
      <c r="H353" s="192"/>
      <c r="I353" s="192"/>
      <c r="J353" s="192"/>
      <c r="K353" s="192"/>
      <c r="L353" s="153"/>
      <c r="M353" s="153"/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</row>
    <row r="354" spans="1:23" s="116" customFormat="1" ht="46.65" x14ac:dyDescent="0.35">
      <c r="A354" s="167">
        <v>295</v>
      </c>
      <c r="B354" s="152" t="s">
        <v>1704</v>
      </c>
      <c r="C354" s="174" t="s">
        <v>641</v>
      </c>
      <c r="D354" s="192">
        <v>5.5E-2</v>
      </c>
      <c r="E354" s="192">
        <v>0</v>
      </c>
      <c r="F354" s="192">
        <f t="shared" si="219"/>
        <v>0</v>
      </c>
      <c r="G354" s="192">
        <f t="shared" si="220"/>
        <v>0</v>
      </c>
      <c r="H354" s="192"/>
      <c r="I354" s="192"/>
      <c r="J354" s="192"/>
      <c r="K354" s="192"/>
      <c r="L354" s="153">
        <v>5.5E-2</v>
      </c>
      <c r="M354" s="153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</row>
    <row r="355" spans="1:23" s="116" customFormat="1" ht="46.65" x14ac:dyDescent="0.35">
      <c r="A355" s="167">
        <v>296</v>
      </c>
      <c r="B355" s="152" t="s">
        <v>1705</v>
      </c>
      <c r="C355" s="174" t="s">
        <v>1706</v>
      </c>
      <c r="D355" s="192">
        <v>0</v>
      </c>
      <c r="E355" s="192">
        <v>0</v>
      </c>
      <c r="F355" s="192">
        <f t="shared" si="219"/>
        <v>0</v>
      </c>
      <c r="G355" s="192">
        <f t="shared" si="220"/>
        <v>0</v>
      </c>
      <c r="H355" s="192"/>
      <c r="I355" s="192"/>
      <c r="J355" s="192"/>
      <c r="K355" s="192"/>
      <c r="L355" s="153"/>
      <c r="M355" s="153"/>
      <c r="N355" s="192"/>
      <c r="O355" s="192"/>
      <c r="P355" s="192"/>
      <c r="Q355" s="192"/>
      <c r="R355" s="192"/>
      <c r="S355" s="192"/>
      <c r="T355" s="192"/>
      <c r="U355" s="192"/>
      <c r="V355" s="192"/>
      <c r="W355" s="192"/>
    </row>
    <row r="356" spans="1:23" s="116" customFormat="1" ht="46.65" x14ac:dyDescent="0.35">
      <c r="A356" s="167">
        <v>297</v>
      </c>
      <c r="B356" s="152" t="s">
        <v>1707</v>
      </c>
      <c r="C356" s="174" t="s">
        <v>642</v>
      </c>
      <c r="D356" s="192">
        <v>0</v>
      </c>
      <c r="E356" s="192">
        <v>0</v>
      </c>
      <c r="F356" s="192">
        <f t="shared" si="219"/>
        <v>0</v>
      </c>
      <c r="G356" s="192">
        <f t="shared" si="220"/>
        <v>0</v>
      </c>
      <c r="H356" s="192"/>
      <c r="I356" s="192"/>
      <c r="J356" s="192"/>
      <c r="K356" s="192"/>
      <c r="L356" s="153"/>
      <c r="M356" s="153"/>
      <c r="N356" s="192"/>
      <c r="O356" s="192"/>
      <c r="P356" s="192"/>
      <c r="Q356" s="192"/>
      <c r="R356" s="192"/>
      <c r="S356" s="192"/>
      <c r="T356" s="192"/>
      <c r="U356" s="192"/>
      <c r="V356" s="192"/>
      <c r="W356" s="192"/>
    </row>
    <row r="357" spans="1:23" s="116" customFormat="1" ht="46.65" x14ac:dyDescent="0.35">
      <c r="A357" s="167">
        <v>298</v>
      </c>
      <c r="B357" s="152" t="s">
        <v>643</v>
      </c>
      <c r="C357" s="174" t="s">
        <v>644</v>
      </c>
      <c r="D357" s="192">
        <v>0</v>
      </c>
      <c r="E357" s="192">
        <v>0</v>
      </c>
      <c r="F357" s="192">
        <f t="shared" si="219"/>
        <v>0</v>
      </c>
      <c r="G357" s="192">
        <f t="shared" si="220"/>
        <v>0</v>
      </c>
      <c r="H357" s="192"/>
      <c r="I357" s="192"/>
      <c r="J357" s="192"/>
      <c r="K357" s="192"/>
      <c r="L357" s="153"/>
      <c r="M357" s="153"/>
      <c r="N357" s="192"/>
      <c r="O357" s="192"/>
      <c r="P357" s="192"/>
      <c r="Q357" s="192"/>
      <c r="R357" s="192"/>
      <c r="S357" s="192"/>
      <c r="T357" s="192"/>
      <c r="U357" s="192"/>
      <c r="V357" s="192"/>
      <c r="W357" s="192"/>
    </row>
    <row r="358" spans="1:23" s="116" customFormat="1" ht="31.1" x14ac:dyDescent="0.35">
      <c r="A358" s="167">
        <v>299</v>
      </c>
      <c r="B358" s="152" t="s">
        <v>645</v>
      </c>
      <c r="C358" s="174" t="s">
        <v>646</v>
      </c>
      <c r="D358" s="192">
        <v>0</v>
      </c>
      <c r="E358" s="192">
        <v>0.4</v>
      </c>
      <c r="F358" s="192">
        <f t="shared" si="219"/>
        <v>0</v>
      </c>
      <c r="G358" s="192">
        <f t="shared" si="220"/>
        <v>0</v>
      </c>
      <c r="H358" s="192"/>
      <c r="I358" s="192"/>
      <c r="J358" s="192"/>
      <c r="K358" s="192"/>
      <c r="L358" s="153"/>
      <c r="M358" s="153">
        <v>0.4</v>
      </c>
      <c r="N358" s="192"/>
      <c r="O358" s="192"/>
      <c r="P358" s="192"/>
      <c r="Q358" s="192"/>
      <c r="R358" s="192"/>
      <c r="S358" s="192"/>
      <c r="T358" s="192"/>
      <c r="U358" s="192"/>
      <c r="V358" s="192"/>
      <c r="W358" s="192"/>
    </row>
    <row r="359" spans="1:23" s="116" customFormat="1" ht="46.65" x14ac:dyDescent="0.35">
      <c r="A359" s="167">
        <v>300</v>
      </c>
      <c r="B359" s="152" t="s">
        <v>1708</v>
      </c>
      <c r="C359" s="174" t="s">
        <v>1709</v>
      </c>
      <c r="D359" s="192"/>
      <c r="E359" s="192"/>
      <c r="F359" s="192">
        <f t="shared" si="219"/>
        <v>0.39</v>
      </c>
      <c r="G359" s="192">
        <f t="shared" si="220"/>
        <v>0</v>
      </c>
      <c r="H359" s="192"/>
      <c r="I359" s="192"/>
      <c r="J359" s="192"/>
      <c r="K359" s="192"/>
      <c r="L359" s="153">
        <v>0.39</v>
      </c>
      <c r="M359" s="153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</row>
    <row r="360" spans="1:23" s="116" customFormat="1" ht="62.2" x14ac:dyDescent="0.35">
      <c r="A360" s="167">
        <v>301</v>
      </c>
      <c r="B360" s="152" t="s">
        <v>1710</v>
      </c>
      <c r="C360" s="174" t="s">
        <v>1711</v>
      </c>
      <c r="D360" s="192"/>
      <c r="E360" s="192"/>
      <c r="F360" s="192">
        <f t="shared" si="219"/>
        <v>0</v>
      </c>
      <c r="G360" s="192">
        <f t="shared" si="220"/>
        <v>0</v>
      </c>
      <c r="H360" s="192"/>
      <c r="I360" s="192"/>
      <c r="J360" s="192"/>
      <c r="K360" s="192"/>
      <c r="L360" s="153"/>
      <c r="M360" s="153"/>
      <c r="N360" s="192"/>
      <c r="O360" s="192"/>
      <c r="P360" s="192"/>
      <c r="Q360" s="192"/>
      <c r="R360" s="192"/>
      <c r="S360" s="192"/>
      <c r="T360" s="192"/>
      <c r="U360" s="192"/>
      <c r="V360" s="192"/>
      <c r="W360" s="192"/>
    </row>
    <row r="361" spans="1:23" s="116" customFormat="1" ht="46.65" x14ac:dyDescent="0.35">
      <c r="A361" s="167">
        <v>302</v>
      </c>
      <c r="B361" s="152" t="s">
        <v>1712</v>
      </c>
      <c r="C361" s="174" t="s">
        <v>1713</v>
      </c>
      <c r="D361" s="192"/>
      <c r="E361" s="192"/>
      <c r="F361" s="192">
        <f t="shared" si="219"/>
        <v>0</v>
      </c>
      <c r="G361" s="192">
        <f t="shared" si="220"/>
        <v>0</v>
      </c>
      <c r="H361" s="192"/>
      <c r="I361" s="192"/>
      <c r="J361" s="192"/>
      <c r="K361" s="192"/>
      <c r="L361" s="153"/>
      <c r="M361" s="153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</row>
    <row r="362" spans="1:23" s="116" customFormat="1" ht="15.55" x14ac:dyDescent="0.35">
      <c r="A362" s="172"/>
      <c r="B362" s="156" t="s">
        <v>647</v>
      </c>
      <c r="C362" s="173"/>
      <c r="D362" s="237">
        <f t="shared" ref="D362" si="221">SUM(D363:D398)</f>
        <v>1.1456</v>
      </c>
      <c r="E362" s="237">
        <f t="shared" ref="E362" si="222">SUM(E363:E398)</f>
        <v>5.7200000000000015</v>
      </c>
      <c r="F362" s="190">
        <f t="shared" ref="F362:W362" si="223">SUM(F363:F398)</f>
        <v>0.23200000000000001</v>
      </c>
      <c r="G362" s="190">
        <f t="shared" si="223"/>
        <v>0.4</v>
      </c>
      <c r="H362" s="190">
        <f t="shared" si="223"/>
        <v>0</v>
      </c>
      <c r="I362" s="190">
        <f t="shared" si="223"/>
        <v>0</v>
      </c>
      <c r="J362" s="190">
        <f t="shared" si="223"/>
        <v>0</v>
      </c>
      <c r="K362" s="190">
        <f t="shared" si="223"/>
        <v>0</v>
      </c>
      <c r="L362" s="190">
        <f t="shared" si="223"/>
        <v>1.3776000000000002</v>
      </c>
      <c r="M362" s="190">
        <f t="shared" si="223"/>
        <v>6.1200000000000019</v>
      </c>
      <c r="N362" s="190">
        <f t="shared" si="223"/>
        <v>0</v>
      </c>
      <c r="O362" s="190">
        <f t="shared" si="223"/>
        <v>0</v>
      </c>
      <c r="P362" s="190">
        <f t="shared" si="223"/>
        <v>0</v>
      </c>
      <c r="Q362" s="190">
        <f t="shared" si="223"/>
        <v>0</v>
      </c>
      <c r="R362" s="190">
        <f t="shared" si="223"/>
        <v>0</v>
      </c>
      <c r="S362" s="190">
        <f t="shared" si="223"/>
        <v>0</v>
      </c>
      <c r="T362" s="190">
        <f t="shared" si="223"/>
        <v>0</v>
      </c>
      <c r="U362" s="190">
        <f t="shared" si="223"/>
        <v>0</v>
      </c>
      <c r="V362" s="190">
        <f t="shared" si="223"/>
        <v>0</v>
      </c>
      <c r="W362" s="190">
        <f t="shared" si="223"/>
        <v>0</v>
      </c>
    </row>
    <row r="363" spans="1:23" s="116" customFormat="1" ht="77.7" x14ac:dyDescent="0.35">
      <c r="A363" s="167">
        <v>303</v>
      </c>
      <c r="B363" s="152" t="s">
        <v>648</v>
      </c>
      <c r="C363" s="174" t="s">
        <v>649</v>
      </c>
      <c r="D363" s="192">
        <v>0</v>
      </c>
      <c r="E363" s="192">
        <v>0</v>
      </c>
      <c r="F363" s="192">
        <f t="shared" ref="F363:F398" si="224">L363-D363</f>
        <v>0</v>
      </c>
      <c r="G363" s="192">
        <f t="shared" ref="G363:G398" si="225">M363-E363</f>
        <v>0</v>
      </c>
      <c r="H363" s="192"/>
      <c r="I363" s="192"/>
      <c r="J363" s="192"/>
      <c r="K363" s="192"/>
      <c r="L363" s="153"/>
      <c r="M363" s="153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</row>
    <row r="364" spans="1:23" s="116" customFormat="1" ht="46.65" x14ac:dyDescent="0.35">
      <c r="A364" s="167">
        <v>304</v>
      </c>
      <c r="B364" s="152" t="s">
        <v>1714</v>
      </c>
      <c r="C364" s="174" t="s">
        <v>650</v>
      </c>
      <c r="D364" s="192">
        <v>0</v>
      </c>
      <c r="E364" s="192">
        <v>1.26</v>
      </c>
      <c r="F364" s="192">
        <f t="shared" si="224"/>
        <v>0</v>
      </c>
      <c r="G364" s="192">
        <f t="shared" si="225"/>
        <v>0</v>
      </c>
      <c r="H364" s="192"/>
      <c r="I364" s="192"/>
      <c r="J364" s="192"/>
      <c r="K364" s="192"/>
      <c r="L364" s="153"/>
      <c r="M364" s="153">
        <v>1.26</v>
      </c>
      <c r="N364" s="192"/>
      <c r="O364" s="192"/>
      <c r="P364" s="192"/>
      <c r="Q364" s="192"/>
      <c r="R364" s="192"/>
      <c r="S364" s="192"/>
      <c r="T364" s="192"/>
      <c r="U364" s="192"/>
      <c r="V364" s="192"/>
      <c r="W364" s="192"/>
    </row>
    <row r="365" spans="1:23" s="116" customFormat="1" ht="62.2" x14ac:dyDescent="0.35">
      <c r="A365" s="167">
        <v>305</v>
      </c>
      <c r="B365" s="152" t="s">
        <v>651</v>
      </c>
      <c r="C365" s="174" t="s">
        <v>652</v>
      </c>
      <c r="D365" s="192">
        <v>0</v>
      </c>
      <c r="E365" s="192">
        <v>0</v>
      </c>
      <c r="F365" s="192">
        <f t="shared" si="224"/>
        <v>0</v>
      </c>
      <c r="G365" s="192">
        <f t="shared" si="225"/>
        <v>0</v>
      </c>
      <c r="H365" s="192"/>
      <c r="I365" s="192"/>
      <c r="J365" s="192"/>
      <c r="K365" s="192"/>
      <c r="L365" s="153"/>
      <c r="M365" s="153"/>
      <c r="N365" s="192"/>
      <c r="O365" s="192"/>
      <c r="P365" s="192"/>
      <c r="Q365" s="192"/>
      <c r="R365" s="192"/>
      <c r="S365" s="192"/>
      <c r="T365" s="192"/>
      <c r="U365" s="192"/>
      <c r="V365" s="192"/>
      <c r="W365" s="192"/>
    </row>
    <row r="366" spans="1:23" s="116" customFormat="1" ht="77.7" x14ac:dyDescent="0.35">
      <c r="A366" s="167">
        <v>306</v>
      </c>
      <c r="B366" s="152" t="s">
        <v>653</v>
      </c>
      <c r="C366" s="174" t="s">
        <v>654</v>
      </c>
      <c r="D366" s="192">
        <v>0</v>
      </c>
      <c r="E366" s="192">
        <v>0</v>
      </c>
      <c r="F366" s="192">
        <f t="shared" si="224"/>
        <v>0</v>
      </c>
      <c r="G366" s="192">
        <f t="shared" si="225"/>
        <v>0</v>
      </c>
      <c r="H366" s="192"/>
      <c r="I366" s="192"/>
      <c r="J366" s="192"/>
      <c r="K366" s="192"/>
      <c r="L366" s="153"/>
      <c r="M366" s="153"/>
      <c r="N366" s="192"/>
      <c r="O366" s="192"/>
      <c r="P366" s="192"/>
      <c r="Q366" s="192"/>
      <c r="R366" s="192"/>
      <c r="S366" s="192"/>
      <c r="T366" s="192"/>
      <c r="U366" s="192"/>
      <c r="V366" s="192"/>
      <c r="W366" s="192"/>
    </row>
    <row r="367" spans="1:23" s="116" customFormat="1" ht="62.2" x14ac:dyDescent="0.35">
      <c r="A367" s="167">
        <v>307</v>
      </c>
      <c r="B367" s="152" t="s">
        <v>655</v>
      </c>
      <c r="C367" s="174" t="s">
        <v>656</v>
      </c>
      <c r="D367" s="192">
        <v>0</v>
      </c>
      <c r="E367" s="192">
        <v>0</v>
      </c>
      <c r="F367" s="192">
        <f t="shared" si="224"/>
        <v>0</v>
      </c>
      <c r="G367" s="192">
        <f t="shared" si="225"/>
        <v>0</v>
      </c>
      <c r="H367" s="192"/>
      <c r="I367" s="192"/>
      <c r="J367" s="192"/>
      <c r="K367" s="192"/>
      <c r="L367" s="153"/>
      <c r="M367" s="153"/>
      <c r="N367" s="192"/>
      <c r="O367" s="192"/>
      <c r="P367" s="192"/>
      <c r="Q367" s="192"/>
      <c r="R367" s="192"/>
      <c r="S367" s="192"/>
      <c r="T367" s="192"/>
      <c r="U367" s="192"/>
      <c r="V367" s="192"/>
      <c r="W367" s="192"/>
    </row>
    <row r="368" spans="1:23" s="116" customFormat="1" ht="31.1" x14ac:dyDescent="0.35">
      <c r="A368" s="167">
        <v>308</v>
      </c>
      <c r="B368" s="152" t="s">
        <v>657</v>
      </c>
      <c r="C368" s="174" t="s">
        <v>658</v>
      </c>
      <c r="D368" s="192">
        <v>0</v>
      </c>
      <c r="E368" s="192">
        <v>0</v>
      </c>
      <c r="F368" s="192">
        <f t="shared" si="224"/>
        <v>0</v>
      </c>
      <c r="G368" s="192">
        <f t="shared" si="225"/>
        <v>0</v>
      </c>
      <c r="H368" s="192"/>
      <c r="I368" s="192"/>
      <c r="J368" s="192"/>
      <c r="K368" s="192"/>
      <c r="L368" s="153"/>
      <c r="M368" s="153"/>
      <c r="N368" s="192"/>
      <c r="O368" s="192"/>
      <c r="P368" s="192"/>
      <c r="Q368" s="192"/>
      <c r="R368" s="192"/>
      <c r="S368" s="192"/>
      <c r="T368" s="192"/>
      <c r="U368" s="192"/>
      <c r="V368" s="192"/>
      <c r="W368" s="192"/>
    </row>
    <row r="369" spans="1:23" s="116" customFormat="1" ht="31.1" x14ac:dyDescent="0.35">
      <c r="A369" s="167">
        <v>309</v>
      </c>
      <c r="B369" s="152" t="s">
        <v>659</v>
      </c>
      <c r="C369" s="174" t="s">
        <v>660</v>
      </c>
      <c r="D369" s="192">
        <v>0</v>
      </c>
      <c r="E369" s="192">
        <v>0</v>
      </c>
      <c r="F369" s="192">
        <f t="shared" si="224"/>
        <v>0</v>
      </c>
      <c r="G369" s="192">
        <f t="shared" si="225"/>
        <v>0</v>
      </c>
      <c r="H369" s="192"/>
      <c r="I369" s="192"/>
      <c r="J369" s="192"/>
      <c r="K369" s="192"/>
      <c r="L369" s="153"/>
      <c r="M369" s="153"/>
      <c r="N369" s="192"/>
      <c r="O369" s="192"/>
      <c r="P369" s="192"/>
      <c r="Q369" s="192"/>
      <c r="R369" s="192"/>
      <c r="S369" s="192"/>
      <c r="T369" s="192"/>
      <c r="U369" s="192"/>
      <c r="V369" s="192"/>
      <c r="W369" s="192"/>
    </row>
    <row r="370" spans="1:23" s="116" customFormat="1" ht="31.1" x14ac:dyDescent="0.35">
      <c r="A370" s="167">
        <v>310</v>
      </c>
      <c r="B370" s="152" t="s">
        <v>661</v>
      </c>
      <c r="C370" s="174" t="s">
        <v>662</v>
      </c>
      <c r="D370" s="192">
        <v>0</v>
      </c>
      <c r="E370" s="192">
        <v>0</v>
      </c>
      <c r="F370" s="192">
        <f t="shared" si="224"/>
        <v>0</v>
      </c>
      <c r="G370" s="192">
        <f t="shared" si="225"/>
        <v>0</v>
      </c>
      <c r="H370" s="192"/>
      <c r="I370" s="192"/>
      <c r="J370" s="192"/>
      <c r="K370" s="192"/>
      <c r="L370" s="153"/>
      <c r="M370" s="153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</row>
    <row r="371" spans="1:23" s="116" customFormat="1" ht="62.2" x14ac:dyDescent="0.35">
      <c r="A371" s="167">
        <v>311</v>
      </c>
      <c r="B371" s="152" t="s">
        <v>663</v>
      </c>
      <c r="C371" s="174" t="s">
        <v>664</v>
      </c>
      <c r="D371" s="192">
        <v>0</v>
      </c>
      <c r="E371" s="192">
        <v>0</v>
      </c>
      <c r="F371" s="192">
        <f t="shared" si="224"/>
        <v>0</v>
      </c>
      <c r="G371" s="192">
        <f t="shared" si="225"/>
        <v>0</v>
      </c>
      <c r="H371" s="192"/>
      <c r="I371" s="192"/>
      <c r="J371" s="192"/>
      <c r="K371" s="192"/>
      <c r="L371" s="153"/>
      <c r="M371" s="153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</row>
    <row r="372" spans="1:23" s="116" customFormat="1" ht="62.2" x14ac:dyDescent="0.35">
      <c r="A372" s="167">
        <v>312</v>
      </c>
      <c r="B372" s="152" t="s">
        <v>665</v>
      </c>
      <c r="C372" s="174" t="s">
        <v>666</v>
      </c>
      <c r="D372" s="192">
        <v>0</v>
      </c>
      <c r="E372" s="192">
        <v>0.4</v>
      </c>
      <c r="F372" s="192">
        <f t="shared" si="224"/>
        <v>0</v>
      </c>
      <c r="G372" s="192">
        <f t="shared" si="225"/>
        <v>0</v>
      </c>
      <c r="H372" s="192"/>
      <c r="I372" s="192"/>
      <c r="J372" s="192"/>
      <c r="K372" s="192"/>
      <c r="L372" s="153"/>
      <c r="M372" s="153">
        <v>0.4</v>
      </c>
      <c r="N372" s="192"/>
      <c r="O372" s="192"/>
      <c r="P372" s="192"/>
      <c r="Q372" s="192"/>
      <c r="R372" s="192"/>
      <c r="S372" s="192"/>
      <c r="T372" s="192"/>
      <c r="U372" s="192"/>
      <c r="V372" s="192"/>
      <c r="W372" s="192"/>
    </row>
    <row r="373" spans="1:23" s="116" customFormat="1" ht="62.2" x14ac:dyDescent="0.35">
      <c r="A373" s="167">
        <v>313</v>
      </c>
      <c r="B373" s="152" t="s">
        <v>667</v>
      </c>
      <c r="C373" s="174" t="s">
        <v>668</v>
      </c>
      <c r="D373" s="192">
        <v>0</v>
      </c>
      <c r="E373" s="192">
        <v>0</v>
      </c>
      <c r="F373" s="192">
        <f t="shared" si="224"/>
        <v>0.23200000000000001</v>
      </c>
      <c r="G373" s="192">
        <f t="shared" si="225"/>
        <v>0.4</v>
      </c>
      <c r="H373" s="192"/>
      <c r="I373" s="192"/>
      <c r="J373" s="192"/>
      <c r="K373" s="192"/>
      <c r="L373" s="153">
        <v>0.23200000000000001</v>
      </c>
      <c r="M373" s="153">
        <v>0.4</v>
      </c>
      <c r="N373" s="192"/>
      <c r="O373" s="192"/>
      <c r="P373" s="192"/>
      <c r="Q373" s="192"/>
      <c r="R373" s="192"/>
      <c r="S373" s="192"/>
      <c r="T373" s="192"/>
      <c r="U373" s="192"/>
      <c r="V373" s="192"/>
      <c r="W373" s="192"/>
    </row>
    <row r="374" spans="1:23" s="116" customFormat="1" ht="31.1" x14ac:dyDescent="0.35">
      <c r="A374" s="167">
        <v>314</v>
      </c>
      <c r="B374" s="152" t="s">
        <v>669</v>
      </c>
      <c r="C374" s="174" t="s">
        <v>670</v>
      </c>
      <c r="D374" s="192">
        <v>0</v>
      </c>
      <c r="E374" s="192">
        <v>0</v>
      </c>
      <c r="F374" s="192">
        <f t="shared" si="224"/>
        <v>0</v>
      </c>
      <c r="G374" s="192">
        <f t="shared" si="225"/>
        <v>0</v>
      </c>
      <c r="H374" s="192"/>
      <c r="I374" s="192"/>
      <c r="J374" s="192"/>
      <c r="K374" s="192"/>
      <c r="L374" s="153"/>
      <c r="M374" s="153"/>
      <c r="N374" s="192"/>
      <c r="O374" s="192"/>
      <c r="P374" s="192"/>
      <c r="Q374" s="192"/>
      <c r="R374" s="192"/>
      <c r="S374" s="192"/>
      <c r="T374" s="192"/>
      <c r="U374" s="192"/>
      <c r="V374" s="192"/>
      <c r="W374" s="192"/>
    </row>
    <row r="375" spans="1:23" s="116" customFormat="1" ht="62.2" x14ac:dyDescent="0.35">
      <c r="A375" s="167">
        <v>315</v>
      </c>
      <c r="B375" s="152" t="s">
        <v>671</v>
      </c>
      <c r="C375" s="174" t="s">
        <v>672</v>
      </c>
      <c r="D375" s="192">
        <v>0</v>
      </c>
      <c r="E375" s="192">
        <v>0</v>
      </c>
      <c r="F375" s="192">
        <f t="shared" si="224"/>
        <v>0</v>
      </c>
      <c r="G375" s="192">
        <f t="shared" si="225"/>
        <v>0</v>
      </c>
      <c r="H375" s="192"/>
      <c r="I375" s="192"/>
      <c r="J375" s="192"/>
      <c r="K375" s="192"/>
      <c r="L375" s="153"/>
      <c r="M375" s="153"/>
      <c r="N375" s="192"/>
      <c r="O375" s="192"/>
      <c r="P375" s="192"/>
      <c r="Q375" s="192"/>
      <c r="R375" s="192"/>
      <c r="S375" s="192"/>
      <c r="T375" s="192"/>
      <c r="U375" s="192"/>
      <c r="V375" s="192"/>
      <c r="W375" s="192"/>
    </row>
    <row r="376" spans="1:23" s="116" customFormat="1" ht="77.7" x14ac:dyDescent="0.35">
      <c r="A376" s="167">
        <v>316</v>
      </c>
      <c r="B376" s="152" t="s">
        <v>673</v>
      </c>
      <c r="C376" s="174" t="s">
        <v>674</v>
      </c>
      <c r="D376" s="192">
        <v>0.98260000000000003</v>
      </c>
      <c r="E376" s="192">
        <v>1.26</v>
      </c>
      <c r="F376" s="192">
        <f t="shared" si="224"/>
        <v>0</v>
      </c>
      <c r="G376" s="192">
        <f t="shared" si="225"/>
        <v>0</v>
      </c>
      <c r="H376" s="192"/>
      <c r="I376" s="192"/>
      <c r="J376" s="192"/>
      <c r="K376" s="192"/>
      <c r="L376" s="153">
        <v>0.98260000000000003</v>
      </c>
      <c r="M376" s="153">
        <v>1.26</v>
      </c>
      <c r="N376" s="192"/>
      <c r="O376" s="192"/>
      <c r="P376" s="192"/>
      <c r="Q376" s="192"/>
      <c r="R376" s="192"/>
      <c r="S376" s="192"/>
      <c r="T376" s="192"/>
      <c r="U376" s="192"/>
      <c r="V376" s="192"/>
      <c r="W376" s="192"/>
    </row>
    <row r="377" spans="1:23" s="116" customFormat="1" ht="77.7" x14ac:dyDescent="0.35">
      <c r="A377" s="167">
        <v>317</v>
      </c>
      <c r="B377" s="152" t="s">
        <v>675</v>
      </c>
      <c r="C377" s="174" t="s">
        <v>676</v>
      </c>
      <c r="D377" s="192">
        <v>0.16300000000000001</v>
      </c>
      <c r="E377" s="192">
        <v>0</v>
      </c>
      <c r="F377" s="192">
        <f t="shared" si="224"/>
        <v>0</v>
      </c>
      <c r="G377" s="192">
        <f t="shared" si="225"/>
        <v>0</v>
      </c>
      <c r="H377" s="192"/>
      <c r="I377" s="192"/>
      <c r="J377" s="192"/>
      <c r="K377" s="192"/>
      <c r="L377" s="153">
        <v>0.16300000000000001</v>
      </c>
      <c r="M377" s="153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</row>
    <row r="378" spans="1:23" s="116" customFormat="1" ht="62.2" x14ac:dyDescent="0.35">
      <c r="A378" s="167">
        <v>318</v>
      </c>
      <c r="B378" s="152" t="s">
        <v>677</v>
      </c>
      <c r="C378" s="174" t="s">
        <v>1715</v>
      </c>
      <c r="D378" s="192">
        <v>0</v>
      </c>
      <c r="E378" s="192">
        <v>0</v>
      </c>
      <c r="F378" s="192">
        <f t="shared" si="224"/>
        <v>0</v>
      </c>
      <c r="G378" s="192">
        <f t="shared" si="225"/>
        <v>0</v>
      </c>
      <c r="H378" s="192"/>
      <c r="I378" s="192"/>
      <c r="J378" s="192"/>
      <c r="K378" s="192"/>
      <c r="L378" s="153"/>
      <c r="M378" s="153"/>
      <c r="N378" s="192"/>
      <c r="O378" s="192"/>
      <c r="P378" s="192"/>
      <c r="Q378" s="192"/>
      <c r="R378" s="192"/>
      <c r="S378" s="192"/>
      <c r="T378" s="192"/>
      <c r="U378" s="192"/>
      <c r="V378" s="192"/>
      <c r="W378" s="192"/>
    </row>
    <row r="379" spans="1:23" s="116" customFormat="1" ht="62.2" x14ac:dyDescent="0.35">
      <c r="A379" s="167">
        <v>319</v>
      </c>
      <c r="B379" s="152" t="s">
        <v>1716</v>
      </c>
      <c r="C379" s="176" t="s">
        <v>678</v>
      </c>
      <c r="D379" s="192">
        <v>0</v>
      </c>
      <c r="E379" s="192">
        <v>0.25</v>
      </c>
      <c r="F379" s="192">
        <f t="shared" si="224"/>
        <v>0</v>
      </c>
      <c r="G379" s="192">
        <f t="shared" si="225"/>
        <v>0</v>
      </c>
      <c r="H379" s="192"/>
      <c r="I379" s="192"/>
      <c r="J379" s="192"/>
      <c r="K379" s="192"/>
      <c r="L379" s="153"/>
      <c r="M379" s="153">
        <v>0.25</v>
      </c>
      <c r="N379" s="192"/>
      <c r="O379" s="192"/>
      <c r="P379" s="192"/>
      <c r="Q379" s="192"/>
      <c r="R379" s="192"/>
      <c r="S379" s="192"/>
      <c r="T379" s="192"/>
      <c r="U379" s="192"/>
      <c r="V379" s="192"/>
      <c r="W379" s="192"/>
    </row>
    <row r="380" spans="1:23" s="116" customFormat="1" ht="46.65" x14ac:dyDescent="0.35">
      <c r="A380" s="167">
        <v>320</v>
      </c>
      <c r="B380" s="152" t="s">
        <v>1717</v>
      </c>
      <c r="C380" s="174" t="s">
        <v>1718</v>
      </c>
      <c r="D380" s="192">
        <v>0</v>
      </c>
      <c r="E380" s="192">
        <v>0.63</v>
      </c>
      <c r="F380" s="192">
        <f t="shared" si="224"/>
        <v>0</v>
      </c>
      <c r="G380" s="192">
        <f t="shared" si="225"/>
        <v>0</v>
      </c>
      <c r="H380" s="192"/>
      <c r="I380" s="192"/>
      <c r="J380" s="192"/>
      <c r="K380" s="192"/>
      <c r="L380" s="153"/>
      <c r="M380" s="153">
        <v>0.63</v>
      </c>
      <c r="N380" s="192"/>
      <c r="O380" s="192"/>
      <c r="P380" s="192"/>
      <c r="Q380" s="192"/>
      <c r="R380" s="192"/>
      <c r="S380" s="192"/>
      <c r="T380" s="192"/>
      <c r="U380" s="192"/>
      <c r="V380" s="192"/>
      <c r="W380" s="192"/>
    </row>
    <row r="381" spans="1:23" s="116" customFormat="1" ht="77.7" x14ac:dyDescent="0.35">
      <c r="A381" s="167">
        <v>321</v>
      </c>
      <c r="B381" s="152" t="s">
        <v>1719</v>
      </c>
      <c r="C381" s="174" t="s">
        <v>1720</v>
      </c>
      <c r="D381" s="192">
        <v>0</v>
      </c>
      <c r="E381" s="192">
        <v>0.4</v>
      </c>
      <c r="F381" s="192">
        <f t="shared" si="224"/>
        <v>0</v>
      </c>
      <c r="G381" s="192">
        <f t="shared" si="225"/>
        <v>0</v>
      </c>
      <c r="H381" s="192"/>
      <c r="I381" s="192"/>
      <c r="J381" s="192"/>
      <c r="K381" s="192"/>
      <c r="L381" s="153"/>
      <c r="M381" s="153">
        <v>0.4</v>
      </c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</row>
    <row r="382" spans="1:23" s="116" customFormat="1" ht="46.65" x14ac:dyDescent="0.35">
      <c r="A382" s="167">
        <v>322</v>
      </c>
      <c r="B382" s="152" t="s">
        <v>679</v>
      </c>
      <c r="C382" s="174" t="s">
        <v>1721</v>
      </c>
      <c r="D382" s="192">
        <v>0</v>
      </c>
      <c r="E382" s="192">
        <v>0.16</v>
      </c>
      <c r="F382" s="192">
        <f t="shared" si="224"/>
        <v>0</v>
      </c>
      <c r="G382" s="192">
        <f t="shared" si="225"/>
        <v>0</v>
      </c>
      <c r="H382" s="192"/>
      <c r="I382" s="192"/>
      <c r="J382" s="192"/>
      <c r="K382" s="192"/>
      <c r="L382" s="153"/>
      <c r="M382" s="153">
        <v>0.16</v>
      </c>
      <c r="N382" s="192"/>
      <c r="O382" s="192"/>
      <c r="P382" s="192"/>
      <c r="Q382" s="192"/>
      <c r="R382" s="192"/>
      <c r="S382" s="192"/>
      <c r="T382" s="192"/>
      <c r="U382" s="192"/>
      <c r="V382" s="192"/>
      <c r="W382" s="192"/>
    </row>
    <row r="383" spans="1:23" s="116" customFormat="1" ht="46.65" x14ac:dyDescent="0.35">
      <c r="A383" s="167">
        <v>323</v>
      </c>
      <c r="B383" s="152" t="s">
        <v>680</v>
      </c>
      <c r="C383" s="174" t="s">
        <v>681</v>
      </c>
      <c r="D383" s="192">
        <v>0</v>
      </c>
      <c r="E383" s="192">
        <v>0</v>
      </c>
      <c r="F383" s="192">
        <f t="shared" si="224"/>
        <v>0</v>
      </c>
      <c r="G383" s="192">
        <f t="shared" si="225"/>
        <v>0</v>
      </c>
      <c r="H383" s="192"/>
      <c r="I383" s="192"/>
      <c r="J383" s="192"/>
      <c r="K383" s="192"/>
      <c r="L383" s="153"/>
      <c r="M383" s="153"/>
      <c r="N383" s="192"/>
      <c r="O383" s="192"/>
      <c r="P383" s="192"/>
      <c r="Q383" s="192"/>
      <c r="R383" s="192"/>
      <c r="S383" s="192"/>
      <c r="T383" s="192"/>
      <c r="U383" s="192"/>
      <c r="V383" s="192"/>
      <c r="W383" s="192"/>
    </row>
    <row r="384" spans="1:23" s="116" customFormat="1" ht="46.65" x14ac:dyDescent="0.35">
      <c r="A384" s="167">
        <v>324</v>
      </c>
      <c r="B384" s="152" t="s">
        <v>682</v>
      </c>
      <c r="C384" s="174" t="s">
        <v>683</v>
      </c>
      <c r="D384" s="192">
        <v>0</v>
      </c>
      <c r="E384" s="192">
        <v>0.4</v>
      </c>
      <c r="F384" s="192">
        <f t="shared" si="224"/>
        <v>0</v>
      </c>
      <c r="G384" s="192">
        <f t="shared" si="225"/>
        <v>0</v>
      </c>
      <c r="H384" s="192"/>
      <c r="I384" s="192"/>
      <c r="J384" s="192"/>
      <c r="K384" s="192"/>
      <c r="L384" s="153"/>
      <c r="M384" s="153">
        <v>0.4</v>
      </c>
      <c r="N384" s="192"/>
      <c r="O384" s="192"/>
      <c r="P384" s="192"/>
      <c r="Q384" s="192"/>
      <c r="R384" s="192"/>
      <c r="S384" s="192"/>
      <c r="T384" s="192"/>
      <c r="U384" s="192"/>
      <c r="V384" s="192"/>
      <c r="W384" s="192"/>
    </row>
    <row r="385" spans="1:23" s="116" customFormat="1" ht="46.65" x14ac:dyDescent="0.35">
      <c r="A385" s="167">
        <v>325</v>
      </c>
      <c r="B385" s="152" t="s">
        <v>1722</v>
      </c>
      <c r="C385" s="174" t="s">
        <v>684</v>
      </c>
      <c r="D385" s="192">
        <v>0</v>
      </c>
      <c r="E385" s="192">
        <v>0.4</v>
      </c>
      <c r="F385" s="192">
        <f t="shared" si="224"/>
        <v>0</v>
      </c>
      <c r="G385" s="192">
        <f t="shared" si="225"/>
        <v>0</v>
      </c>
      <c r="H385" s="192"/>
      <c r="I385" s="192"/>
      <c r="J385" s="192"/>
      <c r="K385" s="192"/>
      <c r="L385" s="153"/>
      <c r="M385" s="153">
        <v>0.4</v>
      </c>
      <c r="N385" s="192"/>
      <c r="O385" s="192"/>
      <c r="P385" s="192"/>
      <c r="Q385" s="192"/>
      <c r="R385" s="192"/>
      <c r="S385" s="192"/>
      <c r="T385" s="192"/>
      <c r="U385" s="192"/>
      <c r="V385" s="192"/>
      <c r="W385" s="192"/>
    </row>
    <row r="386" spans="1:23" s="116" customFormat="1" ht="46.65" x14ac:dyDescent="0.35">
      <c r="A386" s="167">
        <v>326</v>
      </c>
      <c r="B386" s="152" t="s">
        <v>1723</v>
      </c>
      <c r="C386" s="167" t="s">
        <v>685</v>
      </c>
      <c r="D386" s="192">
        <v>0</v>
      </c>
      <c r="E386" s="192">
        <v>0.4</v>
      </c>
      <c r="F386" s="192">
        <f t="shared" si="224"/>
        <v>0</v>
      </c>
      <c r="G386" s="192">
        <f t="shared" si="225"/>
        <v>0</v>
      </c>
      <c r="H386" s="192"/>
      <c r="I386" s="192"/>
      <c r="J386" s="192"/>
      <c r="K386" s="192"/>
      <c r="L386" s="153"/>
      <c r="M386" s="153">
        <v>0.4</v>
      </c>
      <c r="N386" s="192"/>
      <c r="O386" s="192"/>
      <c r="P386" s="192"/>
      <c r="Q386" s="192"/>
      <c r="R386" s="192"/>
      <c r="S386" s="192"/>
      <c r="T386" s="192"/>
      <c r="U386" s="192"/>
      <c r="V386" s="192"/>
      <c r="W386" s="192"/>
    </row>
    <row r="387" spans="1:23" s="116" customFormat="1" ht="62.2" x14ac:dyDescent="0.35">
      <c r="A387" s="167">
        <v>327</v>
      </c>
      <c r="B387" s="152" t="s">
        <v>686</v>
      </c>
      <c r="C387" s="167" t="s">
        <v>1724</v>
      </c>
      <c r="D387" s="192">
        <v>0</v>
      </c>
      <c r="E387" s="192">
        <v>0.16</v>
      </c>
      <c r="F387" s="192">
        <f t="shared" si="224"/>
        <v>0</v>
      </c>
      <c r="G387" s="192">
        <f t="shared" si="225"/>
        <v>0</v>
      </c>
      <c r="H387" s="192"/>
      <c r="I387" s="192"/>
      <c r="J387" s="192"/>
      <c r="K387" s="192"/>
      <c r="L387" s="153"/>
      <c r="M387" s="153">
        <v>0.16</v>
      </c>
      <c r="N387" s="192"/>
      <c r="O387" s="192"/>
      <c r="P387" s="192"/>
      <c r="Q387" s="192"/>
      <c r="R387" s="192"/>
      <c r="S387" s="192"/>
      <c r="T387" s="192"/>
      <c r="U387" s="192"/>
      <c r="V387" s="192"/>
      <c r="W387" s="192"/>
    </row>
    <row r="388" spans="1:23" s="116" customFormat="1" ht="62.2" x14ac:dyDescent="0.35">
      <c r="A388" s="167">
        <v>328</v>
      </c>
      <c r="B388" s="152" t="s">
        <v>687</v>
      </c>
      <c r="C388" s="167" t="s">
        <v>1725</v>
      </c>
      <c r="D388" s="192">
        <v>0</v>
      </c>
      <c r="E388" s="192">
        <v>0</v>
      </c>
      <c r="F388" s="192">
        <f t="shared" si="224"/>
        <v>0</v>
      </c>
      <c r="G388" s="192">
        <f t="shared" si="225"/>
        <v>0</v>
      </c>
      <c r="H388" s="192"/>
      <c r="I388" s="192"/>
      <c r="J388" s="192"/>
      <c r="K388" s="192"/>
      <c r="L388" s="153"/>
      <c r="M388" s="153"/>
      <c r="N388" s="192"/>
      <c r="O388" s="192"/>
      <c r="P388" s="192"/>
      <c r="Q388" s="192"/>
      <c r="R388" s="192"/>
      <c r="S388" s="192"/>
      <c r="T388" s="192"/>
      <c r="U388" s="192"/>
      <c r="V388" s="192"/>
      <c r="W388" s="192"/>
    </row>
    <row r="389" spans="1:23" s="116" customFormat="1" ht="62.2" x14ac:dyDescent="0.35">
      <c r="A389" s="167">
        <v>329</v>
      </c>
      <c r="B389" s="152" t="s">
        <v>1726</v>
      </c>
      <c r="C389" s="167" t="s">
        <v>688</v>
      </c>
      <c r="D389" s="192">
        <v>0</v>
      </c>
      <c r="E389" s="192">
        <v>0</v>
      </c>
      <c r="F389" s="192">
        <f t="shared" si="224"/>
        <v>0</v>
      </c>
      <c r="G389" s="192">
        <f t="shared" si="225"/>
        <v>0</v>
      </c>
      <c r="H389" s="192"/>
      <c r="I389" s="192"/>
      <c r="J389" s="192"/>
      <c r="K389" s="192"/>
      <c r="L389" s="153"/>
      <c r="M389" s="153"/>
      <c r="N389" s="192"/>
      <c r="O389" s="192"/>
      <c r="P389" s="192"/>
      <c r="Q389" s="192"/>
      <c r="R389" s="192"/>
      <c r="S389" s="192"/>
      <c r="T389" s="192"/>
      <c r="U389" s="192"/>
      <c r="V389" s="192"/>
      <c r="W389" s="192"/>
    </row>
    <row r="390" spans="1:23" s="116" customFormat="1" ht="62.2" x14ac:dyDescent="0.35">
      <c r="A390" s="167">
        <v>330</v>
      </c>
      <c r="B390" s="152" t="s">
        <v>1727</v>
      </c>
      <c r="C390" s="167" t="s">
        <v>689</v>
      </c>
      <c r="D390" s="192">
        <v>0</v>
      </c>
      <c r="E390" s="192">
        <v>0</v>
      </c>
      <c r="F390" s="192">
        <f t="shared" si="224"/>
        <v>0</v>
      </c>
      <c r="G390" s="192">
        <f t="shared" si="225"/>
        <v>0</v>
      </c>
      <c r="H390" s="192"/>
      <c r="I390" s="192"/>
      <c r="J390" s="192"/>
      <c r="K390" s="192"/>
      <c r="L390" s="153"/>
      <c r="M390" s="153"/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</row>
    <row r="391" spans="1:23" s="116" customFormat="1" ht="62.2" x14ac:dyDescent="0.35">
      <c r="A391" s="167">
        <v>331</v>
      </c>
      <c r="B391" s="152" t="s">
        <v>690</v>
      </c>
      <c r="C391" s="167" t="s">
        <v>691</v>
      </c>
      <c r="D391" s="192">
        <v>0</v>
      </c>
      <c r="E391" s="192">
        <v>0</v>
      </c>
      <c r="F391" s="192">
        <f t="shared" si="224"/>
        <v>0</v>
      </c>
      <c r="G391" s="192">
        <f t="shared" si="225"/>
        <v>0</v>
      </c>
      <c r="H391" s="192"/>
      <c r="I391" s="192"/>
      <c r="J391" s="192"/>
      <c r="K391" s="192"/>
      <c r="L391" s="153"/>
      <c r="M391" s="153"/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</row>
    <row r="392" spans="1:23" s="116" customFormat="1" ht="62.2" x14ac:dyDescent="0.35">
      <c r="A392" s="167">
        <v>332</v>
      </c>
      <c r="B392" s="152" t="s">
        <v>1728</v>
      </c>
      <c r="C392" s="167" t="s">
        <v>1729</v>
      </c>
      <c r="D392" s="192"/>
      <c r="E392" s="192"/>
      <c r="F392" s="192">
        <f t="shared" si="224"/>
        <v>0</v>
      </c>
      <c r="G392" s="192">
        <f t="shared" si="225"/>
        <v>0</v>
      </c>
      <c r="H392" s="192"/>
      <c r="I392" s="192"/>
      <c r="J392" s="192"/>
      <c r="K392" s="192"/>
      <c r="L392" s="153"/>
      <c r="M392" s="153"/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</row>
    <row r="393" spans="1:23" s="116" customFormat="1" ht="62.2" x14ac:dyDescent="0.35">
      <c r="A393" s="167">
        <v>333</v>
      </c>
      <c r="B393" s="152" t="s">
        <v>1730</v>
      </c>
      <c r="C393" s="167" t="s">
        <v>1731</v>
      </c>
      <c r="D393" s="192"/>
      <c r="E393" s="192"/>
      <c r="F393" s="192">
        <f t="shared" si="224"/>
        <v>0</v>
      </c>
      <c r="G393" s="192">
        <f t="shared" si="225"/>
        <v>0</v>
      </c>
      <c r="H393" s="192"/>
      <c r="I393" s="192"/>
      <c r="J393" s="192"/>
      <c r="K393" s="192"/>
      <c r="L393" s="153"/>
      <c r="M393" s="153"/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</row>
    <row r="394" spans="1:23" s="116" customFormat="1" ht="62.2" x14ac:dyDescent="0.35">
      <c r="A394" s="167">
        <v>334</v>
      </c>
      <c r="B394" s="152" t="s">
        <v>1732</v>
      </c>
      <c r="C394" s="167" t="s">
        <v>1733</v>
      </c>
      <c r="D394" s="192"/>
      <c r="E394" s="192"/>
      <c r="F394" s="192">
        <f t="shared" si="224"/>
        <v>0</v>
      </c>
      <c r="G394" s="192">
        <f t="shared" si="225"/>
        <v>0</v>
      </c>
      <c r="H394" s="192"/>
      <c r="I394" s="192"/>
      <c r="J394" s="192"/>
      <c r="K394" s="192"/>
      <c r="L394" s="153"/>
      <c r="M394" s="153"/>
      <c r="N394" s="192"/>
      <c r="O394" s="192"/>
      <c r="P394" s="192"/>
      <c r="Q394" s="192"/>
      <c r="R394" s="192"/>
      <c r="S394" s="192"/>
      <c r="T394" s="192"/>
      <c r="U394" s="192"/>
      <c r="V394" s="192"/>
      <c r="W394" s="192"/>
    </row>
    <row r="395" spans="1:23" s="116" customFormat="1" ht="62.2" x14ac:dyDescent="0.35">
      <c r="A395" s="167">
        <v>335</v>
      </c>
      <c r="B395" s="152" t="s">
        <v>1734</v>
      </c>
      <c r="C395" s="167" t="s">
        <v>1735</v>
      </c>
      <c r="D395" s="192"/>
      <c r="E395" s="192"/>
      <c r="F395" s="192">
        <f t="shared" si="224"/>
        <v>0</v>
      </c>
      <c r="G395" s="192">
        <f t="shared" si="225"/>
        <v>0</v>
      </c>
      <c r="H395" s="192"/>
      <c r="I395" s="192"/>
      <c r="J395" s="192"/>
      <c r="K395" s="192"/>
      <c r="L395" s="153"/>
      <c r="M395" s="153"/>
      <c r="N395" s="192"/>
      <c r="O395" s="192"/>
      <c r="P395" s="192"/>
      <c r="Q395" s="192"/>
      <c r="R395" s="192"/>
      <c r="S395" s="192"/>
      <c r="T395" s="192"/>
      <c r="U395" s="192"/>
      <c r="V395" s="192"/>
      <c r="W395" s="192"/>
    </row>
    <row r="396" spans="1:23" s="116" customFormat="1" ht="46.65" x14ac:dyDescent="0.35">
      <c r="A396" s="167">
        <v>336</v>
      </c>
      <c r="B396" s="152" t="s">
        <v>1736</v>
      </c>
      <c r="C396" s="167" t="s">
        <v>1737</v>
      </c>
      <c r="D396" s="192"/>
      <c r="E396" s="192"/>
      <c r="F396" s="192">
        <f t="shared" si="224"/>
        <v>0</v>
      </c>
      <c r="G396" s="192">
        <f t="shared" si="225"/>
        <v>0</v>
      </c>
      <c r="H396" s="192"/>
      <c r="I396" s="192"/>
      <c r="J396" s="192"/>
      <c r="K396" s="192"/>
      <c r="L396" s="153"/>
      <c r="M396" s="153"/>
      <c r="N396" s="192"/>
      <c r="O396" s="192"/>
      <c r="P396" s="192"/>
      <c r="Q396" s="192"/>
      <c r="R396" s="192"/>
      <c r="S396" s="192"/>
      <c r="T396" s="192"/>
      <c r="U396" s="192"/>
      <c r="V396" s="192"/>
      <c r="W396" s="192"/>
    </row>
    <row r="397" spans="1:23" s="116" customFormat="1" ht="62.2" x14ac:dyDescent="0.35">
      <c r="A397" s="167">
        <v>337</v>
      </c>
      <c r="B397" s="152" t="s">
        <v>1738</v>
      </c>
      <c r="C397" s="167" t="s">
        <v>1739</v>
      </c>
      <c r="D397" s="192"/>
      <c r="E397" s="192"/>
      <c r="F397" s="192">
        <f t="shared" si="224"/>
        <v>0</v>
      </c>
      <c r="G397" s="192">
        <f t="shared" si="225"/>
        <v>0</v>
      </c>
      <c r="H397" s="192"/>
      <c r="I397" s="192"/>
      <c r="J397" s="192"/>
      <c r="K397" s="192"/>
      <c r="L397" s="153"/>
      <c r="M397" s="153"/>
      <c r="N397" s="192"/>
      <c r="O397" s="192"/>
      <c r="P397" s="192"/>
      <c r="Q397" s="192"/>
      <c r="R397" s="192"/>
      <c r="S397" s="192"/>
      <c r="T397" s="192"/>
      <c r="U397" s="192"/>
      <c r="V397" s="192"/>
      <c r="W397" s="192"/>
    </row>
    <row r="398" spans="1:23" s="116" customFormat="1" ht="62.2" x14ac:dyDescent="0.35">
      <c r="A398" s="167">
        <v>338</v>
      </c>
      <c r="B398" s="152" t="s">
        <v>1740</v>
      </c>
      <c r="C398" s="167" t="s">
        <v>1741</v>
      </c>
      <c r="D398" s="192"/>
      <c r="E398" s="192"/>
      <c r="F398" s="192">
        <f t="shared" si="224"/>
        <v>0</v>
      </c>
      <c r="G398" s="192">
        <f t="shared" si="225"/>
        <v>0</v>
      </c>
      <c r="H398" s="192"/>
      <c r="I398" s="192"/>
      <c r="J398" s="192"/>
      <c r="K398" s="192"/>
      <c r="L398" s="153"/>
      <c r="M398" s="153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</row>
    <row r="399" spans="1:23" s="116" customFormat="1" ht="15.55" x14ac:dyDescent="0.35">
      <c r="A399" s="172"/>
      <c r="B399" s="156" t="s">
        <v>692</v>
      </c>
      <c r="C399" s="173"/>
      <c r="D399" s="237">
        <f t="shared" ref="D399" si="226">SUM(D400:D406)</f>
        <v>0</v>
      </c>
      <c r="E399" s="237">
        <f t="shared" ref="E399" si="227">SUM(E400:E406)</f>
        <v>0</v>
      </c>
      <c r="F399" s="190">
        <f t="shared" ref="F399:W399" si="228">SUM(F400:F406)</f>
        <v>0.35</v>
      </c>
      <c r="G399" s="190">
        <f t="shared" si="228"/>
        <v>0</v>
      </c>
      <c r="H399" s="190">
        <f t="shared" si="228"/>
        <v>0</v>
      </c>
      <c r="I399" s="190">
        <f t="shared" si="228"/>
        <v>0</v>
      </c>
      <c r="J399" s="190">
        <f t="shared" si="228"/>
        <v>0</v>
      </c>
      <c r="K399" s="190">
        <f t="shared" si="228"/>
        <v>0</v>
      </c>
      <c r="L399" s="190">
        <f t="shared" si="228"/>
        <v>0.35</v>
      </c>
      <c r="M399" s="190">
        <f t="shared" si="228"/>
        <v>0</v>
      </c>
      <c r="N399" s="190">
        <f t="shared" si="228"/>
        <v>0</v>
      </c>
      <c r="O399" s="190">
        <f t="shared" si="228"/>
        <v>0</v>
      </c>
      <c r="P399" s="190">
        <f t="shared" si="228"/>
        <v>0</v>
      </c>
      <c r="Q399" s="190">
        <f t="shared" si="228"/>
        <v>0</v>
      </c>
      <c r="R399" s="190">
        <f t="shared" si="228"/>
        <v>0</v>
      </c>
      <c r="S399" s="190">
        <f t="shared" si="228"/>
        <v>0</v>
      </c>
      <c r="T399" s="190">
        <f t="shared" si="228"/>
        <v>0</v>
      </c>
      <c r="U399" s="190">
        <f t="shared" si="228"/>
        <v>0</v>
      </c>
      <c r="V399" s="190">
        <f t="shared" si="228"/>
        <v>0</v>
      </c>
      <c r="W399" s="190">
        <f t="shared" si="228"/>
        <v>0</v>
      </c>
    </row>
    <row r="400" spans="1:23" s="116" customFormat="1" ht="31.1" x14ac:dyDescent="0.35">
      <c r="A400" s="167">
        <v>339</v>
      </c>
      <c r="B400" s="152" t="s">
        <v>693</v>
      </c>
      <c r="C400" s="174" t="s">
        <v>694</v>
      </c>
      <c r="D400" s="192">
        <v>0</v>
      </c>
      <c r="E400" s="192">
        <v>0</v>
      </c>
      <c r="F400" s="192">
        <f t="shared" ref="F400:F406" si="229">L400-D400</f>
        <v>0</v>
      </c>
      <c r="G400" s="192">
        <f t="shared" ref="G400:G406" si="230">M400-E400</f>
        <v>0</v>
      </c>
      <c r="H400" s="192"/>
      <c r="I400" s="192"/>
      <c r="J400" s="192"/>
      <c r="K400" s="192"/>
      <c r="L400" s="153"/>
      <c r="M400" s="153"/>
      <c r="N400" s="192"/>
      <c r="O400" s="192"/>
      <c r="P400" s="192"/>
      <c r="Q400" s="192"/>
      <c r="R400" s="192"/>
      <c r="S400" s="192"/>
      <c r="T400" s="192"/>
      <c r="U400" s="192"/>
      <c r="V400" s="192"/>
      <c r="W400" s="192"/>
    </row>
    <row r="401" spans="1:23" s="116" customFormat="1" ht="46.65" x14ac:dyDescent="0.35">
      <c r="A401" s="167">
        <v>340</v>
      </c>
      <c r="B401" s="152" t="s">
        <v>695</v>
      </c>
      <c r="C401" s="174" t="s">
        <v>696</v>
      </c>
      <c r="D401" s="192">
        <v>0</v>
      </c>
      <c r="E401" s="192">
        <v>0</v>
      </c>
      <c r="F401" s="192">
        <f t="shared" si="229"/>
        <v>0</v>
      </c>
      <c r="G401" s="192">
        <f t="shared" si="230"/>
        <v>0</v>
      </c>
      <c r="H401" s="192"/>
      <c r="I401" s="192"/>
      <c r="J401" s="192"/>
      <c r="K401" s="192"/>
      <c r="L401" s="153"/>
      <c r="M401" s="153"/>
      <c r="N401" s="192"/>
      <c r="O401" s="192"/>
      <c r="P401" s="192"/>
      <c r="Q401" s="192"/>
      <c r="R401" s="192"/>
      <c r="S401" s="192"/>
      <c r="T401" s="192"/>
      <c r="U401" s="192"/>
      <c r="V401" s="192"/>
      <c r="W401" s="192"/>
    </row>
    <row r="402" spans="1:23" s="116" customFormat="1" ht="46.65" x14ac:dyDescent="0.35">
      <c r="A402" s="167">
        <v>341</v>
      </c>
      <c r="B402" s="152" t="s">
        <v>697</v>
      </c>
      <c r="C402" s="174" t="s">
        <v>698</v>
      </c>
      <c r="D402" s="192">
        <v>0</v>
      </c>
      <c r="E402" s="192">
        <v>0</v>
      </c>
      <c r="F402" s="192">
        <f t="shared" si="229"/>
        <v>0</v>
      </c>
      <c r="G402" s="192">
        <f t="shared" si="230"/>
        <v>0</v>
      </c>
      <c r="H402" s="192"/>
      <c r="I402" s="192"/>
      <c r="J402" s="192"/>
      <c r="K402" s="192"/>
      <c r="L402" s="153"/>
      <c r="M402" s="153"/>
      <c r="N402" s="192"/>
      <c r="O402" s="192"/>
      <c r="P402" s="192"/>
      <c r="Q402" s="192"/>
      <c r="R402" s="192"/>
      <c r="S402" s="192"/>
      <c r="T402" s="192"/>
      <c r="U402" s="192"/>
      <c r="V402" s="192"/>
      <c r="W402" s="192"/>
    </row>
    <row r="403" spans="1:23" s="116" customFormat="1" ht="31.1" x14ac:dyDescent="0.35">
      <c r="A403" s="167">
        <v>342</v>
      </c>
      <c r="B403" s="152" t="s">
        <v>699</v>
      </c>
      <c r="C403" s="174" t="s">
        <v>700</v>
      </c>
      <c r="D403" s="192">
        <v>0</v>
      </c>
      <c r="E403" s="192">
        <v>0</v>
      </c>
      <c r="F403" s="192">
        <f t="shared" si="229"/>
        <v>0</v>
      </c>
      <c r="G403" s="192">
        <f t="shared" si="230"/>
        <v>0</v>
      </c>
      <c r="H403" s="192"/>
      <c r="I403" s="192"/>
      <c r="J403" s="192"/>
      <c r="K403" s="192"/>
      <c r="L403" s="153"/>
      <c r="M403" s="153"/>
      <c r="N403" s="192"/>
      <c r="O403" s="192"/>
      <c r="P403" s="192"/>
      <c r="Q403" s="192"/>
      <c r="R403" s="192"/>
      <c r="S403" s="192"/>
      <c r="T403" s="192"/>
      <c r="U403" s="192"/>
      <c r="V403" s="192"/>
      <c r="W403" s="192"/>
    </row>
    <row r="404" spans="1:23" s="116" customFormat="1" ht="77.7" x14ac:dyDescent="0.35">
      <c r="A404" s="167">
        <v>343</v>
      </c>
      <c r="B404" s="152" t="s">
        <v>701</v>
      </c>
      <c r="C404" s="174" t="s">
        <v>702</v>
      </c>
      <c r="D404" s="192">
        <v>0</v>
      </c>
      <c r="E404" s="192">
        <v>0</v>
      </c>
      <c r="F404" s="192">
        <f t="shared" si="229"/>
        <v>0</v>
      </c>
      <c r="G404" s="192">
        <f t="shared" si="230"/>
        <v>0</v>
      </c>
      <c r="H404" s="192"/>
      <c r="I404" s="192"/>
      <c r="J404" s="192"/>
      <c r="K404" s="192"/>
      <c r="L404" s="153"/>
      <c r="M404" s="153"/>
      <c r="N404" s="192"/>
      <c r="O404" s="192"/>
      <c r="P404" s="192"/>
      <c r="Q404" s="192"/>
      <c r="R404" s="192"/>
      <c r="S404" s="192"/>
      <c r="T404" s="192"/>
      <c r="U404" s="192"/>
      <c r="V404" s="192"/>
      <c r="W404" s="192"/>
    </row>
    <row r="405" spans="1:23" s="116" customFormat="1" ht="31.1" x14ac:dyDescent="0.35">
      <c r="A405" s="167">
        <v>344</v>
      </c>
      <c r="B405" s="152" t="s">
        <v>1742</v>
      </c>
      <c r="C405" s="174" t="s">
        <v>1743</v>
      </c>
      <c r="D405" s="192"/>
      <c r="E405" s="192"/>
      <c r="F405" s="192">
        <f t="shared" si="229"/>
        <v>0</v>
      </c>
      <c r="G405" s="192">
        <f t="shared" si="230"/>
        <v>0</v>
      </c>
      <c r="H405" s="192"/>
      <c r="I405" s="192"/>
      <c r="J405" s="192"/>
      <c r="K405" s="192"/>
      <c r="L405" s="153"/>
      <c r="M405" s="153"/>
      <c r="N405" s="192"/>
      <c r="O405" s="192"/>
      <c r="P405" s="192"/>
      <c r="Q405" s="192"/>
      <c r="R405" s="192"/>
      <c r="S405" s="192"/>
      <c r="T405" s="192"/>
      <c r="U405" s="192"/>
      <c r="V405" s="192"/>
      <c r="W405" s="192"/>
    </row>
    <row r="406" spans="1:23" s="116" customFormat="1" ht="62.2" x14ac:dyDescent="0.35">
      <c r="A406" s="167">
        <v>345</v>
      </c>
      <c r="B406" s="152" t="s">
        <v>1744</v>
      </c>
      <c r="C406" s="174" t="s">
        <v>1745</v>
      </c>
      <c r="D406" s="192"/>
      <c r="E406" s="192"/>
      <c r="F406" s="192">
        <f t="shared" si="229"/>
        <v>0.35</v>
      </c>
      <c r="G406" s="192">
        <f t="shared" si="230"/>
        <v>0</v>
      </c>
      <c r="H406" s="192"/>
      <c r="I406" s="192"/>
      <c r="J406" s="192"/>
      <c r="K406" s="192"/>
      <c r="L406" s="153">
        <v>0.35</v>
      </c>
      <c r="M406" s="153"/>
      <c r="N406" s="192"/>
      <c r="O406" s="192"/>
      <c r="P406" s="192"/>
      <c r="Q406" s="192"/>
      <c r="R406" s="192"/>
      <c r="S406" s="192"/>
      <c r="T406" s="192"/>
      <c r="U406" s="192"/>
      <c r="V406" s="192"/>
      <c r="W406" s="192"/>
    </row>
    <row r="407" spans="1:23" s="116" customFormat="1" ht="15.55" x14ac:dyDescent="0.35">
      <c r="A407" s="178"/>
      <c r="B407" s="163" t="s">
        <v>703</v>
      </c>
      <c r="C407" s="170"/>
      <c r="D407" s="236">
        <f t="shared" ref="D407:E407" si="231">D408+D414+D428+D435+D454+D460+D471+D476+D481+D486+D489+D491+D495+D518+D525+D527+D533+D551+D561+D564+D569+D574+D588+D594+D604+D626+D628+D640+D643+D653+D658+D668+D689+D698+D701+D711+D744+D752+D755+D758+D769+D771+D773+D781+D784+D786</f>
        <v>8.6008499999999994</v>
      </c>
      <c r="E407" s="236">
        <f t="shared" si="231"/>
        <v>6.52</v>
      </c>
      <c r="F407" s="161">
        <f t="shared" ref="F407:W407" si="232">F408+F414+F428+F435+F454+F460+F471+F476+F481+F486+F489+F491+F495+F518+F525+F527+F533+F551+F561+F564+F569+F574+F588+F594+F604+F626+F628+F640+F643+F653+F658+F668+F689+F698+F701+F711+F744+F752+F755+F758+F769+F771+F773+F781+F784+F786</f>
        <v>31.942439999999998</v>
      </c>
      <c r="G407" s="161">
        <f t="shared" si="232"/>
        <v>6.476</v>
      </c>
      <c r="H407" s="161">
        <f t="shared" si="232"/>
        <v>0</v>
      </c>
      <c r="I407" s="161">
        <f t="shared" si="232"/>
        <v>0</v>
      </c>
      <c r="J407" s="161">
        <f t="shared" si="232"/>
        <v>0</v>
      </c>
      <c r="K407" s="161">
        <f t="shared" si="232"/>
        <v>0</v>
      </c>
      <c r="L407" s="161">
        <f t="shared" si="232"/>
        <v>40.543290000000006</v>
      </c>
      <c r="M407" s="161">
        <f t="shared" si="232"/>
        <v>12.995999999999999</v>
      </c>
      <c r="N407" s="161">
        <f t="shared" si="232"/>
        <v>0</v>
      </c>
      <c r="O407" s="161">
        <f t="shared" si="232"/>
        <v>0</v>
      </c>
      <c r="P407" s="161">
        <f t="shared" si="232"/>
        <v>0</v>
      </c>
      <c r="Q407" s="161">
        <f t="shared" si="232"/>
        <v>0</v>
      </c>
      <c r="R407" s="161">
        <f t="shared" si="232"/>
        <v>0</v>
      </c>
      <c r="S407" s="161">
        <f t="shared" si="232"/>
        <v>0</v>
      </c>
      <c r="T407" s="161">
        <f t="shared" si="232"/>
        <v>0</v>
      </c>
      <c r="U407" s="161">
        <f t="shared" si="232"/>
        <v>0</v>
      </c>
      <c r="V407" s="161">
        <f t="shared" si="232"/>
        <v>0</v>
      </c>
      <c r="W407" s="161">
        <f t="shared" si="232"/>
        <v>0</v>
      </c>
    </row>
    <row r="408" spans="1:23" s="116" customFormat="1" ht="15.55" x14ac:dyDescent="0.35">
      <c r="A408" s="172"/>
      <c r="B408" s="156" t="s">
        <v>179</v>
      </c>
      <c r="C408" s="173"/>
      <c r="D408" s="237">
        <f t="shared" ref="D408" si="233">SUM(D409:D413)</f>
        <v>0</v>
      </c>
      <c r="E408" s="237">
        <f t="shared" ref="E408" si="234">SUM(E409:E413)</f>
        <v>0</v>
      </c>
      <c r="F408" s="190">
        <f t="shared" ref="F408:W408" si="235">SUM(F409:F413)</f>
        <v>0.66500000000000004</v>
      </c>
      <c r="G408" s="190">
        <f t="shared" si="235"/>
        <v>0</v>
      </c>
      <c r="H408" s="190">
        <f t="shared" si="235"/>
        <v>0</v>
      </c>
      <c r="I408" s="190">
        <f t="shared" si="235"/>
        <v>0</v>
      </c>
      <c r="J408" s="190">
        <f t="shared" si="235"/>
        <v>0</v>
      </c>
      <c r="K408" s="190">
        <f t="shared" si="235"/>
        <v>0</v>
      </c>
      <c r="L408" s="190">
        <f t="shared" ref="L408:M408" si="236">SUM(L409:L413)</f>
        <v>0.66500000000000004</v>
      </c>
      <c r="M408" s="190">
        <f t="shared" si="236"/>
        <v>0</v>
      </c>
      <c r="N408" s="190">
        <f t="shared" si="235"/>
        <v>0</v>
      </c>
      <c r="O408" s="190">
        <f t="shared" si="235"/>
        <v>0</v>
      </c>
      <c r="P408" s="190">
        <f t="shared" si="235"/>
        <v>0</v>
      </c>
      <c r="Q408" s="190">
        <f t="shared" si="235"/>
        <v>0</v>
      </c>
      <c r="R408" s="190">
        <f t="shared" si="235"/>
        <v>0</v>
      </c>
      <c r="S408" s="190">
        <f t="shared" si="235"/>
        <v>0</v>
      </c>
      <c r="T408" s="190">
        <f t="shared" si="235"/>
        <v>0</v>
      </c>
      <c r="U408" s="190">
        <f t="shared" si="235"/>
        <v>0</v>
      </c>
      <c r="V408" s="190">
        <f t="shared" si="235"/>
        <v>0</v>
      </c>
      <c r="W408" s="190">
        <f t="shared" si="235"/>
        <v>0</v>
      </c>
    </row>
    <row r="409" spans="1:23" s="116" customFormat="1" ht="46.65" x14ac:dyDescent="0.35">
      <c r="A409" s="167">
        <v>346</v>
      </c>
      <c r="B409" s="152" t="s">
        <v>704</v>
      </c>
      <c r="C409" s="174" t="s">
        <v>705</v>
      </c>
      <c r="D409" s="192">
        <v>0</v>
      </c>
      <c r="E409" s="192">
        <v>0</v>
      </c>
      <c r="F409" s="192">
        <f t="shared" ref="F409:F413" si="237">L409-D409</f>
        <v>0</v>
      </c>
      <c r="G409" s="192">
        <f t="shared" ref="G409:G413" si="238">M409-E409</f>
        <v>0</v>
      </c>
      <c r="H409" s="192"/>
      <c r="I409" s="192"/>
      <c r="J409" s="192"/>
      <c r="K409" s="192"/>
      <c r="L409" s="153"/>
      <c r="M409" s="153"/>
      <c r="N409" s="192"/>
      <c r="O409" s="192"/>
      <c r="P409" s="192"/>
      <c r="Q409" s="192"/>
      <c r="R409" s="192"/>
      <c r="S409" s="192"/>
      <c r="T409" s="192"/>
      <c r="U409" s="192"/>
      <c r="V409" s="192"/>
      <c r="W409" s="192"/>
    </row>
    <row r="410" spans="1:23" s="116" customFormat="1" ht="46.65" x14ac:dyDescent="0.35">
      <c r="A410" s="167">
        <v>347</v>
      </c>
      <c r="B410" s="152" t="s">
        <v>1746</v>
      </c>
      <c r="C410" s="174" t="s">
        <v>1747</v>
      </c>
      <c r="D410" s="192">
        <v>0</v>
      </c>
      <c r="E410" s="192">
        <v>0</v>
      </c>
      <c r="F410" s="192">
        <f t="shared" si="237"/>
        <v>0</v>
      </c>
      <c r="G410" s="192">
        <f t="shared" si="238"/>
        <v>0</v>
      </c>
      <c r="H410" s="192"/>
      <c r="I410" s="192"/>
      <c r="J410" s="192"/>
      <c r="K410" s="192"/>
      <c r="L410" s="153"/>
      <c r="M410" s="153"/>
      <c r="N410" s="192"/>
      <c r="O410" s="192"/>
      <c r="P410" s="192"/>
      <c r="Q410" s="192"/>
      <c r="R410" s="192"/>
      <c r="S410" s="192"/>
      <c r="T410" s="192"/>
      <c r="U410" s="192"/>
      <c r="V410" s="192"/>
      <c r="W410" s="192"/>
    </row>
    <row r="411" spans="1:23" s="116" customFormat="1" ht="46.65" x14ac:dyDescent="0.35">
      <c r="A411" s="167">
        <v>348</v>
      </c>
      <c r="B411" s="152" t="s">
        <v>1748</v>
      </c>
      <c r="C411" s="174" t="s">
        <v>1749</v>
      </c>
      <c r="D411" s="192"/>
      <c r="E411" s="192"/>
      <c r="F411" s="192">
        <f t="shared" si="237"/>
        <v>0.29599999999999999</v>
      </c>
      <c r="G411" s="192">
        <f t="shared" si="238"/>
        <v>0</v>
      </c>
      <c r="H411" s="192"/>
      <c r="I411" s="192"/>
      <c r="J411" s="192"/>
      <c r="K411" s="192"/>
      <c r="L411" s="153">
        <v>0.29599999999999999</v>
      </c>
      <c r="M411" s="153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</row>
    <row r="412" spans="1:23" s="116" customFormat="1" ht="46.65" x14ac:dyDescent="0.35">
      <c r="A412" s="167">
        <v>349</v>
      </c>
      <c r="B412" s="152" t="s">
        <v>1750</v>
      </c>
      <c r="C412" s="174" t="s">
        <v>1751</v>
      </c>
      <c r="D412" s="192"/>
      <c r="E412" s="192"/>
      <c r="F412" s="192">
        <f t="shared" si="237"/>
        <v>0</v>
      </c>
      <c r="G412" s="192">
        <f t="shared" si="238"/>
        <v>0</v>
      </c>
      <c r="H412" s="192"/>
      <c r="I412" s="192"/>
      <c r="J412" s="192"/>
      <c r="K412" s="192"/>
      <c r="L412" s="153"/>
      <c r="M412" s="153"/>
      <c r="N412" s="192"/>
      <c r="O412" s="192"/>
      <c r="P412" s="192"/>
      <c r="Q412" s="192"/>
      <c r="R412" s="192"/>
      <c r="S412" s="192"/>
      <c r="T412" s="192"/>
      <c r="U412" s="192"/>
      <c r="V412" s="192"/>
      <c r="W412" s="192"/>
    </row>
    <row r="413" spans="1:23" s="116" customFormat="1" ht="46.65" x14ac:dyDescent="0.35">
      <c r="A413" s="167">
        <v>350</v>
      </c>
      <c r="B413" s="152" t="s">
        <v>1752</v>
      </c>
      <c r="C413" s="174" t="s">
        <v>1753</v>
      </c>
      <c r="D413" s="192"/>
      <c r="E413" s="192"/>
      <c r="F413" s="192">
        <f t="shared" si="237"/>
        <v>0.36899999999999999</v>
      </c>
      <c r="G413" s="192">
        <f t="shared" si="238"/>
        <v>0</v>
      </c>
      <c r="H413" s="192"/>
      <c r="I413" s="192"/>
      <c r="J413" s="192"/>
      <c r="K413" s="192"/>
      <c r="L413" s="153">
        <v>0.36899999999999999</v>
      </c>
      <c r="M413" s="153"/>
      <c r="N413" s="192"/>
      <c r="O413" s="192"/>
      <c r="P413" s="192"/>
      <c r="Q413" s="192"/>
      <c r="R413" s="192"/>
      <c r="S413" s="192"/>
      <c r="T413" s="192"/>
      <c r="U413" s="192"/>
      <c r="V413" s="192"/>
      <c r="W413" s="192"/>
    </row>
    <row r="414" spans="1:23" s="116" customFormat="1" ht="15.55" x14ac:dyDescent="0.35">
      <c r="A414" s="172"/>
      <c r="B414" s="156" t="s">
        <v>183</v>
      </c>
      <c r="C414" s="173"/>
      <c r="D414" s="237">
        <f t="shared" ref="D414" si="239">SUM(D415:D427)</f>
        <v>9.2670000000000002E-2</v>
      </c>
      <c r="E414" s="237">
        <f t="shared" ref="E414" si="240">SUM(E415:E427)</f>
        <v>0</v>
      </c>
      <c r="F414" s="190">
        <f t="shared" ref="F414:W414" si="241">SUM(F415:F427)</f>
        <v>0.46230000000000004</v>
      </c>
      <c r="G414" s="190">
        <f t="shared" si="241"/>
        <v>0.1</v>
      </c>
      <c r="H414" s="190">
        <f t="shared" si="241"/>
        <v>0</v>
      </c>
      <c r="I414" s="190">
        <f t="shared" si="241"/>
        <v>0</v>
      </c>
      <c r="J414" s="190">
        <f t="shared" si="241"/>
        <v>0</v>
      </c>
      <c r="K414" s="190">
        <f t="shared" si="241"/>
        <v>0</v>
      </c>
      <c r="L414" s="190">
        <f t="shared" ref="L414:M414" si="242">SUM(L415:L427)</f>
        <v>0.55496999999999996</v>
      </c>
      <c r="M414" s="190">
        <f t="shared" si="242"/>
        <v>0.1</v>
      </c>
      <c r="N414" s="190">
        <f t="shared" si="241"/>
        <v>0</v>
      </c>
      <c r="O414" s="190">
        <f t="shared" si="241"/>
        <v>0</v>
      </c>
      <c r="P414" s="190">
        <f t="shared" si="241"/>
        <v>0</v>
      </c>
      <c r="Q414" s="190">
        <f t="shared" si="241"/>
        <v>0</v>
      </c>
      <c r="R414" s="190">
        <f t="shared" si="241"/>
        <v>0</v>
      </c>
      <c r="S414" s="190">
        <f t="shared" si="241"/>
        <v>0</v>
      </c>
      <c r="T414" s="190">
        <f t="shared" si="241"/>
        <v>0</v>
      </c>
      <c r="U414" s="190">
        <f t="shared" si="241"/>
        <v>0</v>
      </c>
      <c r="V414" s="190">
        <f t="shared" si="241"/>
        <v>0</v>
      </c>
      <c r="W414" s="190">
        <f t="shared" si="241"/>
        <v>0</v>
      </c>
    </row>
    <row r="415" spans="1:23" s="116" customFormat="1" ht="46.65" x14ac:dyDescent="0.35">
      <c r="A415" s="167">
        <v>351</v>
      </c>
      <c r="B415" s="152" t="s">
        <v>706</v>
      </c>
      <c r="C415" s="174" t="s">
        <v>707</v>
      </c>
      <c r="D415" s="192">
        <v>0</v>
      </c>
      <c r="E415" s="192">
        <v>0</v>
      </c>
      <c r="F415" s="192">
        <f t="shared" ref="F415:F427" si="243">L415-D415</f>
        <v>0</v>
      </c>
      <c r="G415" s="192">
        <f t="shared" ref="G415:G427" si="244">M415-E415</f>
        <v>0</v>
      </c>
      <c r="H415" s="192"/>
      <c r="I415" s="192"/>
      <c r="J415" s="192"/>
      <c r="K415" s="192"/>
      <c r="L415" s="153"/>
      <c r="M415" s="153"/>
      <c r="N415" s="192"/>
      <c r="O415" s="192"/>
      <c r="P415" s="192"/>
      <c r="Q415" s="192"/>
      <c r="R415" s="192"/>
      <c r="S415" s="192"/>
      <c r="T415" s="192"/>
      <c r="U415" s="192"/>
      <c r="V415" s="192"/>
      <c r="W415" s="192"/>
    </row>
    <row r="416" spans="1:23" s="116" customFormat="1" ht="46.65" x14ac:dyDescent="0.35">
      <c r="A416" s="167">
        <v>352</v>
      </c>
      <c r="B416" s="152" t="s">
        <v>708</v>
      </c>
      <c r="C416" s="174" t="s">
        <v>709</v>
      </c>
      <c r="D416" s="192">
        <v>0</v>
      </c>
      <c r="E416" s="192">
        <v>0</v>
      </c>
      <c r="F416" s="192">
        <f t="shared" si="243"/>
        <v>0</v>
      </c>
      <c r="G416" s="192">
        <f t="shared" si="244"/>
        <v>0</v>
      </c>
      <c r="H416" s="192"/>
      <c r="I416" s="192"/>
      <c r="J416" s="192"/>
      <c r="K416" s="192"/>
      <c r="L416" s="153"/>
      <c r="M416" s="153"/>
      <c r="N416" s="192"/>
      <c r="O416" s="192"/>
      <c r="P416" s="192"/>
      <c r="Q416" s="192"/>
      <c r="R416" s="192"/>
      <c r="S416" s="192"/>
      <c r="T416" s="192"/>
      <c r="U416" s="192"/>
      <c r="V416" s="192"/>
      <c r="W416" s="192"/>
    </row>
    <row r="417" spans="1:23" s="116" customFormat="1" ht="31.1" x14ac:dyDescent="0.35">
      <c r="A417" s="167">
        <v>353</v>
      </c>
      <c r="B417" s="152" t="s">
        <v>710</v>
      </c>
      <c r="C417" s="174" t="s">
        <v>711</v>
      </c>
      <c r="D417" s="192">
        <v>0</v>
      </c>
      <c r="E417" s="192">
        <v>0</v>
      </c>
      <c r="F417" s="192">
        <f t="shared" si="243"/>
        <v>0</v>
      </c>
      <c r="G417" s="192">
        <f t="shared" si="244"/>
        <v>0</v>
      </c>
      <c r="H417" s="192"/>
      <c r="I417" s="192"/>
      <c r="J417" s="192"/>
      <c r="K417" s="192"/>
      <c r="L417" s="153"/>
      <c r="M417" s="153"/>
      <c r="N417" s="192"/>
      <c r="O417" s="192"/>
      <c r="P417" s="192"/>
      <c r="Q417" s="192"/>
      <c r="R417" s="192"/>
      <c r="S417" s="192"/>
      <c r="T417" s="192"/>
      <c r="U417" s="192"/>
      <c r="V417" s="192"/>
      <c r="W417" s="192"/>
    </row>
    <row r="418" spans="1:23" s="116" customFormat="1" ht="31.1" x14ac:dyDescent="0.35">
      <c r="A418" s="167">
        <v>354</v>
      </c>
      <c r="B418" s="152" t="s">
        <v>712</v>
      </c>
      <c r="C418" s="174" t="s">
        <v>713</v>
      </c>
      <c r="D418" s="192">
        <v>0</v>
      </c>
      <c r="E418" s="192">
        <v>0</v>
      </c>
      <c r="F418" s="192">
        <f t="shared" si="243"/>
        <v>0</v>
      </c>
      <c r="G418" s="192">
        <f t="shared" si="244"/>
        <v>0</v>
      </c>
      <c r="H418" s="192"/>
      <c r="I418" s="192"/>
      <c r="J418" s="192"/>
      <c r="K418" s="192"/>
      <c r="L418" s="153"/>
      <c r="M418" s="153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</row>
    <row r="419" spans="1:23" s="116" customFormat="1" ht="46.65" x14ac:dyDescent="0.35">
      <c r="A419" s="167">
        <v>355</v>
      </c>
      <c r="B419" s="152" t="s">
        <v>714</v>
      </c>
      <c r="C419" s="174" t="s">
        <v>715</v>
      </c>
      <c r="D419" s="192">
        <v>0</v>
      </c>
      <c r="E419" s="192">
        <v>0</v>
      </c>
      <c r="F419" s="192">
        <f t="shared" si="243"/>
        <v>0</v>
      </c>
      <c r="G419" s="192">
        <f t="shared" si="244"/>
        <v>0</v>
      </c>
      <c r="H419" s="192"/>
      <c r="I419" s="192"/>
      <c r="J419" s="192"/>
      <c r="K419" s="192"/>
      <c r="L419" s="153"/>
      <c r="M419" s="153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</row>
    <row r="420" spans="1:23" s="116" customFormat="1" ht="62.2" x14ac:dyDescent="0.35">
      <c r="A420" s="167">
        <v>356</v>
      </c>
      <c r="B420" s="152" t="s">
        <v>716</v>
      </c>
      <c r="C420" s="174" t="s">
        <v>717</v>
      </c>
      <c r="D420" s="192">
        <v>0</v>
      </c>
      <c r="E420" s="192">
        <v>0</v>
      </c>
      <c r="F420" s="192">
        <f t="shared" si="243"/>
        <v>0</v>
      </c>
      <c r="G420" s="192">
        <f t="shared" si="244"/>
        <v>0</v>
      </c>
      <c r="H420" s="192"/>
      <c r="I420" s="192"/>
      <c r="J420" s="192"/>
      <c r="K420" s="192"/>
      <c r="L420" s="153"/>
      <c r="M420" s="153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</row>
    <row r="421" spans="1:23" s="116" customFormat="1" ht="62.2" x14ac:dyDescent="0.35">
      <c r="A421" s="167">
        <v>357</v>
      </c>
      <c r="B421" s="152" t="s">
        <v>718</v>
      </c>
      <c r="C421" s="174" t="s">
        <v>719</v>
      </c>
      <c r="D421" s="192">
        <v>0</v>
      </c>
      <c r="E421" s="192">
        <v>0</v>
      </c>
      <c r="F421" s="192">
        <f t="shared" si="243"/>
        <v>0</v>
      </c>
      <c r="G421" s="192">
        <f t="shared" si="244"/>
        <v>0</v>
      </c>
      <c r="H421" s="192"/>
      <c r="I421" s="192"/>
      <c r="J421" s="192"/>
      <c r="K421" s="192"/>
      <c r="L421" s="153"/>
      <c r="M421" s="153"/>
      <c r="N421" s="192"/>
      <c r="O421" s="192"/>
      <c r="P421" s="192"/>
      <c r="Q421" s="192"/>
      <c r="R421" s="192"/>
      <c r="S421" s="192"/>
      <c r="T421" s="192"/>
      <c r="U421" s="192"/>
      <c r="V421" s="192"/>
      <c r="W421" s="192"/>
    </row>
    <row r="422" spans="1:23" s="116" customFormat="1" ht="46.65" x14ac:dyDescent="0.35">
      <c r="A422" s="167">
        <v>358</v>
      </c>
      <c r="B422" s="152" t="s">
        <v>720</v>
      </c>
      <c r="C422" s="174" t="s">
        <v>721</v>
      </c>
      <c r="D422" s="192">
        <v>0</v>
      </c>
      <c r="E422" s="192">
        <v>0</v>
      </c>
      <c r="F422" s="192">
        <f t="shared" si="243"/>
        <v>9.9000000000000005E-2</v>
      </c>
      <c r="G422" s="192">
        <f t="shared" si="244"/>
        <v>0</v>
      </c>
      <c r="H422" s="192"/>
      <c r="I422" s="192"/>
      <c r="J422" s="192"/>
      <c r="K422" s="192"/>
      <c r="L422" s="153">
        <v>9.9000000000000005E-2</v>
      </c>
      <c r="M422" s="153"/>
      <c r="N422" s="192"/>
      <c r="O422" s="192"/>
      <c r="P422" s="192"/>
      <c r="Q422" s="192"/>
      <c r="R422" s="192"/>
      <c r="S422" s="192"/>
      <c r="T422" s="192"/>
      <c r="U422" s="192"/>
      <c r="V422" s="192"/>
      <c r="W422" s="192"/>
    </row>
    <row r="423" spans="1:23" s="116" customFormat="1" ht="46.65" x14ac:dyDescent="0.35">
      <c r="A423" s="167">
        <v>359</v>
      </c>
      <c r="B423" s="152" t="s">
        <v>722</v>
      </c>
      <c r="C423" s="174" t="s">
        <v>723</v>
      </c>
      <c r="D423" s="192">
        <v>0</v>
      </c>
      <c r="E423" s="192">
        <v>0</v>
      </c>
      <c r="F423" s="192">
        <f t="shared" si="243"/>
        <v>0</v>
      </c>
      <c r="G423" s="192">
        <f t="shared" si="244"/>
        <v>0</v>
      </c>
      <c r="H423" s="192"/>
      <c r="I423" s="192"/>
      <c r="J423" s="192"/>
      <c r="K423" s="192"/>
      <c r="L423" s="153"/>
      <c r="M423" s="153"/>
      <c r="N423" s="192"/>
      <c r="O423" s="192"/>
      <c r="P423" s="192"/>
      <c r="Q423" s="192"/>
      <c r="R423" s="192"/>
      <c r="S423" s="192"/>
      <c r="T423" s="192"/>
      <c r="U423" s="192"/>
      <c r="V423" s="192"/>
      <c r="W423" s="192"/>
    </row>
    <row r="424" spans="1:23" s="116" customFormat="1" ht="46.65" x14ac:dyDescent="0.35">
      <c r="A424" s="167">
        <v>360</v>
      </c>
      <c r="B424" s="152" t="s">
        <v>724</v>
      </c>
      <c r="C424" s="174" t="s">
        <v>725</v>
      </c>
      <c r="D424" s="192">
        <v>0</v>
      </c>
      <c r="E424" s="192">
        <v>0</v>
      </c>
      <c r="F424" s="192">
        <f t="shared" si="243"/>
        <v>0</v>
      </c>
      <c r="G424" s="192">
        <f t="shared" si="244"/>
        <v>0</v>
      </c>
      <c r="H424" s="192"/>
      <c r="I424" s="192"/>
      <c r="J424" s="192"/>
      <c r="K424" s="192"/>
      <c r="L424" s="153"/>
      <c r="M424" s="153"/>
      <c r="N424" s="192"/>
      <c r="O424" s="192"/>
      <c r="P424" s="192"/>
      <c r="Q424" s="192"/>
      <c r="R424" s="192"/>
      <c r="S424" s="192"/>
      <c r="T424" s="192"/>
      <c r="U424" s="192"/>
      <c r="V424" s="192"/>
      <c r="W424" s="192"/>
    </row>
    <row r="425" spans="1:23" s="116" customFormat="1" ht="46.65" x14ac:dyDescent="0.35">
      <c r="A425" s="167">
        <v>361</v>
      </c>
      <c r="B425" s="152" t="s">
        <v>1754</v>
      </c>
      <c r="C425" s="174" t="s">
        <v>726</v>
      </c>
      <c r="D425" s="192">
        <v>0</v>
      </c>
      <c r="E425" s="192">
        <v>0</v>
      </c>
      <c r="F425" s="192">
        <f t="shared" si="243"/>
        <v>0</v>
      </c>
      <c r="G425" s="192">
        <f t="shared" si="244"/>
        <v>0</v>
      </c>
      <c r="H425" s="192"/>
      <c r="I425" s="192"/>
      <c r="J425" s="192"/>
      <c r="K425" s="192"/>
      <c r="L425" s="153"/>
      <c r="M425" s="153"/>
      <c r="N425" s="192"/>
      <c r="O425" s="192"/>
      <c r="P425" s="192"/>
      <c r="Q425" s="192"/>
      <c r="R425" s="192"/>
      <c r="S425" s="192"/>
      <c r="T425" s="192"/>
      <c r="U425" s="192"/>
      <c r="V425" s="192"/>
      <c r="W425" s="192"/>
    </row>
    <row r="426" spans="1:23" s="116" customFormat="1" ht="31.1" x14ac:dyDescent="0.35">
      <c r="A426" s="167">
        <v>362</v>
      </c>
      <c r="B426" s="152" t="s">
        <v>727</v>
      </c>
      <c r="C426" s="174" t="s">
        <v>728</v>
      </c>
      <c r="D426" s="192">
        <v>9.2670000000000002E-2</v>
      </c>
      <c r="E426" s="192">
        <v>0</v>
      </c>
      <c r="F426" s="192">
        <f t="shared" si="243"/>
        <v>0</v>
      </c>
      <c r="G426" s="192">
        <f t="shared" si="244"/>
        <v>0</v>
      </c>
      <c r="H426" s="192"/>
      <c r="I426" s="192"/>
      <c r="J426" s="192"/>
      <c r="K426" s="192"/>
      <c r="L426" s="153">
        <v>9.2670000000000002E-2</v>
      </c>
      <c r="M426" s="153"/>
      <c r="N426" s="192"/>
      <c r="O426" s="192"/>
      <c r="P426" s="192"/>
      <c r="Q426" s="192"/>
      <c r="R426" s="192"/>
      <c r="S426" s="192"/>
      <c r="T426" s="192"/>
      <c r="U426" s="192"/>
      <c r="V426" s="192"/>
      <c r="W426" s="192"/>
    </row>
    <row r="427" spans="1:23" s="116" customFormat="1" ht="46.65" x14ac:dyDescent="0.35">
      <c r="A427" s="167">
        <v>363</v>
      </c>
      <c r="B427" s="152" t="s">
        <v>1755</v>
      </c>
      <c r="C427" s="174" t="s">
        <v>1756</v>
      </c>
      <c r="D427" s="192"/>
      <c r="E427" s="192"/>
      <c r="F427" s="192">
        <f t="shared" si="243"/>
        <v>0.36330000000000001</v>
      </c>
      <c r="G427" s="192">
        <f t="shared" si="244"/>
        <v>0.1</v>
      </c>
      <c r="H427" s="192"/>
      <c r="I427" s="192"/>
      <c r="J427" s="192"/>
      <c r="K427" s="192"/>
      <c r="L427" s="153">
        <v>0.36330000000000001</v>
      </c>
      <c r="M427" s="153">
        <v>0.1</v>
      </c>
      <c r="N427" s="192"/>
      <c r="O427" s="192"/>
      <c r="P427" s="192"/>
      <c r="Q427" s="192"/>
      <c r="R427" s="192"/>
      <c r="S427" s="192"/>
      <c r="T427" s="192"/>
      <c r="U427" s="192"/>
      <c r="V427" s="192"/>
      <c r="W427" s="192"/>
    </row>
    <row r="428" spans="1:23" s="116" customFormat="1" ht="15.55" x14ac:dyDescent="0.35">
      <c r="A428" s="172"/>
      <c r="B428" s="154" t="s">
        <v>190</v>
      </c>
      <c r="C428" s="173"/>
      <c r="D428" s="237">
        <f t="shared" ref="D428" si="245">SUM(D429:D434)</f>
        <v>0.36099999999999999</v>
      </c>
      <c r="E428" s="237">
        <f t="shared" ref="E428" si="246">SUM(E429:E434)</f>
        <v>0.4</v>
      </c>
      <c r="F428" s="190">
        <f t="shared" ref="F428:W428" si="247">SUM(F429:F434)</f>
        <v>0.19500000000000001</v>
      </c>
      <c r="G428" s="190">
        <f t="shared" si="247"/>
        <v>0.25</v>
      </c>
      <c r="H428" s="190">
        <f t="shared" si="247"/>
        <v>0</v>
      </c>
      <c r="I428" s="190">
        <f t="shared" si="247"/>
        <v>0</v>
      </c>
      <c r="J428" s="190">
        <f t="shared" si="247"/>
        <v>0</v>
      </c>
      <c r="K428" s="190">
        <f t="shared" si="247"/>
        <v>0</v>
      </c>
      <c r="L428" s="190">
        <f t="shared" si="247"/>
        <v>0.55600000000000005</v>
      </c>
      <c r="M428" s="190">
        <f t="shared" si="247"/>
        <v>0.65</v>
      </c>
      <c r="N428" s="190">
        <f t="shared" si="247"/>
        <v>0</v>
      </c>
      <c r="O428" s="190">
        <f t="shared" si="247"/>
        <v>0</v>
      </c>
      <c r="P428" s="190">
        <f t="shared" si="247"/>
        <v>0</v>
      </c>
      <c r="Q428" s="190">
        <f t="shared" si="247"/>
        <v>0</v>
      </c>
      <c r="R428" s="190">
        <f t="shared" si="247"/>
        <v>0</v>
      </c>
      <c r="S428" s="190">
        <f t="shared" si="247"/>
        <v>0</v>
      </c>
      <c r="T428" s="190">
        <f t="shared" si="247"/>
        <v>0</v>
      </c>
      <c r="U428" s="190">
        <f t="shared" si="247"/>
        <v>0</v>
      </c>
      <c r="V428" s="190">
        <f t="shared" si="247"/>
        <v>0</v>
      </c>
      <c r="W428" s="190">
        <f t="shared" si="247"/>
        <v>0</v>
      </c>
    </row>
    <row r="429" spans="1:23" s="116" customFormat="1" ht="62.2" x14ac:dyDescent="0.35">
      <c r="A429" s="167">
        <v>364</v>
      </c>
      <c r="B429" s="152" t="s">
        <v>729</v>
      </c>
      <c r="C429" s="174" t="s">
        <v>730</v>
      </c>
      <c r="D429" s="192">
        <v>0</v>
      </c>
      <c r="E429" s="192">
        <v>0</v>
      </c>
      <c r="F429" s="192">
        <f t="shared" ref="F429:F434" si="248">L429-D429</f>
        <v>0</v>
      </c>
      <c r="G429" s="192">
        <f t="shared" ref="G429:G434" si="249">M429-E429</f>
        <v>0</v>
      </c>
      <c r="H429" s="192"/>
      <c r="I429" s="192"/>
      <c r="J429" s="192"/>
      <c r="K429" s="192"/>
      <c r="L429" s="153"/>
      <c r="M429" s="153"/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</row>
    <row r="430" spans="1:23" s="116" customFormat="1" ht="62.2" x14ac:dyDescent="0.35">
      <c r="A430" s="167">
        <v>365</v>
      </c>
      <c r="B430" s="152" t="s">
        <v>731</v>
      </c>
      <c r="C430" s="174" t="s">
        <v>732</v>
      </c>
      <c r="D430" s="192">
        <v>0</v>
      </c>
      <c r="E430" s="192">
        <v>0</v>
      </c>
      <c r="F430" s="192">
        <f t="shared" si="248"/>
        <v>0</v>
      </c>
      <c r="G430" s="192">
        <f t="shared" si="249"/>
        <v>0</v>
      </c>
      <c r="H430" s="192"/>
      <c r="I430" s="192"/>
      <c r="J430" s="192"/>
      <c r="K430" s="192"/>
      <c r="L430" s="153"/>
      <c r="M430" s="153"/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</row>
    <row r="431" spans="1:23" s="116" customFormat="1" ht="31.1" x14ac:dyDescent="0.35">
      <c r="A431" s="167">
        <v>366</v>
      </c>
      <c r="B431" s="152" t="s">
        <v>733</v>
      </c>
      <c r="C431" s="174" t="s">
        <v>734</v>
      </c>
      <c r="D431" s="192">
        <v>0</v>
      </c>
      <c r="E431" s="192">
        <v>0</v>
      </c>
      <c r="F431" s="192">
        <f t="shared" si="248"/>
        <v>0</v>
      </c>
      <c r="G431" s="192">
        <f t="shared" si="249"/>
        <v>0</v>
      </c>
      <c r="H431" s="192"/>
      <c r="I431" s="192"/>
      <c r="J431" s="192"/>
      <c r="K431" s="192"/>
      <c r="L431" s="153"/>
      <c r="M431" s="153"/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</row>
    <row r="432" spans="1:23" s="116" customFormat="1" ht="31.1" x14ac:dyDescent="0.35">
      <c r="A432" s="167">
        <v>367</v>
      </c>
      <c r="B432" s="152" t="s">
        <v>735</v>
      </c>
      <c r="C432" s="174" t="s">
        <v>736</v>
      </c>
      <c r="D432" s="192">
        <v>0</v>
      </c>
      <c r="E432" s="192">
        <v>0</v>
      </c>
      <c r="F432" s="192">
        <f t="shared" si="248"/>
        <v>0.19500000000000001</v>
      </c>
      <c r="G432" s="192">
        <f t="shared" si="249"/>
        <v>0.25</v>
      </c>
      <c r="H432" s="192"/>
      <c r="I432" s="192"/>
      <c r="J432" s="192"/>
      <c r="K432" s="192"/>
      <c r="L432" s="153">
        <v>0.19500000000000001</v>
      </c>
      <c r="M432" s="153">
        <v>0.25</v>
      </c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</row>
    <row r="433" spans="1:23" s="116" customFormat="1" ht="31.1" x14ac:dyDescent="0.35">
      <c r="A433" s="167">
        <v>368</v>
      </c>
      <c r="B433" s="152" t="s">
        <v>737</v>
      </c>
      <c r="C433" s="174" t="s">
        <v>738</v>
      </c>
      <c r="D433" s="192">
        <v>0</v>
      </c>
      <c r="E433" s="192">
        <v>0</v>
      </c>
      <c r="F433" s="192">
        <f t="shared" si="248"/>
        <v>0</v>
      </c>
      <c r="G433" s="192">
        <f t="shared" si="249"/>
        <v>0</v>
      </c>
      <c r="H433" s="192"/>
      <c r="I433" s="192"/>
      <c r="J433" s="192"/>
      <c r="K433" s="192"/>
      <c r="L433" s="153"/>
      <c r="M433" s="153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</row>
    <row r="434" spans="1:23" s="116" customFormat="1" ht="31.1" x14ac:dyDescent="0.35">
      <c r="A434" s="167">
        <v>369</v>
      </c>
      <c r="B434" s="152" t="s">
        <v>739</v>
      </c>
      <c r="C434" s="174" t="s">
        <v>740</v>
      </c>
      <c r="D434" s="192">
        <v>0.36099999999999999</v>
      </c>
      <c r="E434" s="192">
        <v>0.4</v>
      </c>
      <c r="F434" s="192">
        <f t="shared" si="248"/>
        <v>0</v>
      </c>
      <c r="G434" s="192">
        <f t="shared" si="249"/>
        <v>0</v>
      </c>
      <c r="H434" s="192"/>
      <c r="I434" s="192"/>
      <c r="J434" s="192"/>
      <c r="K434" s="192"/>
      <c r="L434" s="153">
        <v>0.36099999999999999</v>
      </c>
      <c r="M434" s="153">
        <v>0.4</v>
      </c>
      <c r="N434" s="192"/>
      <c r="O434" s="192"/>
      <c r="P434" s="192"/>
      <c r="Q434" s="192"/>
      <c r="R434" s="192"/>
      <c r="S434" s="192"/>
      <c r="T434" s="192"/>
      <c r="U434" s="192"/>
      <c r="V434" s="192"/>
      <c r="W434" s="192"/>
    </row>
    <row r="435" spans="1:23" s="116" customFormat="1" ht="15.55" x14ac:dyDescent="0.35">
      <c r="A435" s="172"/>
      <c r="B435" s="156" t="s">
        <v>195</v>
      </c>
      <c r="C435" s="173"/>
      <c r="D435" s="237">
        <f t="shared" ref="D435" si="250">SUM(D436:D453)</f>
        <v>0</v>
      </c>
      <c r="E435" s="237">
        <f t="shared" ref="E435" si="251">SUM(E436:E453)</f>
        <v>0</v>
      </c>
      <c r="F435" s="190">
        <f t="shared" ref="F435:W435" si="252">SUM(F436:F453)</f>
        <v>3.4226999999999999</v>
      </c>
      <c r="G435" s="190">
        <f t="shared" si="252"/>
        <v>0.25</v>
      </c>
      <c r="H435" s="190">
        <f t="shared" si="252"/>
        <v>0</v>
      </c>
      <c r="I435" s="190">
        <f t="shared" si="252"/>
        <v>0</v>
      </c>
      <c r="J435" s="190">
        <f t="shared" si="252"/>
        <v>0</v>
      </c>
      <c r="K435" s="190">
        <f t="shared" si="252"/>
        <v>0</v>
      </c>
      <c r="L435" s="190">
        <f t="shared" si="252"/>
        <v>3.4226999999999999</v>
      </c>
      <c r="M435" s="190">
        <f t="shared" si="252"/>
        <v>0.25</v>
      </c>
      <c r="N435" s="190">
        <f t="shared" si="252"/>
        <v>0</v>
      </c>
      <c r="O435" s="190">
        <f t="shared" si="252"/>
        <v>0</v>
      </c>
      <c r="P435" s="190">
        <f t="shared" si="252"/>
        <v>0</v>
      </c>
      <c r="Q435" s="190">
        <f t="shared" si="252"/>
        <v>0</v>
      </c>
      <c r="R435" s="190">
        <f t="shared" si="252"/>
        <v>0</v>
      </c>
      <c r="S435" s="190">
        <f t="shared" si="252"/>
        <v>0</v>
      </c>
      <c r="T435" s="190">
        <f t="shared" si="252"/>
        <v>0</v>
      </c>
      <c r="U435" s="190">
        <f t="shared" si="252"/>
        <v>0</v>
      </c>
      <c r="V435" s="190">
        <f t="shared" si="252"/>
        <v>0</v>
      </c>
      <c r="W435" s="190">
        <f t="shared" si="252"/>
        <v>0</v>
      </c>
    </row>
    <row r="436" spans="1:23" s="116" customFormat="1" ht="62.2" x14ac:dyDescent="0.35">
      <c r="A436" s="167">
        <v>370</v>
      </c>
      <c r="B436" s="152" t="s">
        <v>741</v>
      </c>
      <c r="C436" s="174" t="s">
        <v>742</v>
      </c>
      <c r="D436" s="192">
        <v>0</v>
      </c>
      <c r="E436" s="192">
        <v>0</v>
      </c>
      <c r="F436" s="192">
        <f t="shared" ref="F436:F453" si="253">L436-D436</f>
        <v>0</v>
      </c>
      <c r="G436" s="192">
        <f t="shared" ref="G436:G453" si="254">M436-E436</f>
        <v>0</v>
      </c>
      <c r="H436" s="192"/>
      <c r="I436" s="192"/>
      <c r="J436" s="192"/>
      <c r="K436" s="192"/>
      <c r="L436" s="153"/>
      <c r="M436" s="153"/>
      <c r="N436" s="192"/>
      <c r="O436" s="192"/>
      <c r="P436" s="192"/>
      <c r="Q436" s="192"/>
      <c r="R436" s="192"/>
      <c r="S436" s="192"/>
      <c r="T436" s="192"/>
      <c r="U436" s="192"/>
      <c r="V436" s="192"/>
      <c r="W436" s="192"/>
    </row>
    <row r="437" spans="1:23" s="116" customFormat="1" ht="46.65" x14ac:dyDescent="0.35">
      <c r="A437" s="167">
        <v>371</v>
      </c>
      <c r="B437" s="152" t="s">
        <v>743</v>
      </c>
      <c r="C437" s="174" t="s">
        <v>744</v>
      </c>
      <c r="D437" s="192">
        <v>0</v>
      </c>
      <c r="E437" s="192">
        <v>0</v>
      </c>
      <c r="F437" s="192">
        <f t="shared" si="253"/>
        <v>0</v>
      </c>
      <c r="G437" s="192">
        <f t="shared" si="254"/>
        <v>0</v>
      </c>
      <c r="H437" s="192"/>
      <c r="I437" s="192"/>
      <c r="J437" s="192"/>
      <c r="K437" s="192"/>
      <c r="L437" s="153"/>
      <c r="M437" s="153"/>
      <c r="N437" s="192"/>
      <c r="O437" s="192"/>
      <c r="P437" s="192"/>
      <c r="Q437" s="192"/>
      <c r="R437" s="192"/>
      <c r="S437" s="192"/>
      <c r="T437" s="192"/>
      <c r="U437" s="192"/>
      <c r="V437" s="192"/>
      <c r="W437" s="192"/>
    </row>
    <row r="438" spans="1:23" s="116" customFormat="1" ht="46.65" x14ac:dyDescent="0.35">
      <c r="A438" s="167">
        <v>372</v>
      </c>
      <c r="B438" s="152" t="s">
        <v>745</v>
      </c>
      <c r="C438" s="174" t="s">
        <v>746</v>
      </c>
      <c r="D438" s="192">
        <v>0</v>
      </c>
      <c r="E438" s="192">
        <v>0</v>
      </c>
      <c r="F438" s="192">
        <f t="shared" si="253"/>
        <v>0</v>
      </c>
      <c r="G438" s="192">
        <f t="shared" si="254"/>
        <v>0</v>
      </c>
      <c r="H438" s="192"/>
      <c r="I438" s="192"/>
      <c r="J438" s="192"/>
      <c r="K438" s="192"/>
      <c r="L438" s="153"/>
      <c r="M438" s="153"/>
      <c r="N438" s="192"/>
      <c r="O438" s="192"/>
      <c r="P438" s="192"/>
      <c r="Q438" s="192"/>
      <c r="R438" s="192"/>
      <c r="S438" s="192"/>
      <c r="T438" s="192"/>
      <c r="U438" s="192"/>
      <c r="V438" s="192"/>
      <c r="W438" s="192"/>
    </row>
    <row r="439" spans="1:23" s="116" customFormat="1" ht="46.65" x14ac:dyDescent="0.35">
      <c r="A439" s="167">
        <v>373</v>
      </c>
      <c r="B439" s="152" t="s">
        <v>747</v>
      </c>
      <c r="C439" s="174" t="s">
        <v>748</v>
      </c>
      <c r="D439" s="192">
        <v>0</v>
      </c>
      <c r="E439" s="192">
        <v>0</v>
      </c>
      <c r="F439" s="192">
        <f t="shared" si="253"/>
        <v>0</v>
      </c>
      <c r="G439" s="192">
        <f t="shared" si="254"/>
        <v>0</v>
      </c>
      <c r="H439" s="192"/>
      <c r="I439" s="192"/>
      <c r="J439" s="192"/>
      <c r="K439" s="192"/>
      <c r="L439" s="153"/>
      <c r="M439" s="153"/>
      <c r="N439" s="192"/>
      <c r="O439" s="192"/>
      <c r="P439" s="192"/>
      <c r="Q439" s="192"/>
      <c r="R439" s="192"/>
      <c r="S439" s="192"/>
      <c r="T439" s="192"/>
      <c r="U439" s="192"/>
      <c r="V439" s="192"/>
      <c r="W439" s="192"/>
    </row>
    <row r="440" spans="1:23" s="116" customFormat="1" ht="46.65" x14ac:dyDescent="0.35">
      <c r="A440" s="167">
        <v>374</v>
      </c>
      <c r="B440" s="152" t="s">
        <v>749</v>
      </c>
      <c r="C440" s="174" t="s">
        <v>750</v>
      </c>
      <c r="D440" s="192">
        <v>0</v>
      </c>
      <c r="E440" s="192">
        <v>0</v>
      </c>
      <c r="F440" s="192">
        <f t="shared" si="253"/>
        <v>0</v>
      </c>
      <c r="G440" s="192">
        <f t="shared" si="254"/>
        <v>0</v>
      </c>
      <c r="H440" s="192"/>
      <c r="I440" s="192"/>
      <c r="J440" s="192"/>
      <c r="K440" s="192"/>
      <c r="L440" s="153"/>
      <c r="M440" s="153"/>
      <c r="N440" s="192"/>
      <c r="O440" s="192"/>
      <c r="P440" s="192"/>
      <c r="Q440" s="192"/>
      <c r="R440" s="192"/>
      <c r="S440" s="192"/>
      <c r="T440" s="192"/>
      <c r="U440" s="192"/>
      <c r="V440" s="192"/>
      <c r="W440" s="192"/>
    </row>
    <row r="441" spans="1:23" s="116" customFormat="1" ht="46.65" x14ac:dyDescent="0.35">
      <c r="A441" s="167">
        <v>375</v>
      </c>
      <c r="B441" s="152" t="s">
        <v>751</v>
      </c>
      <c r="C441" s="174" t="s">
        <v>752</v>
      </c>
      <c r="D441" s="192">
        <v>0</v>
      </c>
      <c r="E441" s="192">
        <v>0</v>
      </c>
      <c r="F441" s="192">
        <f t="shared" si="253"/>
        <v>0</v>
      </c>
      <c r="G441" s="192">
        <f t="shared" si="254"/>
        <v>0</v>
      </c>
      <c r="H441" s="192"/>
      <c r="I441" s="192"/>
      <c r="J441" s="192"/>
      <c r="K441" s="192"/>
      <c r="L441" s="153"/>
      <c r="M441" s="153"/>
      <c r="N441" s="192"/>
      <c r="O441" s="192"/>
      <c r="P441" s="192"/>
      <c r="Q441" s="192"/>
      <c r="R441" s="192"/>
      <c r="S441" s="192"/>
      <c r="T441" s="192"/>
      <c r="U441" s="192"/>
      <c r="V441" s="192"/>
      <c r="W441" s="192"/>
    </row>
    <row r="442" spans="1:23" s="116" customFormat="1" ht="46.65" x14ac:dyDescent="0.35">
      <c r="A442" s="167">
        <v>376</v>
      </c>
      <c r="B442" s="152" t="s">
        <v>753</v>
      </c>
      <c r="C442" s="174" t="s">
        <v>754</v>
      </c>
      <c r="D442" s="192">
        <v>0</v>
      </c>
      <c r="E442" s="192">
        <v>0</v>
      </c>
      <c r="F442" s="192">
        <f t="shared" si="253"/>
        <v>0</v>
      </c>
      <c r="G442" s="192">
        <f t="shared" si="254"/>
        <v>0</v>
      </c>
      <c r="H442" s="192"/>
      <c r="I442" s="192"/>
      <c r="J442" s="192"/>
      <c r="K442" s="192"/>
      <c r="L442" s="153"/>
      <c r="M442" s="153"/>
      <c r="N442" s="192"/>
      <c r="O442" s="192"/>
      <c r="P442" s="192"/>
      <c r="Q442" s="192"/>
      <c r="R442" s="192"/>
      <c r="S442" s="192"/>
      <c r="T442" s="192"/>
      <c r="U442" s="192"/>
      <c r="V442" s="192"/>
      <c r="W442" s="192"/>
    </row>
    <row r="443" spans="1:23" s="116" customFormat="1" ht="46.65" x14ac:dyDescent="0.35">
      <c r="A443" s="167">
        <v>377</v>
      </c>
      <c r="B443" s="152" t="s">
        <v>755</v>
      </c>
      <c r="C443" s="174" t="s">
        <v>756</v>
      </c>
      <c r="D443" s="192">
        <v>0</v>
      </c>
      <c r="E443" s="192">
        <v>0</v>
      </c>
      <c r="F443" s="192">
        <f t="shared" si="253"/>
        <v>0</v>
      </c>
      <c r="G443" s="192">
        <f t="shared" si="254"/>
        <v>0</v>
      </c>
      <c r="H443" s="192"/>
      <c r="I443" s="192"/>
      <c r="J443" s="192"/>
      <c r="K443" s="192"/>
      <c r="L443" s="153"/>
      <c r="M443" s="153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</row>
    <row r="444" spans="1:23" s="116" customFormat="1" ht="46.65" x14ac:dyDescent="0.35">
      <c r="A444" s="167">
        <v>378</v>
      </c>
      <c r="B444" s="152" t="s">
        <v>757</v>
      </c>
      <c r="C444" s="174" t="s">
        <v>758</v>
      </c>
      <c r="D444" s="192">
        <v>0</v>
      </c>
      <c r="E444" s="192">
        <v>0</v>
      </c>
      <c r="F444" s="192">
        <f t="shared" si="253"/>
        <v>0</v>
      </c>
      <c r="G444" s="192">
        <f t="shared" si="254"/>
        <v>0</v>
      </c>
      <c r="H444" s="192"/>
      <c r="I444" s="192"/>
      <c r="J444" s="192"/>
      <c r="K444" s="192"/>
      <c r="L444" s="153"/>
      <c r="M444" s="153"/>
      <c r="N444" s="192"/>
      <c r="O444" s="192"/>
      <c r="P444" s="192"/>
      <c r="Q444" s="192"/>
      <c r="R444" s="192"/>
      <c r="S444" s="192"/>
      <c r="T444" s="192"/>
      <c r="U444" s="192"/>
      <c r="V444" s="192"/>
      <c r="W444" s="192"/>
    </row>
    <row r="445" spans="1:23" s="116" customFormat="1" ht="46.65" x14ac:dyDescent="0.35">
      <c r="A445" s="167">
        <v>379</v>
      </c>
      <c r="B445" s="152" t="s">
        <v>759</v>
      </c>
      <c r="C445" s="174" t="s">
        <v>760</v>
      </c>
      <c r="D445" s="192">
        <v>0</v>
      </c>
      <c r="E445" s="192">
        <v>0</v>
      </c>
      <c r="F445" s="192">
        <f t="shared" si="253"/>
        <v>0</v>
      </c>
      <c r="G445" s="192">
        <f t="shared" si="254"/>
        <v>0</v>
      </c>
      <c r="H445" s="192"/>
      <c r="I445" s="192"/>
      <c r="J445" s="192"/>
      <c r="K445" s="192"/>
      <c r="L445" s="153"/>
      <c r="M445" s="153"/>
      <c r="N445" s="192"/>
      <c r="O445" s="192"/>
      <c r="P445" s="192"/>
      <c r="Q445" s="192"/>
      <c r="R445" s="192"/>
      <c r="S445" s="192"/>
      <c r="T445" s="192"/>
      <c r="U445" s="192"/>
      <c r="V445" s="192"/>
      <c r="W445" s="192"/>
    </row>
    <row r="446" spans="1:23" s="116" customFormat="1" ht="46.65" x14ac:dyDescent="0.35">
      <c r="A446" s="167">
        <v>380</v>
      </c>
      <c r="B446" s="152" t="s">
        <v>761</v>
      </c>
      <c r="C446" s="174" t="s">
        <v>762</v>
      </c>
      <c r="D446" s="192">
        <v>0</v>
      </c>
      <c r="E446" s="192">
        <v>0</v>
      </c>
      <c r="F446" s="192">
        <f t="shared" si="253"/>
        <v>0</v>
      </c>
      <c r="G446" s="192">
        <f t="shared" si="254"/>
        <v>0</v>
      </c>
      <c r="H446" s="192"/>
      <c r="I446" s="192"/>
      <c r="J446" s="192"/>
      <c r="K446" s="192"/>
      <c r="L446" s="153"/>
      <c r="M446" s="153"/>
      <c r="N446" s="192"/>
      <c r="O446" s="192"/>
      <c r="P446" s="192"/>
      <c r="Q446" s="192"/>
      <c r="R446" s="192"/>
      <c r="S446" s="192"/>
      <c r="T446" s="192"/>
      <c r="U446" s="192"/>
      <c r="V446" s="192"/>
      <c r="W446" s="192"/>
    </row>
    <row r="447" spans="1:23" s="116" customFormat="1" ht="62.2" x14ac:dyDescent="0.35">
      <c r="A447" s="167">
        <v>381</v>
      </c>
      <c r="B447" s="152" t="s">
        <v>763</v>
      </c>
      <c r="C447" s="174" t="s">
        <v>764</v>
      </c>
      <c r="D447" s="192">
        <v>0</v>
      </c>
      <c r="E447" s="192">
        <v>0</v>
      </c>
      <c r="F447" s="192">
        <f t="shared" si="253"/>
        <v>0</v>
      </c>
      <c r="G447" s="192">
        <f t="shared" si="254"/>
        <v>0</v>
      </c>
      <c r="H447" s="192"/>
      <c r="I447" s="192"/>
      <c r="J447" s="192"/>
      <c r="K447" s="192"/>
      <c r="L447" s="153"/>
      <c r="M447" s="153"/>
      <c r="N447" s="192"/>
      <c r="O447" s="192"/>
      <c r="P447" s="192"/>
      <c r="Q447" s="192"/>
      <c r="R447" s="192"/>
      <c r="S447" s="192"/>
      <c r="T447" s="192"/>
      <c r="U447" s="192"/>
      <c r="V447" s="192"/>
      <c r="W447" s="192"/>
    </row>
    <row r="448" spans="1:23" s="116" customFormat="1" ht="46.65" x14ac:dyDescent="0.35">
      <c r="A448" s="167">
        <v>382</v>
      </c>
      <c r="B448" s="152" t="s">
        <v>765</v>
      </c>
      <c r="C448" s="174" t="s">
        <v>766</v>
      </c>
      <c r="D448" s="192">
        <v>0</v>
      </c>
      <c r="E448" s="192">
        <v>0</v>
      </c>
      <c r="F448" s="192">
        <f t="shared" si="253"/>
        <v>0</v>
      </c>
      <c r="G448" s="192">
        <f t="shared" si="254"/>
        <v>0</v>
      </c>
      <c r="H448" s="192"/>
      <c r="I448" s="192"/>
      <c r="J448" s="192"/>
      <c r="K448" s="192"/>
      <c r="L448" s="153"/>
      <c r="M448" s="153"/>
      <c r="N448" s="192"/>
      <c r="O448" s="192"/>
      <c r="P448" s="192"/>
      <c r="Q448" s="192"/>
      <c r="R448" s="192"/>
      <c r="S448" s="192"/>
      <c r="T448" s="192"/>
      <c r="U448" s="192"/>
      <c r="V448" s="192"/>
      <c r="W448" s="192"/>
    </row>
    <row r="449" spans="1:23" s="116" customFormat="1" ht="46.65" x14ac:dyDescent="0.35">
      <c r="A449" s="167">
        <v>383</v>
      </c>
      <c r="B449" s="152" t="s">
        <v>767</v>
      </c>
      <c r="C449" s="174" t="s">
        <v>768</v>
      </c>
      <c r="D449" s="192">
        <v>0</v>
      </c>
      <c r="E449" s="192">
        <v>0</v>
      </c>
      <c r="F449" s="192">
        <f t="shared" si="253"/>
        <v>0</v>
      </c>
      <c r="G449" s="192">
        <f t="shared" si="254"/>
        <v>0</v>
      </c>
      <c r="H449" s="192"/>
      <c r="I449" s="192"/>
      <c r="J449" s="192"/>
      <c r="K449" s="192"/>
      <c r="L449" s="153"/>
      <c r="M449" s="153"/>
      <c r="N449" s="192"/>
      <c r="O449" s="192"/>
      <c r="P449" s="192"/>
      <c r="Q449" s="192"/>
      <c r="R449" s="192"/>
      <c r="S449" s="192"/>
      <c r="T449" s="192"/>
      <c r="U449" s="192"/>
      <c r="V449" s="192"/>
      <c r="W449" s="192"/>
    </row>
    <row r="450" spans="1:23" s="116" customFormat="1" ht="62.2" x14ac:dyDescent="0.35">
      <c r="A450" s="167">
        <v>384</v>
      </c>
      <c r="B450" s="152" t="s">
        <v>769</v>
      </c>
      <c r="C450" s="174" t="s">
        <v>770</v>
      </c>
      <c r="D450" s="192">
        <v>0</v>
      </c>
      <c r="E450" s="192">
        <v>0</v>
      </c>
      <c r="F450" s="192">
        <f t="shared" si="253"/>
        <v>0</v>
      </c>
      <c r="G450" s="192">
        <f t="shared" si="254"/>
        <v>0</v>
      </c>
      <c r="H450" s="192"/>
      <c r="I450" s="192"/>
      <c r="J450" s="192"/>
      <c r="K450" s="192"/>
      <c r="L450" s="153"/>
      <c r="M450" s="153"/>
      <c r="N450" s="192"/>
      <c r="O450" s="192"/>
      <c r="P450" s="192"/>
      <c r="Q450" s="192"/>
      <c r="R450" s="192"/>
      <c r="S450" s="192"/>
      <c r="T450" s="192"/>
      <c r="U450" s="192"/>
      <c r="V450" s="192"/>
      <c r="W450" s="192"/>
    </row>
    <row r="451" spans="1:23" s="116" customFormat="1" ht="31.1" x14ac:dyDescent="0.35">
      <c r="A451" s="167">
        <v>385</v>
      </c>
      <c r="B451" s="152" t="s">
        <v>771</v>
      </c>
      <c r="C451" s="174" t="s">
        <v>772</v>
      </c>
      <c r="D451" s="192">
        <v>0</v>
      </c>
      <c r="E451" s="192">
        <v>0</v>
      </c>
      <c r="F451" s="192">
        <f t="shared" si="253"/>
        <v>0</v>
      </c>
      <c r="G451" s="192">
        <f t="shared" si="254"/>
        <v>0</v>
      </c>
      <c r="H451" s="192"/>
      <c r="I451" s="192"/>
      <c r="J451" s="192"/>
      <c r="K451" s="192"/>
      <c r="L451" s="153"/>
      <c r="M451" s="153"/>
      <c r="N451" s="192"/>
      <c r="O451" s="192"/>
      <c r="P451" s="192"/>
      <c r="Q451" s="192"/>
      <c r="R451" s="192"/>
      <c r="S451" s="192"/>
      <c r="T451" s="192"/>
      <c r="U451" s="192"/>
      <c r="V451" s="192"/>
      <c r="W451" s="192"/>
    </row>
    <row r="452" spans="1:23" s="116" customFormat="1" ht="31.1" x14ac:dyDescent="0.35">
      <c r="A452" s="167">
        <v>386</v>
      </c>
      <c r="B452" s="152" t="s">
        <v>773</v>
      </c>
      <c r="C452" s="174" t="s">
        <v>774</v>
      </c>
      <c r="D452" s="192">
        <v>0</v>
      </c>
      <c r="E452" s="192">
        <v>0</v>
      </c>
      <c r="F452" s="192">
        <f t="shared" si="253"/>
        <v>0.11070000000000002</v>
      </c>
      <c r="G452" s="192">
        <f t="shared" si="254"/>
        <v>0</v>
      </c>
      <c r="H452" s="192"/>
      <c r="I452" s="192"/>
      <c r="J452" s="192"/>
      <c r="K452" s="192"/>
      <c r="L452" s="153">
        <v>0.11070000000000002</v>
      </c>
      <c r="M452" s="153"/>
      <c r="N452" s="192"/>
      <c r="O452" s="192"/>
      <c r="P452" s="192"/>
      <c r="Q452" s="192"/>
      <c r="R452" s="192"/>
      <c r="S452" s="192"/>
      <c r="T452" s="192"/>
      <c r="U452" s="192"/>
      <c r="V452" s="192"/>
      <c r="W452" s="192"/>
    </row>
    <row r="453" spans="1:23" s="116" customFormat="1" ht="46.65" x14ac:dyDescent="0.35">
      <c r="A453" s="167">
        <v>387</v>
      </c>
      <c r="B453" s="152" t="s">
        <v>1757</v>
      </c>
      <c r="C453" s="174" t="s">
        <v>1758</v>
      </c>
      <c r="D453" s="192">
        <v>0</v>
      </c>
      <c r="E453" s="192">
        <v>0</v>
      </c>
      <c r="F453" s="192">
        <f t="shared" si="253"/>
        <v>3.3119999999999998</v>
      </c>
      <c r="G453" s="192">
        <f t="shared" si="254"/>
        <v>0.25</v>
      </c>
      <c r="H453" s="192"/>
      <c r="I453" s="192"/>
      <c r="J453" s="192"/>
      <c r="K453" s="192"/>
      <c r="L453" s="153">
        <v>3.3119999999999998</v>
      </c>
      <c r="M453" s="153">
        <v>0.25</v>
      </c>
      <c r="N453" s="192"/>
      <c r="O453" s="192"/>
      <c r="P453" s="192"/>
      <c r="Q453" s="192"/>
      <c r="R453" s="192"/>
      <c r="S453" s="192"/>
      <c r="T453" s="192"/>
      <c r="U453" s="192"/>
      <c r="V453" s="192"/>
      <c r="W453" s="192"/>
    </row>
    <row r="454" spans="1:23" s="116" customFormat="1" ht="15.55" x14ac:dyDescent="0.35">
      <c r="A454" s="172"/>
      <c r="B454" s="156" t="s">
        <v>203</v>
      </c>
      <c r="C454" s="173"/>
      <c r="D454" s="237">
        <f t="shared" ref="D454" si="255">SUM(D455:D459)</f>
        <v>0.26900000000000002</v>
      </c>
      <c r="E454" s="237">
        <f t="shared" ref="E454" si="256">SUM(E455:E459)</f>
        <v>0.1</v>
      </c>
      <c r="F454" s="190">
        <f t="shared" ref="F454:W454" si="257">SUM(F455:F459)</f>
        <v>0</v>
      </c>
      <c r="G454" s="190">
        <f t="shared" si="257"/>
        <v>0</v>
      </c>
      <c r="H454" s="190">
        <f t="shared" si="257"/>
        <v>0</v>
      </c>
      <c r="I454" s="190">
        <f t="shared" si="257"/>
        <v>0</v>
      </c>
      <c r="J454" s="190">
        <f t="shared" si="257"/>
        <v>0</v>
      </c>
      <c r="K454" s="190">
        <f t="shared" si="257"/>
        <v>0</v>
      </c>
      <c r="L454" s="190">
        <f t="shared" si="257"/>
        <v>0.26900000000000002</v>
      </c>
      <c r="M454" s="190">
        <f t="shared" si="257"/>
        <v>0.1</v>
      </c>
      <c r="N454" s="190">
        <f t="shared" si="257"/>
        <v>0</v>
      </c>
      <c r="O454" s="190">
        <f t="shared" si="257"/>
        <v>0</v>
      </c>
      <c r="P454" s="190">
        <f t="shared" si="257"/>
        <v>0</v>
      </c>
      <c r="Q454" s="190">
        <f t="shared" si="257"/>
        <v>0</v>
      </c>
      <c r="R454" s="190">
        <f t="shared" si="257"/>
        <v>0</v>
      </c>
      <c r="S454" s="190">
        <f t="shared" si="257"/>
        <v>0</v>
      </c>
      <c r="T454" s="190">
        <f t="shared" si="257"/>
        <v>0</v>
      </c>
      <c r="U454" s="190">
        <f t="shared" si="257"/>
        <v>0</v>
      </c>
      <c r="V454" s="190">
        <f t="shared" si="257"/>
        <v>0</v>
      </c>
      <c r="W454" s="190">
        <f t="shared" si="257"/>
        <v>0</v>
      </c>
    </row>
    <row r="455" spans="1:23" s="116" customFormat="1" ht="31.1" x14ac:dyDescent="0.35">
      <c r="A455" s="167">
        <v>388</v>
      </c>
      <c r="B455" s="152" t="s">
        <v>775</v>
      </c>
      <c r="C455" s="174" t="s">
        <v>776</v>
      </c>
      <c r="D455" s="192">
        <v>0</v>
      </c>
      <c r="E455" s="192">
        <v>0</v>
      </c>
      <c r="F455" s="192">
        <f t="shared" ref="F455:F459" si="258">L455-D455</f>
        <v>0</v>
      </c>
      <c r="G455" s="192">
        <f t="shared" ref="G455:G459" si="259">M455-E455</f>
        <v>0</v>
      </c>
      <c r="H455" s="192"/>
      <c r="I455" s="192"/>
      <c r="J455" s="192"/>
      <c r="K455" s="192"/>
      <c r="L455" s="153"/>
      <c r="M455" s="153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</row>
    <row r="456" spans="1:23" s="116" customFormat="1" ht="31.1" x14ac:dyDescent="0.35">
      <c r="A456" s="167">
        <v>389</v>
      </c>
      <c r="B456" s="152" t="s">
        <v>777</v>
      </c>
      <c r="C456" s="174" t="s">
        <v>778</v>
      </c>
      <c r="D456" s="192">
        <v>0</v>
      </c>
      <c r="E456" s="192">
        <v>0</v>
      </c>
      <c r="F456" s="192">
        <f t="shared" si="258"/>
        <v>0</v>
      </c>
      <c r="G456" s="192">
        <f t="shared" si="259"/>
        <v>0</v>
      </c>
      <c r="H456" s="192"/>
      <c r="I456" s="192"/>
      <c r="J456" s="192"/>
      <c r="K456" s="192"/>
      <c r="L456" s="153"/>
      <c r="M456" s="153"/>
      <c r="N456" s="192"/>
      <c r="O456" s="192"/>
      <c r="P456" s="192"/>
      <c r="Q456" s="192"/>
      <c r="R456" s="192"/>
      <c r="S456" s="192"/>
      <c r="T456" s="192"/>
      <c r="U456" s="192"/>
      <c r="V456" s="192"/>
      <c r="W456" s="192"/>
    </row>
    <row r="457" spans="1:23" s="116" customFormat="1" ht="46.65" x14ac:dyDescent="0.35">
      <c r="A457" s="167">
        <v>390</v>
      </c>
      <c r="B457" s="152" t="s">
        <v>779</v>
      </c>
      <c r="C457" s="174" t="s">
        <v>780</v>
      </c>
      <c r="D457" s="192">
        <v>0</v>
      </c>
      <c r="E457" s="192">
        <v>0</v>
      </c>
      <c r="F457" s="192">
        <f t="shared" si="258"/>
        <v>0</v>
      </c>
      <c r="G457" s="192">
        <f t="shared" si="259"/>
        <v>0</v>
      </c>
      <c r="H457" s="192"/>
      <c r="I457" s="192"/>
      <c r="J457" s="192"/>
      <c r="K457" s="192"/>
      <c r="L457" s="153"/>
      <c r="M457" s="153"/>
      <c r="N457" s="192"/>
      <c r="O457" s="192"/>
      <c r="P457" s="192"/>
      <c r="Q457" s="192"/>
      <c r="R457" s="192"/>
      <c r="S457" s="192"/>
      <c r="T457" s="192"/>
      <c r="U457" s="192"/>
      <c r="V457" s="192"/>
      <c r="W457" s="192"/>
    </row>
    <row r="458" spans="1:23" s="116" customFormat="1" ht="31.1" x14ac:dyDescent="0.35">
      <c r="A458" s="167">
        <v>391</v>
      </c>
      <c r="B458" s="152" t="s">
        <v>781</v>
      </c>
      <c r="C458" s="174" t="s">
        <v>782</v>
      </c>
      <c r="D458" s="192">
        <v>0</v>
      </c>
      <c r="E458" s="192">
        <v>0</v>
      </c>
      <c r="F458" s="192">
        <f t="shared" si="258"/>
        <v>0</v>
      </c>
      <c r="G458" s="192">
        <f t="shared" si="259"/>
        <v>0</v>
      </c>
      <c r="H458" s="192"/>
      <c r="I458" s="192"/>
      <c r="J458" s="192"/>
      <c r="K458" s="192"/>
      <c r="L458" s="153"/>
      <c r="M458" s="153"/>
      <c r="N458" s="192"/>
      <c r="O458" s="192"/>
      <c r="P458" s="192"/>
      <c r="Q458" s="192"/>
      <c r="R458" s="192"/>
      <c r="S458" s="192"/>
      <c r="T458" s="192"/>
      <c r="U458" s="192"/>
      <c r="V458" s="192"/>
      <c r="W458" s="192"/>
    </row>
    <row r="459" spans="1:23" s="116" customFormat="1" ht="46.65" x14ac:dyDescent="0.35">
      <c r="A459" s="167">
        <v>392</v>
      </c>
      <c r="B459" s="152" t="s">
        <v>1759</v>
      </c>
      <c r="C459" s="174" t="s">
        <v>1760</v>
      </c>
      <c r="D459" s="192">
        <v>0.26900000000000002</v>
      </c>
      <c r="E459" s="192">
        <v>0.1</v>
      </c>
      <c r="F459" s="192">
        <f t="shared" si="258"/>
        <v>0</v>
      </c>
      <c r="G459" s="192">
        <f t="shared" si="259"/>
        <v>0</v>
      </c>
      <c r="H459" s="192"/>
      <c r="I459" s="192"/>
      <c r="J459" s="192"/>
      <c r="K459" s="192"/>
      <c r="L459" s="153">
        <v>0.26900000000000002</v>
      </c>
      <c r="M459" s="153">
        <v>0.1</v>
      </c>
      <c r="N459" s="192"/>
      <c r="O459" s="192"/>
      <c r="P459" s="192"/>
      <c r="Q459" s="192"/>
      <c r="R459" s="192"/>
      <c r="S459" s="192"/>
      <c r="T459" s="192"/>
      <c r="U459" s="192"/>
      <c r="V459" s="192"/>
      <c r="W459" s="192"/>
    </row>
    <row r="460" spans="1:23" s="116" customFormat="1" ht="15.55" x14ac:dyDescent="0.35">
      <c r="A460" s="172"/>
      <c r="B460" s="156" t="s">
        <v>212</v>
      </c>
      <c r="C460" s="173"/>
      <c r="D460" s="237">
        <f t="shared" ref="D460" si="260">SUM(D461:D470)</f>
        <v>7.9000000000000001E-2</v>
      </c>
      <c r="E460" s="237">
        <f t="shared" ref="E460" si="261">SUM(E461:E470)</f>
        <v>0.4</v>
      </c>
      <c r="F460" s="190">
        <f t="shared" ref="F460:W460" si="262">SUM(F461:F470)</f>
        <v>0.126</v>
      </c>
      <c r="G460" s="190">
        <f t="shared" si="262"/>
        <v>0.5</v>
      </c>
      <c r="H460" s="190">
        <f t="shared" si="262"/>
        <v>0</v>
      </c>
      <c r="I460" s="190">
        <f t="shared" si="262"/>
        <v>0</v>
      </c>
      <c r="J460" s="190">
        <f t="shared" si="262"/>
        <v>0</v>
      </c>
      <c r="K460" s="190">
        <f t="shared" si="262"/>
        <v>0</v>
      </c>
      <c r="L460" s="190">
        <f t="shared" ref="L460:M460" si="263">SUM(L461:L470)</f>
        <v>0.20500000000000002</v>
      </c>
      <c r="M460" s="190">
        <f t="shared" si="263"/>
        <v>0.9</v>
      </c>
      <c r="N460" s="190">
        <f t="shared" si="262"/>
        <v>0</v>
      </c>
      <c r="O460" s="190">
        <f t="shared" si="262"/>
        <v>0</v>
      </c>
      <c r="P460" s="190">
        <f t="shared" si="262"/>
        <v>0</v>
      </c>
      <c r="Q460" s="190">
        <f t="shared" si="262"/>
        <v>0</v>
      </c>
      <c r="R460" s="190">
        <f t="shared" si="262"/>
        <v>0</v>
      </c>
      <c r="S460" s="190">
        <f t="shared" si="262"/>
        <v>0</v>
      </c>
      <c r="T460" s="190">
        <f t="shared" si="262"/>
        <v>0</v>
      </c>
      <c r="U460" s="190">
        <f t="shared" si="262"/>
        <v>0</v>
      </c>
      <c r="V460" s="190">
        <f t="shared" si="262"/>
        <v>0</v>
      </c>
      <c r="W460" s="190">
        <f t="shared" si="262"/>
        <v>0</v>
      </c>
    </row>
    <row r="461" spans="1:23" s="116" customFormat="1" ht="31.1" x14ac:dyDescent="0.35">
      <c r="A461" s="167">
        <v>393</v>
      </c>
      <c r="B461" s="152" t="s">
        <v>783</v>
      </c>
      <c r="C461" s="174" t="s">
        <v>784</v>
      </c>
      <c r="D461" s="192">
        <v>7.9000000000000001E-2</v>
      </c>
      <c r="E461" s="192">
        <v>0.4</v>
      </c>
      <c r="F461" s="192">
        <f t="shared" ref="F461:F470" si="264">L461-D461</f>
        <v>0</v>
      </c>
      <c r="G461" s="192">
        <f t="shared" ref="G461:G470" si="265">M461-E461</f>
        <v>0</v>
      </c>
      <c r="H461" s="192"/>
      <c r="I461" s="192"/>
      <c r="J461" s="192"/>
      <c r="K461" s="192"/>
      <c r="L461" s="153">
        <v>7.9000000000000001E-2</v>
      </c>
      <c r="M461" s="153">
        <v>0.4</v>
      </c>
      <c r="N461" s="192"/>
      <c r="O461" s="192"/>
      <c r="P461" s="192"/>
      <c r="Q461" s="192"/>
      <c r="R461" s="192"/>
      <c r="S461" s="192"/>
      <c r="T461" s="192"/>
      <c r="U461" s="192"/>
      <c r="V461" s="192"/>
      <c r="W461" s="192"/>
    </row>
    <row r="462" spans="1:23" s="116" customFormat="1" ht="31.1" x14ac:dyDescent="0.35">
      <c r="A462" s="167">
        <v>394</v>
      </c>
      <c r="B462" s="152" t="s">
        <v>785</v>
      </c>
      <c r="C462" s="174" t="s">
        <v>786</v>
      </c>
      <c r="D462" s="192">
        <v>0</v>
      </c>
      <c r="E462" s="192">
        <v>0</v>
      </c>
      <c r="F462" s="192">
        <f t="shared" si="264"/>
        <v>0</v>
      </c>
      <c r="G462" s="192">
        <f t="shared" si="265"/>
        <v>0</v>
      </c>
      <c r="H462" s="192"/>
      <c r="I462" s="192"/>
      <c r="J462" s="192"/>
      <c r="K462" s="192"/>
      <c r="L462" s="153"/>
      <c r="M462" s="153"/>
      <c r="N462" s="192"/>
      <c r="O462" s="192"/>
      <c r="P462" s="192"/>
      <c r="Q462" s="192"/>
      <c r="R462" s="192"/>
      <c r="S462" s="192"/>
      <c r="T462" s="192"/>
      <c r="U462" s="192"/>
      <c r="V462" s="192"/>
      <c r="W462" s="192"/>
    </row>
    <row r="463" spans="1:23" s="116" customFormat="1" ht="31.1" x14ac:dyDescent="0.35">
      <c r="A463" s="167">
        <v>395</v>
      </c>
      <c r="B463" s="152" t="s">
        <v>787</v>
      </c>
      <c r="C463" s="174" t="s">
        <v>788</v>
      </c>
      <c r="D463" s="192">
        <v>0</v>
      </c>
      <c r="E463" s="192">
        <v>0</v>
      </c>
      <c r="F463" s="192">
        <f t="shared" si="264"/>
        <v>0</v>
      </c>
      <c r="G463" s="192">
        <f t="shared" si="265"/>
        <v>0</v>
      </c>
      <c r="H463" s="192"/>
      <c r="I463" s="192"/>
      <c r="J463" s="192"/>
      <c r="K463" s="192"/>
      <c r="L463" s="153"/>
      <c r="M463" s="153"/>
      <c r="N463" s="192"/>
      <c r="O463" s="192"/>
      <c r="P463" s="192"/>
      <c r="Q463" s="192"/>
      <c r="R463" s="192"/>
      <c r="S463" s="192"/>
      <c r="T463" s="192"/>
      <c r="U463" s="192"/>
      <c r="V463" s="192"/>
      <c r="W463" s="192"/>
    </row>
    <row r="464" spans="1:23" s="116" customFormat="1" ht="31.1" x14ac:dyDescent="0.35">
      <c r="A464" s="167">
        <v>396</v>
      </c>
      <c r="B464" s="152" t="s">
        <v>789</v>
      </c>
      <c r="C464" s="174" t="s">
        <v>790</v>
      </c>
      <c r="D464" s="192">
        <v>0</v>
      </c>
      <c r="E464" s="192">
        <v>0</v>
      </c>
      <c r="F464" s="192">
        <f t="shared" si="264"/>
        <v>0</v>
      </c>
      <c r="G464" s="192">
        <f t="shared" si="265"/>
        <v>0</v>
      </c>
      <c r="H464" s="192"/>
      <c r="I464" s="192"/>
      <c r="J464" s="192"/>
      <c r="K464" s="192"/>
      <c r="L464" s="153"/>
      <c r="M464" s="153"/>
      <c r="N464" s="192"/>
      <c r="O464" s="192"/>
      <c r="P464" s="192"/>
      <c r="Q464" s="192"/>
      <c r="R464" s="192"/>
      <c r="S464" s="192"/>
      <c r="T464" s="192"/>
      <c r="U464" s="192"/>
      <c r="V464" s="192"/>
      <c r="W464" s="192"/>
    </row>
    <row r="465" spans="1:23" s="116" customFormat="1" ht="31.1" x14ac:dyDescent="0.35">
      <c r="A465" s="167">
        <v>397</v>
      </c>
      <c r="B465" s="152" t="s">
        <v>791</v>
      </c>
      <c r="C465" s="174" t="s">
        <v>792</v>
      </c>
      <c r="D465" s="192">
        <v>0</v>
      </c>
      <c r="E465" s="192">
        <v>0</v>
      </c>
      <c r="F465" s="192">
        <f t="shared" si="264"/>
        <v>0</v>
      </c>
      <c r="G465" s="192">
        <f t="shared" si="265"/>
        <v>0</v>
      </c>
      <c r="H465" s="192"/>
      <c r="I465" s="192"/>
      <c r="J465" s="192"/>
      <c r="K465" s="192"/>
      <c r="L465" s="153"/>
      <c r="M465" s="153"/>
      <c r="N465" s="192"/>
      <c r="O465" s="192"/>
      <c r="P465" s="192"/>
      <c r="Q465" s="192"/>
      <c r="R465" s="192"/>
      <c r="S465" s="192"/>
      <c r="T465" s="192"/>
      <c r="U465" s="192"/>
      <c r="V465" s="192"/>
      <c r="W465" s="192"/>
    </row>
    <row r="466" spans="1:23" s="116" customFormat="1" ht="31.1" x14ac:dyDescent="0.35">
      <c r="A466" s="167">
        <v>398</v>
      </c>
      <c r="B466" s="152" t="s">
        <v>793</v>
      </c>
      <c r="C466" s="174" t="s">
        <v>794</v>
      </c>
      <c r="D466" s="192">
        <v>0</v>
      </c>
      <c r="E466" s="192">
        <v>0</v>
      </c>
      <c r="F466" s="192">
        <f t="shared" si="264"/>
        <v>0</v>
      </c>
      <c r="G466" s="192">
        <f t="shared" si="265"/>
        <v>0</v>
      </c>
      <c r="H466" s="192"/>
      <c r="I466" s="192"/>
      <c r="J466" s="192"/>
      <c r="K466" s="192"/>
      <c r="L466" s="153"/>
      <c r="M466" s="153"/>
      <c r="N466" s="192"/>
      <c r="O466" s="192"/>
      <c r="P466" s="192"/>
      <c r="Q466" s="192"/>
      <c r="R466" s="192"/>
      <c r="S466" s="192"/>
      <c r="T466" s="192"/>
      <c r="U466" s="192"/>
      <c r="V466" s="192"/>
      <c r="W466" s="192"/>
    </row>
    <row r="467" spans="1:23" s="116" customFormat="1" ht="46.65" x14ac:dyDescent="0.35">
      <c r="A467" s="167">
        <v>399</v>
      </c>
      <c r="B467" s="152" t="s">
        <v>795</v>
      </c>
      <c r="C467" s="174" t="s">
        <v>796</v>
      </c>
      <c r="D467" s="192">
        <v>0</v>
      </c>
      <c r="E467" s="192">
        <v>0</v>
      </c>
      <c r="F467" s="192">
        <f t="shared" si="264"/>
        <v>0</v>
      </c>
      <c r="G467" s="192">
        <f t="shared" si="265"/>
        <v>0</v>
      </c>
      <c r="H467" s="192"/>
      <c r="I467" s="192"/>
      <c r="J467" s="192"/>
      <c r="K467" s="192"/>
      <c r="L467" s="153"/>
      <c r="M467" s="153"/>
      <c r="N467" s="192"/>
      <c r="O467" s="192"/>
      <c r="P467" s="192"/>
      <c r="Q467" s="192"/>
      <c r="R467" s="192"/>
      <c r="S467" s="192"/>
      <c r="T467" s="192"/>
      <c r="U467" s="192"/>
      <c r="V467" s="192"/>
      <c r="W467" s="192"/>
    </row>
    <row r="468" spans="1:23" s="116" customFormat="1" ht="46.65" x14ac:dyDescent="0.35">
      <c r="A468" s="167">
        <v>400</v>
      </c>
      <c r="B468" s="152" t="s">
        <v>797</v>
      </c>
      <c r="C468" s="174" t="s">
        <v>798</v>
      </c>
      <c r="D468" s="192">
        <v>0</v>
      </c>
      <c r="E468" s="192">
        <v>0</v>
      </c>
      <c r="F468" s="192">
        <f t="shared" si="264"/>
        <v>0</v>
      </c>
      <c r="G468" s="192">
        <f t="shared" si="265"/>
        <v>0</v>
      </c>
      <c r="H468" s="192"/>
      <c r="I468" s="192"/>
      <c r="J468" s="192"/>
      <c r="K468" s="192"/>
      <c r="L468" s="153"/>
      <c r="M468" s="153"/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</row>
    <row r="469" spans="1:23" s="116" customFormat="1" ht="46.65" x14ac:dyDescent="0.35">
      <c r="A469" s="167">
        <v>401</v>
      </c>
      <c r="B469" s="152" t="s">
        <v>799</v>
      </c>
      <c r="C469" s="174" t="s">
        <v>800</v>
      </c>
      <c r="D469" s="192">
        <v>0</v>
      </c>
      <c r="E469" s="192">
        <v>0</v>
      </c>
      <c r="F469" s="192">
        <f t="shared" si="264"/>
        <v>0</v>
      </c>
      <c r="G469" s="192">
        <f t="shared" si="265"/>
        <v>0</v>
      </c>
      <c r="H469" s="192"/>
      <c r="I469" s="192"/>
      <c r="J469" s="192"/>
      <c r="K469" s="192"/>
      <c r="L469" s="153"/>
      <c r="M469" s="153"/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</row>
    <row r="470" spans="1:23" s="116" customFormat="1" ht="31.1" x14ac:dyDescent="0.35">
      <c r="A470" s="167">
        <v>402</v>
      </c>
      <c r="B470" s="152" t="s">
        <v>1761</v>
      </c>
      <c r="C470" s="174" t="s">
        <v>1762</v>
      </c>
      <c r="D470" s="192"/>
      <c r="E470" s="192"/>
      <c r="F470" s="192">
        <f t="shared" si="264"/>
        <v>0.126</v>
      </c>
      <c r="G470" s="192">
        <f t="shared" si="265"/>
        <v>0.5</v>
      </c>
      <c r="H470" s="192"/>
      <c r="I470" s="192"/>
      <c r="J470" s="192"/>
      <c r="K470" s="192"/>
      <c r="L470" s="153">
        <v>0.126</v>
      </c>
      <c r="M470" s="153">
        <v>0.5</v>
      </c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</row>
    <row r="471" spans="1:23" s="116" customFormat="1" ht="15.55" x14ac:dyDescent="0.35">
      <c r="A471" s="172"/>
      <c r="B471" s="156" t="s">
        <v>801</v>
      </c>
      <c r="C471" s="173"/>
      <c r="D471" s="237">
        <f t="shared" ref="D471" si="266">SUM(D472:D475)</f>
        <v>0</v>
      </c>
      <c r="E471" s="237">
        <f t="shared" ref="E471" si="267">SUM(E472:E475)</f>
        <v>0</v>
      </c>
      <c r="F471" s="190">
        <f t="shared" ref="F471:W471" si="268">SUM(F472:F475)</f>
        <v>1.0169999999999999</v>
      </c>
      <c r="G471" s="190">
        <f t="shared" si="268"/>
        <v>0.25</v>
      </c>
      <c r="H471" s="190">
        <f t="shared" si="268"/>
        <v>0</v>
      </c>
      <c r="I471" s="190">
        <f t="shared" si="268"/>
        <v>0</v>
      </c>
      <c r="J471" s="190">
        <f t="shared" si="268"/>
        <v>0</v>
      </c>
      <c r="K471" s="190">
        <f t="shared" si="268"/>
        <v>0</v>
      </c>
      <c r="L471" s="190">
        <f t="shared" si="268"/>
        <v>1.0169999999999999</v>
      </c>
      <c r="M471" s="190">
        <f t="shared" si="268"/>
        <v>0.25</v>
      </c>
      <c r="N471" s="190">
        <f t="shared" si="268"/>
        <v>0</v>
      </c>
      <c r="O471" s="190">
        <f t="shared" si="268"/>
        <v>0</v>
      </c>
      <c r="P471" s="190">
        <f t="shared" si="268"/>
        <v>0</v>
      </c>
      <c r="Q471" s="190">
        <f t="shared" si="268"/>
        <v>0</v>
      </c>
      <c r="R471" s="190">
        <f t="shared" si="268"/>
        <v>0</v>
      </c>
      <c r="S471" s="190">
        <f t="shared" si="268"/>
        <v>0</v>
      </c>
      <c r="T471" s="190">
        <f t="shared" si="268"/>
        <v>0</v>
      </c>
      <c r="U471" s="190">
        <f t="shared" si="268"/>
        <v>0</v>
      </c>
      <c r="V471" s="190">
        <f t="shared" si="268"/>
        <v>0</v>
      </c>
      <c r="W471" s="190">
        <f t="shared" si="268"/>
        <v>0</v>
      </c>
    </row>
    <row r="472" spans="1:23" s="116" customFormat="1" ht="46.65" x14ac:dyDescent="0.35">
      <c r="A472" s="167">
        <v>403</v>
      </c>
      <c r="B472" s="152" t="s">
        <v>802</v>
      </c>
      <c r="C472" s="174" t="s">
        <v>803</v>
      </c>
      <c r="D472" s="192">
        <v>0</v>
      </c>
      <c r="E472" s="192">
        <v>0</v>
      </c>
      <c r="F472" s="192">
        <f t="shared" ref="F472:F475" si="269">L472-D472</f>
        <v>0</v>
      </c>
      <c r="G472" s="192">
        <f t="shared" ref="G472:G475" si="270">M472-E472</f>
        <v>0</v>
      </c>
      <c r="H472" s="192"/>
      <c r="I472" s="192"/>
      <c r="J472" s="192"/>
      <c r="K472" s="192"/>
      <c r="L472" s="153"/>
      <c r="M472" s="153"/>
      <c r="N472" s="192"/>
      <c r="O472" s="192"/>
      <c r="P472" s="192"/>
      <c r="Q472" s="192"/>
      <c r="R472" s="192"/>
      <c r="S472" s="192"/>
      <c r="T472" s="192"/>
      <c r="U472" s="192"/>
      <c r="V472" s="192"/>
      <c r="W472" s="192"/>
    </row>
    <row r="473" spans="1:23" s="116" customFormat="1" ht="46.65" x14ac:dyDescent="0.35">
      <c r="A473" s="167">
        <v>404</v>
      </c>
      <c r="B473" s="152" t="s">
        <v>804</v>
      </c>
      <c r="C473" s="174" t="s">
        <v>805</v>
      </c>
      <c r="D473" s="192">
        <v>0</v>
      </c>
      <c r="E473" s="192">
        <v>0</v>
      </c>
      <c r="F473" s="192">
        <f t="shared" si="269"/>
        <v>0</v>
      </c>
      <c r="G473" s="192">
        <f t="shared" si="270"/>
        <v>0</v>
      </c>
      <c r="H473" s="192"/>
      <c r="I473" s="192"/>
      <c r="J473" s="192"/>
      <c r="K473" s="192"/>
      <c r="L473" s="153"/>
      <c r="M473" s="153"/>
      <c r="N473" s="192"/>
      <c r="O473" s="192"/>
      <c r="P473" s="192"/>
      <c r="Q473" s="192"/>
      <c r="R473" s="192"/>
      <c r="S473" s="192"/>
      <c r="T473" s="192"/>
      <c r="U473" s="192"/>
      <c r="V473" s="192"/>
      <c r="W473" s="192"/>
    </row>
    <row r="474" spans="1:23" s="116" customFormat="1" ht="31.1" x14ac:dyDescent="0.35">
      <c r="A474" s="167">
        <v>405</v>
      </c>
      <c r="B474" s="152" t="s">
        <v>1763</v>
      </c>
      <c r="C474" s="176" t="s">
        <v>806</v>
      </c>
      <c r="D474" s="192">
        <v>0</v>
      </c>
      <c r="E474" s="192">
        <v>0</v>
      </c>
      <c r="F474" s="192">
        <f t="shared" si="269"/>
        <v>1.0169999999999999</v>
      </c>
      <c r="G474" s="192">
        <f t="shared" si="270"/>
        <v>0.25</v>
      </c>
      <c r="H474" s="192"/>
      <c r="I474" s="192"/>
      <c r="J474" s="192"/>
      <c r="K474" s="192"/>
      <c r="L474" s="153">
        <v>1.0169999999999999</v>
      </c>
      <c r="M474" s="153">
        <v>0.25</v>
      </c>
      <c r="N474" s="192"/>
      <c r="O474" s="192"/>
      <c r="P474" s="192"/>
      <c r="Q474" s="192"/>
      <c r="R474" s="192"/>
      <c r="S474" s="192"/>
      <c r="T474" s="192"/>
      <c r="U474" s="192"/>
      <c r="V474" s="192"/>
      <c r="W474" s="192"/>
    </row>
    <row r="475" spans="1:23" s="116" customFormat="1" ht="62.2" x14ac:dyDescent="0.35">
      <c r="A475" s="167">
        <v>406</v>
      </c>
      <c r="B475" s="152" t="s">
        <v>1764</v>
      </c>
      <c r="C475" s="174" t="s">
        <v>1765</v>
      </c>
      <c r="D475" s="192">
        <v>0</v>
      </c>
      <c r="E475" s="192">
        <v>0</v>
      </c>
      <c r="F475" s="192">
        <f t="shared" si="269"/>
        <v>0</v>
      </c>
      <c r="G475" s="192">
        <f t="shared" si="270"/>
        <v>0</v>
      </c>
      <c r="H475" s="192"/>
      <c r="I475" s="192"/>
      <c r="J475" s="192"/>
      <c r="K475" s="192"/>
      <c r="L475" s="153"/>
      <c r="M475" s="153"/>
      <c r="N475" s="192"/>
      <c r="O475" s="192"/>
      <c r="P475" s="192"/>
      <c r="Q475" s="192"/>
      <c r="R475" s="192"/>
      <c r="S475" s="192"/>
      <c r="T475" s="192"/>
      <c r="U475" s="192"/>
      <c r="V475" s="192"/>
      <c r="W475" s="192"/>
    </row>
    <row r="476" spans="1:23" s="116" customFormat="1" ht="15.55" x14ac:dyDescent="0.35">
      <c r="A476" s="172"/>
      <c r="B476" s="156" t="s">
        <v>222</v>
      </c>
      <c r="C476" s="173"/>
      <c r="D476" s="237">
        <f t="shared" ref="D476" si="271">SUM(D477:D480)</f>
        <v>0</v>
      </c>
      <c r="E476" s="237">
        <f t="shared" ref="E476" si="272">SUM(E477:E480)</f>
        <v>0</v>
      </c>
      <c r="F476" s="190">
        <f t="shared" ref="F476:W476" si="273">SUM(F477:F480)</f>
        <v>0.10100000000000001</v>
      </c>
      <c r="G476" s="190">
        <f t="shared" si="273"/>
        <v>0.16</v>
      </c>
      <c r="H476" s="190">
        <f t="shared" si="273"/>
        <v>0</v>
      </c>
      <c r="I476" s="190">
        <f t="shared" si="273"/>
        <v>0</v>
      </c>
      <c r="J476" s="190">
        <f t="shared" si="273"/>
        <v>0</v>
      </c>
      <c r="K476" s="190">
        <f t="shared" si="273"/>
        <v>0</v>
      </c>
      <c r="L476" s="190">
        <f t="shared" ref="L476:M476" si="274">SUM(L477:L480)</f>
        <v>0.10100000000000001</v>
      </c>
      <c r="M476" s="190">
        <f t="shared" si="274"/>
        <v>0.16</v>
      </c>
      <c r="N476" s="190">
        <f t="shared" si="273"/>
        <v>0</v>
      </c>
      <c r="O476" s="190">
        <f t="shared" si="273"/>
        <v>0</v>
      </c>
      <c r="P476" s="190">
        <f t="shared" si="273"/>
        <v>0</v>
      </c>
      <c r="Q476" s="190">
        <f t="shared" si="273"/>
        <v>0</v>
      </c>
      <c r="R476" s="190">
        <f t="shared" si="273"/>
        <v>0</v>
      </c>
      <c r="S476" s="190">
        <f t="shared" si="273"/>
        <v>0</v>
      </c>
      <c r="T476" s="190">
        <f t="shared" si="273"/>
        <v>0</v>
      </c>
      <c r="U476" s="190">
        <f t="shared" si="273"/>
        <v>0</v>
      </c>
      <c r="V476" s="190">
        <f t="shared" si="273"/>
        <v>0</v>
      </c>
      <c r="W476" s="190">
        <f t="shared" si="273"/>
        <v>0</v>
      </c>
    </row>
    <row r="477" spans="1:23" s="116" customFormat="1" ht="31.1" x14ac:dyDescent="0.35">
      <c r="A477" s="167">
        <v>407</v>
      </c>
      <c r="B477" s="152" t="s">
        <v>807</v>
      </c>
      <c r="C477" s="174" t="s">
        <v>808</v>
      </c>
      <c r="D477" s="192">
        <v>0</v>
      </c>
      <c r="E477" s="192">
        <v>0</v>
      </c>
      <c r="F477" s="192">
        <f t="shared" ref="F477:F480" si="275">L477-D477</f>
        <v>0.10100000000000001</v>
      </c>
      <c r="G477" s="192">
        <f t="shared" ref="G477:G480" si="276">M477-E477</f>
        <v>0.16</v>
      </c>
      <c r="H477" s="192"/>
      <c r="I477" s="192"/>
      <c r="J477" s="192"/>
      <c r="K477" s="192"/>
      <c r="L477" s="153">
        <v>0.10100000000000001</v>
      </c>
      <c r="M477" s="153">
        <v>0.16</v>
      </c>
      <c r="N477" s="192"/>
      <c r="O477" s="192"/>
      <c r="P477" s="192"/>
      <c r="Q477" s="192"/>
      <c r="R477" s="192"/>
      <c r="S477" s="192"/>
      <c r="T477" s="192"/>
      <c r="U477" s="192"/>
      <c r="V477" s="192"/>
      <c r="W477" s="192"/>
    </row>
    <row r="478" spans="1:23" s="116" customFormat="1" ht="46.65" x14ac:dyDescent="0.35">
      <c r="A478" s="167">
        <v>408</v>
      </c>
      <c r="B478" s="152" t="s">
        <v>809</v>
      </c>
      <c r="C478" s="174" t="s">
        <v>810</v>
      </c>
      <c r="D478" s="192">
        <v>0</v>
      </c>
      <c r="E478" s="192">
        <v>0</v>
      </c>
      <c r="F478" s="192">
        <f t="shared" si="275"/>
        <v>0</v>
      </c>
      <c r="G478" s="192">
        <f t="shared" si="276"/>
        <v>0</v>
      </c>
      <c r="H478" s="192"/>
      <c r="I478" s="192"/>
      <c r="J478" s="192"/>
      <c r="K478" s="192"/>
      <c r="L478" s="153"/>
      <c r="M478" s="153"/>
      <c r="N478" s="192"/>
      <c r="O478" s="192"/>
      <c r="P478" s="192"/>
      <c r="Q478" s="192"/>
      <c r="R478" s="192"/>
      <c r="S478" s="192"/>
      <c r="T478" s="192"/>
      <c r="U478" s="192"/>
      <c r="V478" s="192"/>
      <c r="W478" s="192"/>
    </row>
    <row r="479" spans="1:23" s="116" customFormat="1" ht="62.2" x14ac:dyDescent="0.35">
      <c r="A479" s="167">
        <v>409</v>
      </c>
      <c r="B479" s="152" t="s">
        <v>811</v>
      </c>
      <c r="C479" s="174" t="s">
        <v>812</v>
      </c>
      <c r="D479" s="192">
        <v>0</v>
      </c>
      <c r="E479" s="192">
        <v>0</v>
      </c>
      <c r="F479" s="192">
        <f t="shared" si="275"/>
        <v>0</v>
      </c>
      <c r="G479" s="192">
        <f t="shared" si="276"/>
        <v>0</v>
      </c>
      <c r="H479" s="192"/>
      <c r="I479" s="192"/>
      <c r="J479" s="192"/>
      <c r="K479" s="192"/>
      <c r="L479" s="153"/>
      <c r="M479" s="153"/>
      <c r="N479" s="192"/>
      <c r="O479" s="192"/>
      <c r="P479" s="192"/>
      <c r="Q479" s="192"/>
      <c r="R479" s="192"/>
      <c r="S479" s="192"/>
      <c r="T479" s="192"/>
      <c r="U479" s="192"/>
      <c r="V479" s="192"/>
      <c r="W479" s="192"/>
    </row>
    <row r="480" spans="1:23" s="116" customFormat="1" ht="31.1" x14ac:dyDescent="0.35">
      <c r="A480" s="167">
        <v>410</v>
      </c>
      <c r="B480" s="152" t="s">
        <v>813</v>
      </c>
      <c r="C480" s="174" t="s">
        <v>814</v>
      </c>
      <c r="D480" s="192">
        <v>0</v>
      </c>
      <c r="E480" s="192">
        <v>0</v>
      </c>
      <c r="F480" s="192">
        <f t="shared" si="275"/>
        <v>0</v>
      </c>
      <c r="G480" s="192">
        <f t="shared" si="276"/>
        <v>0</v>
      </c>
      <c r="H480" s="192"/>
      <c r="I480" s="192"/>
      <c r="J480" s="192"/>
      <c r="K480" s="192"/>
      <c r="L480" s="153"/>
      <c r="M480" s="153"/>
      <c r="N480" s="192"/>
      <c r="O480" s="192"/>
      <c r="P480" s="192"/>
      <c r="Q480" s="192"/>
      <c r="R480" s="192"/>
      <c r="S480" s="192"/>
      <c r="T480" s="192"/>
      <c r="U480" s="192"/>
      <c r="V480" s="192"/>
      <c r="W480" s="192"/>
    </row>
    <row r="481" spans="1:23" s="116" customFormat="1" ht="15.55" x14ac:dyDescent="0.35">
      <c r="A481" s="172"/>
      <c r="B481" s="156" t="s">
        <v>229</v>
      </c>
      <c r="C481" s="173"/>
      <c r="D481" s="237">
        <f t="shared" ref="D481" si="277">SUM(D482:D485)</f>
        <v>0.27529999999999999</v>
      </c>
      <c r="E481" s="237">
        <f t="shared" ref="E481" si="278">SUM(E482:E485)</f>
        <v>0.5</v>
      </c>
      <c r="F481" s="190">
        <f t="shared" ref="F481:W481" si="279">SUM(F482:F485)</f>
        <v>0</v>
      </c>
      <c r="G481" s="190">
        <f t="shared" si="279"/>
        <v>0</v>
      </c>
      <c r="H481" s="190">
        <f t="shared" si="279"/>
        <v>0</v>
      </c>
      <c r="I481" s="190">
        <f t="shared" si="279"/>
        <v>0</v>
      </c>
      <c r="J481" s="190">
        <f t="shared" si="279"/>
        <v>0</v>
      </c>
      <c r="K481" s="190">
        <f t="shared" si="279"/>
        <v>0</v>
      </c>
      <c r="L481" s="190">
        <f t="shared" ref="L481:M481" si="280">SUM(L482:L485)</f>
        <v>0.27529999999999999</v>
      </c>
      <c r="M481" s="190">
        <f t="shared" si="280"/>
        <v>0.5</v>
      </c>
      <c r="N481" s="190">
        <f t="shared" si="279"/>
        <v>0</v>
      </c>
      <c r="O481" s="190">
        <f t="shared" si="279"/>
        <v>0</v>
      </c>
      <c r="P481" s="190">
        <f t="shared" si="279"/>
        <v>0</v>
      </c>
      <c r="Q481" s="190">
        <f t="shared" si="279"/>
        <v>0</v>
      </c>
      <c r="R481" s="190">
        <f t="shared" si="279"/>
        <v>0</v>
      </c>
      <c r="S481" s="190">
        <f t="shared" si="279"/>
        <v>0</v>
      </c>
      <c r="T481" s="190">
        <f t="shared" si="279"/>
        <v>0</v>
      </c>
      <c r="U481" s="190">
        <f t="shared" si="279"/>
        <v>0</v>
      </c>
      <c r="V481" s="190">
        <f t="shared" si="279"/>
        <v>0</v>
      </c>
      <c r="W481" s="190">
        <f t="shared" si="279"/>
        <v>0</v>
      </c>
    </row>
    <row r="482" spans="1:23" s="116" customFormat="1" ht="31.1" x14ac:dyDescent="0.35">
      <c r="A482" s="167">
        <v>411</v>
      </c>
      <c r="B482" s="152" t="s">
        <v>815</v>
      </c>
      <c r="C482" s="174" t="s">
        <v>816</v>
      </c>
      <c r="D482" s="192">
        <v>9.2300000000000007E-2</v>
      </c>
      <c r="E482" s="192">
        <v>0.25</v>
      </c>
      <c r="F482" s="192">
        <f t="shared" ref="F482:F485" si="281">L482-D482</f>
        <v>0</v>
      </c>
      <c r="G482" s="192">
        <f t="shared" ref="G482:G485" si="282">M482-E482</f>
        <v>0</v>
      </c>
      <c r="H482" s="192"/>
      <c r="I482" s="192"/>
      <c r="J482" s="192"/>
      <c r="K482" s="192"/>
      <c r="L482" s="153">
        <v>9.2300000000000007E-2</v>
      </c>
      <c r="M482" s="153">
        <v>0.25</v>
      </c>
      <c r="N482" s="192"/>
      <c r="O482" s="192"/>
      <c r="P482" s="192"/>
      <c r="Q482" s="192"/>
      <c r="R482" s="192"/>
      <c r="S482" s="192"/>
      <c r="T482" s="192"/>
      <c r="U482" s="192"/>
      <c r="V482" s="192"/>
      <c r="W482" s="192"/>
    </row>
    <row r="483" spans="1:23" s="116" customFormat="1" ht="31.1" x14ac:dyDescent="0.35">
      <c r="A483" s="167">
        <v>412</v>
      </c>
      <c r="B483" s="152" t="s">
        <v>817</v>
      </c>
      <c r="C483" s="174" t="s">
        <v>818</v>
      </c>
      <c r="D483" s="192">
        <v>0.183</v>
      </c>
      <c r="E483" s="192">
        <v>0.25</v>
      </c>
      <c r="F483" s="192">
        <f t="shared" si="281"/>
        <v>0</v>
      </c>
      <c r="G483" s="192">
        <f t="shared" si="282"/>
        <v>0</v>
      </c>
      <c r="H483" s="192"/>
      <c r="I483" s="192"/>
      <c r="J483" s="192"/>
      <c r="K483" s="192"/>
      <c r="L483" s="153">
        <v>0.183</v>
      </c>
      <c r="M483" s="153">
        <v>0.25</v>
      </c>
      <c r="N483" s="192"/>
      <c r="O483" s="192"/>
      <c r="P483" s="192"/>
      <c r="Q483" s="192"/>
      <c r="R483" s="192"/>
      <c r="S483" s="192"/>
      <c r="T483" s="192"/>
      <c r="U483" s="192"/>
      <c r="V483" s="192"/>
      <c r="W483" s="192"/>
    </row>
    <row r="484" spans="1:23" s="116" customFormat="1" ht="31.1" x14ac:dyDescent="0.35">
      <c r="A484" s="167">
        <v>413</v>
      </c>
      <c r="B484" s="152" t="s">
        <v>819</v>
      </c>
      <c r="C484" s="174" t="s">
        <v>820</v>
      </c>
      <c r="D484" s="192">
        <v>0</v>
      </c>
      <c r="E484" s="192">
        <v>0</v>
      </c>
      <c r="F484" s="192">
        <f t="shared" si="281"/>
        <v>0</v>
      </c>
      <c r="G484" s="192">
        <f t="shared" si="282"/>
        <v>0</v>
      </c>
      <c r="H484" s="192"/>
      <c r="I484" s="192"/>
      <c r="J484" s="192"/>
      <c r="K484" s="192"/>
      <c r="L484" s="153"/>
      <c r="M484" s="153"/>
      <c r="N484" s="192"/>
      <c r="O484" s="192"/>
      <c r="P484" s="192"/>
      <c r="Q484" s="192"/>
      <c r="R484" s="192"/>
      <c r="S484" s="192"/>
      <c r="T484" s="192"/>
      <c r="U484" s="192"/>
      <c r="V484" s="192"/>
      <c r="W484" s="192"/>
    </row>
    <row r="485" spans="1:23" s="116" customFormat="1" ht="46.65" x14ac:dyDescent="0.35">
      <c r="A485" s="167">
        <v>414</v>
      </c>
      <c r="B485" s="152" t="s">
        <v>821</v>
      </c>
      <c r="C485" s="174" t="s">
        <v>822</v>
      </c>
      <c r="D485" s="192">
        <v>0</v>
      </c>
      <c r="E485" s="192">
        <v>0</v>
      </c>
      <c r="F485" s="192">
        <f t="shared" si="281"/>
        <v>0</v>
      </c>
      <c r="G485" s="192">
        <f t="shared" si="282"/>
        <v>0</v>
      </c>
      <c r="H485" s="192"/>
      <c r="I485" s="192"/>
      <c r="J485" s="192"/>
      <c r="K485" s="192"/>
      <c r="L485" s="153"/>
      <c r="M485" s="153"/>
      <c r="N485" s="192"/>
      <c r="O485" s="192"/>
      <c r="P485" s="192"/>
      <c r="Q485" s="192"/>
      <c r="R485" s="192"/>
      <c r="S485" s="192"/>
      <c r="T485" s="192"/>
      <c r="U485" s="192"/>
      <c r="V485" s="192"/>
      <c r="W485" s="192"/>
    </row>
    <row r="486" spans="1:23" s="116" customFormat="1" ht="15.55" x14ac:dyDescent="0.35">
      <c r="A486" s="172"/>
      <c r="B486" s="156" t="s">
        <v>823</v>
      </c>
      <c r="C486" s="173"/>
      <c r="D486" s="237">
        <f t="shared" ref="D486" si="283">SUM(D487:D488)</f>
        <v>0</v>
      </c>
      <c r="E486" s="237">
        <f t="shared" ref="E486" si="284">SUM(E487:E488)</f>
        <v>0</v>
      </c>
      <c r="F486" s="190">
        <f t="shared" ref="F486:W486" si="285">SUM(F487:F488)</f>
        <v>0</v>
      </c>
      <c r="G486" s="190">
        <f t="shared" si="285"/>
        <v>0</v>
      </c>
      <c r="H486" s="190">
        <f t="shared" si="285"/>
        <v>0</v>
      </c>
      <c r="I486" s="190">
        <f t="shared" si="285"/>
        <v>0</v>
      </c>
      <c r="J486" s="190">
        <f t="shared" si="285"/>
        <v>0</v>
      </c>
      <c r="K486" s="190">
        <f t="shared" si="285"/>
        <v>0</v>
      </c>
      <c r="L486" s="190">
        <f t="shared" ref="L486:M486" si="286">SUM(L487:L488)</f>
        <v>0</v>
      </c>
      <c r="M486" s="190">
        <f t="shared" si="286"/>
        <v>0</v>
      </c>
      <c r="N486" s="190">
        <f t="shared" si="285"/>
        <v>0</v>
      </c>
      <c r="O486" s="190">
        <f t="shared" si="285"/>
        <v>0</v>
      </c>
      <c r="P486" s="190">
        <f t="shared" si="285"/>
        <v>0</v>
      </c>
      <c r="Q486" s="190">
        <f t="shared" si="285"/>
        <v>0</v>
      </c>
      <c r="R486" s="190">
        <f t="shared" si="285"/>
        <v>0</v>
      </c>
      <c r="S486" s="190">
        <f t="shared" si="285"/>
        <v>0</v>
      </c>
      <c r="T486" s="190">
        <f t="shared" si="285"/>
        <v>0</v>
      </c>
      <c r="U486" s="190">
        <f t="shared" si="285"/>
        <v>0</v>
      </c>
      <c r="V486" s="190">
        <f t="shared" si="285"/>
        <v>0</v>
      </c>
      <c r="W486" s="190">
        <f t="shared" si="285"/>
        <v>0</v>
      </c>
    </row>
    <row r="487" spans="1:23" s="116" customFormat="1" ht="46.65" x14ac:dyDescent="0.35">
      <c r="A487" s="167">
        <v>415</v>
      </c>
      <c r="B487" s="152" t="s">
        <v>824</v>
      </c>
      <c r="C487" s="174" t="s">
        <v>825</v>
      </c>
      <c r="D487" s="192">
        <v>0</v>
      </c>
      <c r="E487" s="192">
        <v>0</v>
      </c>
      <c r="F487" s="192">
        <f t="shared" ref="F487:F488" si="287">L487-D487</f>
        <v>0</v>
      </c>
      <c r="G487" s="192">
        <f t="shared" ref="G487:G488" si="288">M487-E487</f>
        <v>0</v>
      </c>
      <c r="H487" s="192"/>
      <c r="I487" s="192"/>
      <c r="J487" s="192"/>
      <c r="K487" s="192"/>
      <c r="L487" s="153"/>
      <c r="M487" s="153"/>
      <c r="N487" s="192"/>
      <c r="O487" s="192"/>
      <c r="P487" s="192"/>
      <c r="Q487" s="192"/>
      <c r="R487" s="192"/>
      <c r="S487" s="192"/>
      <c r="T487" s="192"/>
      <c r="U487" s="192"/>
      <c r="V487" s="192"/>
      <c r="W487" s="192"/>
    </row>
    <row r="488" spans="1:23" s="116" customFormat="1" ht="62.2" x14ac:dyDescent="0.35">
      <c r="A488" s="167">
        <v>416</v>
      </c>
      <c r="B488" s="152" t="s">
        <v>826</v>
      </c>
      <c r="C488" s="174" t="s">
        <v>827</v>
      </c>
      <c r="D488" s="192">
        <v>0</v>
      </c>
      <c r="E488" s="192">
        <v>0</v>
      </c>
      <c r="F488" s="192">
        <f t="shared" si="287"/>
        <v>0</v>
      </c>
      <c r="G488" s="192">
        <f t="shared" si="288"/>
        <v>0</v>
      </c>
      <c r="H488" s="192"/>
      <c r="I488" s="192"/>
      <c r="J488" s="192"/>
      <c r="K488" s="192"/>
      <c r="L488" s="153"/>
      <c r="M488" s="153"/>
      <c r="N488" s="192"/>
      <c r="O488" s="192"/>
      <c r="P488" s="192"/>
      <c r="Q488" s="192"/>
      <c r="R488" s="192"/>
      <c r="S488" s="192"/>
      <c r="T488" s="192"/>
      <c r="U488" s="192"/>
      <c r="V488" s="192"/>
      <c r="W488" s="192"/>
    </row>
    <row r="489" spans="1:23" s="116" customFormat="1" ht="15.55" x14ac:dyDescent="0.35">
      <c r="A489" s="172"/>
      <c r="B489" s="156" t="s">
        <v>1766</v>
      </c>
      <c r="C489" s="173"/>
      <c r="D489" s="237">
        <f t="shared" ref="D489" si="289">SUM(D490)</f>
        <v>0</v>
      </c>
      <c r="E489" s="237">
        <f t="shared" ref="E489" si="290">SUM(E490)</f>
        <v>0</v>
      </c>
      <c r="F489" s="190">
        <f t="shared" ref="F489:W489" si="291">SUM(F490:F490)</f>
        <v>0</v>
      </c>
      <c r="G489" s="190">
        <f t="shared" si="291"/>
        <v>0</v>
      </c>
      <c r="H489" s="190">
        <f t="shared" si="291"/>
        <v>0</v>
      </c>
      <c r="I489" s="190">
        <f t="shared" si="291"/>
        <v>0</v>
      </c>
      <c r="J489" s="190">
        <f t="shared" si="291"/>
        <v>0</v>
      </c>
      <c r="K489" s="190">
        <f t="shared" si="291"/>
        <v>0</v>
      </c>
      <c r="L489" s="190">
        <f t="shared" ref="L489:M489" si="292">SUM(L490:L490)</f>
        <v>0</v>
      </c>
      <c r="M489" s="190">
        <f t="shared" si="292"/>
        <v>0</v>
      </c>
      <c r="N489" s="190">
        <f t="shared" si="291"/>
        <v>0</v>
      </c>
      <c r="O489" s="190">
        <f t="shared" si="291"/>
        <v>0</v>
      </c>
      <c r="P489" s="190">
        <f t="shared" si="291"/>
        <v>0</v>
      </c>
      <c r="Q489" s="190">
        <f t="shared" si="291"/>
        <v>0</v>
      </c>
      <c r="R489" s="190">
        <f t="shared" si="291"/>
        <v>0</v>
      </c>
      <c r="S489" s="190">
        <f t="shared" si="291"/>
        <v>0</v>
      </c>
      <c r="T489" s="190">
        <f t="shared" si="291"/>
        <v>0</v>
      </c>
      <c r="U489" s="190">
        <f t="shared" si="291"/>
        <v>0</v>
      </c>
      <c r="V489" s="190">
        <f t="shared" si="291"/>
        <v>0</v>
      </c>
      <c r="W489" s="190">
        <f t="shared" si="291"/>
        <v>0</v>
      </c>
    </row>
    <row r="490" spans="1:23" s="116" customFormat="1" ht="62.2" x14ac:dyDescent="0.35">
      <c r="A490" s="167">
        <v>417</v>
      </c>
      <c r="B490" s="152" t="s">
        <v>1767</v>
      </c>
      <c r="C490" s="174" t="s">
        <v>1768</v>
      </c>
      <c r="D490" s="192"/>
      <c r="E490" s="192"/>
      <c r="F490" s="192">
        <f>L490-D490</f>
        <v>0</v>
      </c>
      <c r="G490" s="192">
        <f>M490-E490</f>
        <v>0</v>
      </c>
      <c r="H490" s="192"/>
      <c r="I490" s="192"/>
      <c r="J490" s="192"/>
      <c r="K490" s="192"/>
      <c r="L490" s="153"/>
      <c r="M490" s="153"/>
      <c r="N490" s="192"/>
      <c r="O490" s="192"/>
      <c r="P490" s="192"/>
      <c r="Q490" s="192"/>
      <c r="R490" s="192"/>
      <c r="S490" s="192"/>
      <c r="T490" s="192"/>
      <c r="U490" s="192"/>
      <c r="V490" s="192"/>
      <c r="W490" s="192"/>
    </row>
    <row r="491" spans="1:23" s="116" customFormat="1" ht="15.55" x14ac:dyDescent="0.35">
      <c r="A491" s="172"/>
      <c r="B491" s="156" t="s">
        <v>232</v>
      </c>
      <c r="C491" s="173"/>
      <c r="D491" s="237">
        <f t="shared" ref="D491" si="293">SUM(D492:D494)</f>
        <v>0</v>
      </c>
      <c r="E491" s="237">
        <f t="shared" ref="E491" si="294">SUM(E492:E494)</f>
        <v>0</v>
      </c>
      <c r="F491" s="190">
        <f t="shared" ref="F491:W491" si="295">SUM(F492:F494)</f>
        <v>0.77</v>
      </c>
      <c r="G491" s="190">
        <f t="shared" si="295"/>
        <v>0.25</v>
      </c>
      <c r="H491" s="190">
        <f t="shared" si="295"/>
        <v>0</v>
      </c>
      <c r="I491" s="190">
        <f t="shared" si="295"/>
        <v>0</v>
      </c>
      <c r="J491" s="190">
        <f t="shared" si="295"/>
        <v>0</v>
      </c>
      <c r="K491" s="190">
        <f t="shared" si="295"/>
        <v>0</v>
      </c>
      <c r="L491" s="190">
        <f t="shared" ref="L491:M491" si="296">SUM(L492:L494)</f>
        <v>0.77</v>
      </c>
      <c r="M491" s="190">
        <f t="shared" si="296"/>
        <v>0.25</v>
      </c>
      <c r="N491" s="190">
        <f t="shared" si="295"/>
        <v>0</v>
      </c>
      <c r="O491" s="190">
        <f t="shared" si="295"/>
        <v>0</v>
      </c>
      <c r="P491" s="190">
        <f t="shared" si="295"/>
        <v>0</v>
      </c>
      <c r="Q491" s="190">
        <f t="shared" si="295"/>
        <v>0</v>
      </c>
      <c r="R491" s="190">
        <f t="shared" si="295"/>
        <v>0</v>
      </c>
      <c r="S491" s="190">
        <f t="shared" si="295"/>
        <v>0</v>
      </c>
      <c r="T491" s="190">
        <f t="shared" si="295"/>
        <v>0</v>
      </c>
      <c r="U491" s="190">
        <f t="shared" si="295"/>
        <v>0</v>
      </c>
      <c r="V491" s="190">
        <f t="shared" si="295"/>
        <v>0</v>
      </c>
      <c r="W491" s="190">
        <f t="shared" si="295"/>
        <v>0</v>
      </c>
    </row>
    <row r="492" spans="1:23" s="116" customFormat="1" ht="46.65" x14ac:dyDescent="0.35">
      <c r="A492" s="167">
        <v>418</v>
      </c>
      <c r="B492" s="152" t="s">
        <v>828</v>
      </c>
      <c r="C492" s="174" t="s">
        <v>829</v>
      </c>
      <c r="D492" s="192">
        <v>0</v>
      </c>
      <c r="E492" s="192">
        <v>0</v>
      </c>
      <c r="F492" s="192">
        <f t="shared" ref="F492:F494" si="297">L492-D492</f>
        <v>0</v>
      </c>
      <c r="G492" s="192">
        <f t="shared" ref="G492:G494" si="298">M492-E492</f>
        <v>0</v>
      </c>
      <c r="H492" s="192"/>
      <c r="I492" s="192"/>
      <c r="J492" s="192"/>
      <c r="K492" s="192"/>
      <c r="L492" s="153"/>
      <c r="M492" s="153"/>
      <c r="N492" s="192"/>
      <c r="O492" s="192"/>
      <c r="P492" s="192"/>
      <c r="Q492" s="192"/>
      <c r="R492" s="192"/>
      <c r="S492" s="192"/>
      <c r="T492" s="192"/>
      <c r="U492" s="192"/>
      <c r="V492" s="192"/>
      <c r="W492" s="192"/>
    </row>
    <row r="493" spans="1:23" s="116" customFormat="1" ht="31.1" x14ac:dyDescent="0.35">
      <c r="A493" s="167">
        <v>419</v>
      </c>
      <c r="B493" s="152" t="s">
        <v>830</v>
      </c>
      <c r="C493" s="174" t="s">
        <v>831</v>
      </c>
      <c r="D493" s="192">
        <v>0</v>
      </c>
      <c r="E493" s="192">
        <v>0</v>
      </c>
      <c r="F493" s="192">
        <f t="shared" si="297"/>
        <v>0.77</v>
      </c>
      <c r="G493" s="192">
        <f t="shared" si="298"/>
        <v>0.25</v>
      </c>
      <c r="H493" s="192"/>
      <c r="I493" s="192"/>
      <c r="J493" s="192"/>
      <c r="K493" s="192"/>
      <c r="L493" s="153">
        <v>0.77</v>
      </c>
      <c r="M493" s="153">
        <v>0.25</v>
      </c>
      <c r="N493" s="192"/>
      <c r="O493" s="192"/>
      <c r="P493" s="192"/>
      <c r="Q493" s="192"/>
      <c r="R493" s="192"/>
      <c r="S493" s="192"/>
      <c r="T493" s="192"/>
      <c r="U493" s="192"/>
      <c r="V493" s="192"/>
      <c r="W493" s="192"/>
    </row>
    <row r="494" spans="1:23" s="116" customFormat="1" ht="46.65" x14ac:dyDescent="0.35">
      <c r="A494" s="167">
        <v>420</v>
      </c>
      <c r="B494" s="152" t="s">
        <v>252</v>
      </c>
      <c r="C494" s="174" t="s">
        <v>253</v>
      </c>
      <c r="D494" s="192">
        <v>0</v>
      </c>
      <c r="E494" s="192">
        <v>0</v>
      </c>
      <c r="F494" s="192">
        <f t="shared" si="297"/>
        <v>0</v>
      </c>
      <c r="G494" s="192">
        <f t="shared" si="298"/>
        <v>0</v>
      </c>
      <c r="H494" s="192"/>
      <c r="I494" s="192"/>
      <c r="J494" s="192"/>
      <c r="K494" s="192"/>
      <c r="L494" s="153"/>
      <c r="M494" s="153"/>
      <c r="N494" s="192"/>
      <c r="O494" s="192"/>
      <c r="P494" s="192"/>
      <c r="Q494" s="192"/>
      <c r="R494" s="192"/>
      <c r="S494" s="192"/>
      <c r="T494" s="192"/>
      <c r="U494" s="192"/>
      <c r="V494" s="192"/>
      <c r="W494" s="192"/>
    </row>
    <row r="495" spans="1:23" s="116" customFormat="1" ht="15.55" x14ac:dyDescent="0.35">
      <c r="A495" s="172"/>
      <c r="B495" s="156" t="s">
        <v>256</v>
      </c>
      <c r="C495" s="173"/>
      <c r="D495" s="237">
        <f t="shared" ref="D495" si="299">SUM(D496:D517)</f>
        <v>0</v>
      </c>
      <c r="E495" s="237">
        <f t="shared" ref="E495" si="300">SUM(E496:E517)</f>
        <v>0</v>
      </c>
      <c r="F495" s="190">
        <f t="shared" ref="F495:W495" si="301">SUM(F496:F517)</f>
        <v>0</v>
      </c>
      <c r="G495" s="190">
        <f t="shared" si="301"/>
        <v>0</v>
      </c>
      <c r="H495" s="190">
        <f t="shared" si="301"/>
        <v>0</v>
      </c>
      <c r="I495" s="190">
        <f t="shared" si="301"/>
        <v>0</v>
      </c>
      <c r="J495" s="190">
        <f t="shared" si="301"/>
        <v>0</v>
      </c>
      <c r="K495" s="190">
        <f t="shared" si="301"/>
        <v>0</v>
      </c>
      <c r="L495" s="190">
        <f t="shared" ref="L495:M495" si="302">SUM(L496:L517)</f>
        <v>0</v>
      </c>
      <c r="M495" s="190">
        <f t="shared" si="302"/>
        <v>0</v>
      </c>
      <c r="N495" s="190">
        <f t="shared" si="301"/>
        <v>0</v>
      </c>
      <c r="O495" s="190">
        <f t="shared" si="301"/>
        <v>0</v>
      </c>
      <c r="P495" s="190">
        <f t="shared" si="301"/>
        <v>0</v>
      </c>
      <c r="Q495" s="190">
        <f t="shared" si="301"/>
        <v>0</v>
      </c>
      <c r="R495" s="190">
        <f t="shared" si="301"/>
        <v>0</v>
      </c>
      <c r="S495" s="190">
        <f t="shared" si="301"/>
        <v>0</v>
      </c>
      <c r="T495" s="190">
        <f t="shared" si="301"/>
        <v>0</v>
      </c>
      <c r="U495" s="190">
        <f t="shared" si="301"/>
        <v>0</v>
      </c>
      <c r="V495" s="190">
        <f t="shared" si="301"/>
        <v>0</v>
      </c>
      <c r="W495" s="190">
        <f t="shared" si="301"/>
        <v>0</v>
      </c>
    </row>
    <row r="496" spans="1:23" s="116" customFormat="1" ht="31.1" x14ac:dyDescent="0.35">
      <c r="A496" s="167">
        <v>421</v>
      </c>
      <c r="B496" s="152" t="s">
        <v>832</v>
      </c>
      <c r="C496" s="174" t="s">
        <v>833</v>
      </c>
      <c r="D496" s="192">
        <v>0</v>
      </c>
      <c r="E496" s="192">
        <v>0</v>
      </c>
      <c r="F496" s="192">
        <f t="shared" ref="F496:F517" si="303">L496-D496</f>
        <v>0</v>
      </c>
      <c r="G496" s="192">
        <f t="shared" ref="G496:G517" si="304">M496-E496</f>
        <v>0</v>
      </c>
      <c r="H496" s="192"/>
      <c r="I496" s="192"/>
      <c r="J496" s="192"/>
      <c r="K496" s="192"/>
      <c r="L496" s="153"/>
      <c r="M496" s="153"/>
      <c r="N496" s="192"/>
      <c r="O496" s="192"/>
      <c r="P496" s="192"/>
      <c r="Q496" s="192"/>
      <c r="R496" s="192"/>
      <c r="S496" s="192"/>
      <c r="T496" s="192"/>
      <c r="U496" s="192"/>
      <c r="V496" s="192"/>
      <c r="W496" s="192"/>
    </row>
    <row r="497" spans="1:23" s="116" customFormat="1" ht="31.1" x14ac:dyDescent="0.35">
      <c r="A497" s="167">
        <v>422</v>
      </c>
      <c r="B497" s="152" t="s">
        <v>834</v>
      </c>
      <c r="C497" s="174" t="s">
        <v>835</v>
      </c>
      <c r="D497" s="192">
        <v>0</v>
      </c>
      <c r="E497" s="192">
        <v>0</v>
      </c>
      <c r="F497" s="192">
        <f t="shared" si="303"/>
        <v>0</v>
      </c>
      <c r="G497" s="192">
        <f t="shared" si="304"/>
        <v>0</v>
      </c>
      <c r="H497" s="192"/>
      <c r="I497" s="192"/>
      <c r="J497" s="192"/>
      <c r="K497" s="192"/>
      <c r="L497" s="153"/>
      <c r="M497" s="153"/>
      <c r="N497" s="192"/>
      <c r="O497" s="192"/>
      <c r="P497" s="192"/>
      <c r="Q497" s="192"/>
      <c r="R497" s="192"/>
      <c r="S497" s="192"/>
      <c r="T497" s="192"/>
      <c r="U497" s="192"/>
      <c r="V497" s="192"/>
      <c r="W497" s="192"/>
    </row>
    <row r="498" spans="1:23" s="116" customFormat="1" ht="31.1" x14ac:dyDescent="0.35">
      <c r="A498" s="167">
        <v>423</v>
      </c>
      <c r="B498" s="152" t="s">
        <v>836</v>
      </c>
      <c r="C498" s="174" t="s">
        <v>837</v>
      </c>
      <c r="D498" s="192">
        <v>0</v>
      </c>
      <c r="E498" s="192">
        <v>0</v>
      </c>
      <c r="F498" s="192">
        <f t="shared" si="303"/>
        <v>0</v>
      </c>
      <c r="G498" s="192">
        <f t="shared" si="304"/>
        <v>0</v>
      </c>
      <c r="H498" s="192"/>
      <c r="I498" s="192"/>
      <c r="J498" s="192"/>
      <c r="K498" s="192"/>
      <c r="L498" s="153"/>
      <c r="M498" s="153"/>
      <c r="N498" s="192"/>
      <c r="O498" s="192"/>
      <c r="P498" s="192"/>
      <c r="Q498" s="192"/>
      <c r="R498" s="192"/>
      <c r="S498" s="192"/>
      <c r="T498" s="192"/>
      <c r="U498" s="192"/>
      <c r="V498" s="192"/>
      <c r="W498" s="192"/>
    </row>
    <row r="499" spans="1:23" s="116" customFormat="1" ht="31.1" x14ac:dyDescent="0.35">
      <c r="A499" s="167">
        <v>424</v>
      </c>
      <c r="B499" s="152" t="s">
        <v>838</v>
      </c>
      <c r="C499" s="174" t="s">
        <v>839</v>
      </c>
      <c r="D499" s="192">
        <v>0</v>
      </c>
      <c r="E499" s="192">
        <v>0</v>
      </c>
      <c r="F499" s="192">
        <f t="shared" si="303"/>
        <v>0</v>
      </c>
      <c r="G499" s="192">
        <f t="shared" si="304"/>
        <v>0</v>
      </c>
      <c r="H499" s="192"/>
      <c r="I499" s="192"/>
      <c r="J499" s="192"/>
      <c r="K499" s="192"/>
      <c r="L499" s="153"/>
      <c r="M499" s="153"/>
      <c r="N499" s="192"/>
      <c r="O499" s="192"/>
      <c r="P499" s="192"/>
      <c r="Q499" s="192"/>
      <c r="R499" s="192"/>
      <c r="S499" s="192"/>
      <c r="T499" s="192"/>
      <c r="U499" s="192"/>
      <c r="V499" s="192"/>
      <c r="W499" s="192"/>
    </row>
    <row r="500" spans="1:23" s="116" customFormat="1" ht="31.1" x14ac:dyDescent="0.35">
      <c r="A500" s="167">
        <v>425</v>
      </c>
      <c r="B500" s="152" t="s">
        <v>840</v>
      </c>
      <c r="C500" s="174" t="s">
        <v>841</v>
      </c>
      <c r="D500" s="192">
        <v>0</v>
      </c>
      <c r="E500" s="192">
        <v>0</v>
      </c>
      <c r="F500" s="192">
        <f t="shared" si="303"/>
        <v>0</v>
      </c>
      <c r="G500" s="192">
        <f t="shared" si="304"/>
        <v>0</v>
      </c>
      <c r="H500" s="192"/>
      <c r="I500" s="192"/>
      <c r="J500" s="192"/>
      <c r="K500" s="192"/>
      <c r="L500" s="153"/>
      <c r="M500" s="153"/>
      <c r="N500" s="192"/>
      <c r="O500" s="192"/>
      <c r="P500" s="192"/>
      <c r="Q500" s="192"/>
      <c r="R500" s="192"/>
      <c r="S500" s="192"/>
      <c r="T500" s="192"/>
      <c r="U500" s="192"/>
      <c r="V500" s="192"/>
      <c r="W500" s="192"/>
    </row>
    <row r="501" spans="1:23" s="116" customFormat="1" ht="31.1" x14ac:dyDescent="0.35">
      <c r="A501" s="167">
        <v>426</v>
      </c>
      <c r="B501" s="152" t="s">
        <v>842</v>
      </c>
      <c r="C501" s="174" t="s">
        <v>843</v>
      </c>
      <c r="D501" s="192">
        <v>0</v>
      </c>
      <c r="E501" s="192">
        <v>0</v>
      </c>
      <c r="F501" s="192">
        <f t="shared" si="303"/>
        <v>0</v>
      </c>
      <c r="G501" s="192">
        <f t="shared" si="304"/>
        <v>0</v>
      </c>
      <c r="H501" s="192"/>
      <c r="I501" s="192"/>
      <c r="J501" s="192"/>
      <c r="K501" s="192"/>
      <c r="L501" s="153"/>
      <c r="M501" s="153"/>
      <c r="N501" s="192"/>
      <c r="O501" s="192"/>
      <c r="P501" s="192"/>
      <c r="Q501" s="192"/>
      <c r="R501" s="192"/>
      <c r="S501" s="192"/>
      <c r="T501" s="192"/>
      <c r="U501" s="192"/>
      <c r="V501" s="192"/>
      <c r="W501" s="192"/>
    </row>
    <row r="502" spans="1:23" s="116" customFormat="1" ht="31.1" x14ac:dyDescent="0.35">
      <c r="A502" s="167">
        <v>427</v>
      </c>
      <c r="B502" s="152" t="s">
        <v>844</v>
      </c>
      <c r="C502" s="174" t="s">
        <v>845</v>
      </c>
      <c r="D502" s="192">
        <v>0</v>
      </c>
      <c r="E502" s="192">
        <v>0</v>
      </c>
      <c r="F502" s="192">
        <f t="shared" si="303"/>
        <v>0</v>
      </c>
      <c r="G502" s="192">
        <f t="shared" si="304"/>
        <v>0</v>
      </c>
      <c r="H502" s="192"/>
      <c r="I502" s="192"/>
      <c r="J502" s="192"/>
      <c r="K502" s="192"/>
      <c r="L502" s="153"/>
      <c r="M502" s="153"/>
      <c r="N502" s="192"/>
      <c r="O502" s="192"/>
      <c r="P502" s="192"/>
      <c r="Q502" s="192"/>
      <c r="R502" s="192"/>
      <c r="S502" s="192"/>
      <c r="T502" s="192"/>
      <c r="U502" s="192"/>
      <c r="V502" s="192"/>
      <c r="W502" s="192"/>
    </row>
    <row r="503" spans="1:23" s="116" customFormat="1" ht="31.1" x14ac:dyDescent="0.35">
      <c r="A503" s="167">
        <v>428</v>
      </c>
      <c r="B503" s="152" t="s">
        <v>846</v>
      </c>
      <c r="C503" s="174" t="s">
        <v>847</v>
      </c>
      <c r="D503" s="192">
        <v>0</v>
      </c>
      <c r="E503" s="192">
        <v>0</v>
      </c>
      <c r="F503" s="192">
        <f t="shared" si="303"/>
        <v>0</v>
      </c>
      <c r="G503" s="192">
        <f t="shared" si="304"/>
        <v>0</v>
      </c>
      <c r="H503" s="192"/>
      <c r="I503" s="192"/>
      <c r="J503" s="192"/>
      <c r="K503" s="192"/>
      <c r="L503" s="153"/>
      <c r="M503" s="153"/>
      <c r="N503" s="192"/>
      <c r="O503" s="192"/>
      <c r="P503" s="192"/>
      <c r="Q503" s="192"/>
      <c r="R503" s="192"/>
      <c r="S503" s="192"/>
      <c r="T503" s="192"/>
      <c r="U503" s="192"/>
      <c r="V503" s="192"/>
      <c r="W503" s="192"/>
    </row>
    <row r="504" spans="1:23" s="116" customFormat="1" ht="46.65" x14ac:dyDescent="0.35">
      <c r="A504" s="167">
        <v>429</v>
      </c>
      <c r="B504" s="152" t="s">
        <v>848</v>
      </c>
      <c r="C504" s="174" t="s">
        <v>849</v>
      </c>
      <c r="D504" s="192">
        <v>0</v>
      </c>
      <c r="E504" s="192">
        <v>0</v>
      </c>
      <c r="F504" s="192">
        <f t="shared" si="303"/>
        <v>0</v>
      </c>
      <c r="G504" s="192">
        <f t="shared" si="304"/>
        <v>0</v>
      </c>
      <c r="H504" s="192"/>
      <c r="I504" s="192"/>
      <c r="J504" s="192"/>
      <c r="K504" s="192"/>
      <c r="L504" s="153"/>
      <c r="M504" s="153"/>
      <c r="N504" s="192"/>
      <c r="O504" s="192"/>
      <c r="P504" s="192"/>
      <c r="Q504" s="192"/>
      <c r="R504" s="192"/>
      <c r="S504" s="192"/>
      <c r="T504" s="192"/>
      <c r="U504" s="192"/>
      <c r="V504" s="192"/>
      <c r="W504" s="192"/>
    </row>
    <row r="505" spans="1:23" s="116" customFormat="1" ht="46.65" x14ac:dyDescent="0.35">
      <c r="A505" s="167">
        <v>430</v>
      </c>
      <c r="B505" s="152" t="s">
        <v>850</v>
      </c>
      <c r="C505" s="174" t="s">
        <v>851</v>
      </c>
      <c r="D505" s="192">
        <v>0</v>
      </c>
      <c r="E505" s="192">
        <v>0</v>
      </c>
      <c r="F505" s="192">
        <f t="shared" si="303"/>
        <v>0</v>
      </c>
      <c r="G505" s="192">
        <f t="shared" si="304"/>
        <v>0</v>
      </c>
      <c r="H505" s="192"/>
      <c r="I505" s="192"/>
      <c r="J505" s="192"/>
      <c r="K505" s="192"/>
      <c r="L505" s="153"/>
      <c r="M505" s="153"/>
      <c r="N505" s="192"/>
      <c r="O505" s="192"/>
      <c r="P505" s="192"/>
      <c r="Q505" s="192"/>
      <c r="R505" s="192"/>
      <c r="S505" s="192"/>
      <c r="T505" s="192"/>
      <c r="U505" s="192"/>
      <c r="V505" s="192"/>
      <c r="W505" s="192"/>
    </row>
    <row r="506" spans="1:23" s="116" customFormat="1" ht="46.65" x14ac:dyDescent="0.35">
      <c r="A506" s="167">
        <v>431</v>
      </c>
      <c r="B506" s="152" t="s">
        <v>852</v>
      </c>
      <c r="C506" s="174" t="s">
        <v>853</v>
      </c>
      <c r="D506" s="192">
        <v>0</v>
      </c>
      <c r="E506" s="192">
        <v>0</v>
      </c>
      <c r="F506" s="192">
        <f t="shared" si="303"/>
        <v>0</v>
      </c>
      <c r="G506" s="192">
        <f t="shared" si="304"/>
        <v>0</v>
      </c>
      <c r="H506" s="192"/>
      <c r="I506" s="192"/>
      <c r="J506" s="192"/>
      <c r="K506" s="192"/>
      <c r="L506" s="153"/>
      <c r="M506" s="153"/>
      <c r="N506" s="192"/>
      <c r="O506" s="192"/>
      <c r="P506" s="192"/>
      <c r="Q506" s="192"/>
      <c r="R506" s="192"/>
      <c r="S506" s="192"/>
      <c r="T506" s="192"/>
      <c r="U506" s="192"/>
      <c r="V506" s="192"/>
      <c r="W506" s="192"/>
    </row>
    <row r="507" spans="1:23" s="116" customFormat="1" ht="46.65" x14ac:dyDescent="0.35">
      <c r="A507" s="167">
        <v>432</v>
      </c>
      <c r="B507" s="152" t="s">
        <v>854</v>
      </c>
      <c r="C507" s="174" t="s">
        <v>855</v>
      </c>
      <c r="D507" s="192">
        <v>0</v>
      </c>
      <c r="E507" s="192">
        <v>0</v>
      </c>
      <c r="F507" s="192">
        <f t="shared" si="303"/>
        <v>0</v>
      </c>
      <c r="G507" s="192">
        <f t="shared" si="304"/>
        <v>0</v>
      </c>
      <c r="H507" s="192"/>
      <c r="I507" s="192"/>
      <c r="J507" s="192"/>
      <c r="K507" s="192"/>
      <c r="L507" s="153"/>
      <c r="M507" s="153"/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</row>
    <row r="508" spans="1:23" s="116" customFormat="1" ht="46.65" x14ac:dyDescent="0.35">
      <c r="A508" s="167">
        <v>433</v>
      </c>
      <c r="B508" s="152" t="s">
        <v>856</v>
      </c>
      <c r="C508" s="174" t="s">
        <v>857</v>
      </c>
      <c r="D508" s="192">
        <v>0</v>
      </c>
      <c r="E508" s="192">
        <v>0</v>
      </c>
      <c r="F508" s="192">
        <f t="shared" si="303"/>
        <v>0</v>
      </c>
      <c r="G508" s="192">
        <f t="shared" si="304"/>
        <v>0</v>
      </c>
      <c r="H508" s="192"/>
      <c r="I508" s="192"/>
      <c r="J508" s="192"/>
      <c r="K508" s="192"/>
      <c r="L508" s="153"/>
      <c r="M508" s="153"/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</row>
    <row r="509" spans="1:23" s="116" customFormat="1" ht="46.65" x14ac:dyDescent="0.35">
      <c r="A509" s="167">
        <v>434</v>
      </c>
      <c r="B509" s="152" t="s">
        <v>858</v>
      </c>
      <c r="C509" s="174" t="s">
        <v>859</v>
      </c>
      <c r="D509" s="192">
        <v>0</v>
      </c>
      <c r="E509" s="192">
        <v>0</v>
      </c>
      <c r="F509" s="192">
        <f t="shared" si="303"/>
        <v>0</v>
      </c>
      <c r="G509" s="192">
        <f t="shared" si="304"/>
        <v>0</v>
      </c>
      <c r="H509" s="192"/>
      <c r="I509" s="192"/>
      <c r="J509" s="192"/>
      <c r="K509" s="192"/>
      <c r="L509" s="153"/>
      <c r="M509" s="153"/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</row>
    <row r="510" spans="1:23" s="116" customFormat="1" ht="31.1" x14ac:dyDescent="0.35">
      <c r="A510" s="167">
        <v>435</v>
      </c>
      <c r="B510" s="152" t="s">
        <v>860</v>
      </c>
      <c r="C510" s="174" t="s">
        <v>861</v>
      </c>
      <c r="D510" s="192">
        <v>0</v>
      </c>
      <c r="E510" s="192">
        <v>0</v>
      </c>
      <c r="F510" s="192">
        <f t="shared" si="303"/>
        <v>0</v>
      </c>
      <c r="G510" s="192">
        <f t="shared" si="304"/>
        <v>0</v>
      </c>
      <c r="H510" s="192"/>
      <c r="I510" s="192"/>
      <c r="J510" s="192"/>
      <c r="K510" s="192"/>
      <c r="L510" s="153"/>
      <c r="M510" s="153"/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</row>
    <row r="511" spans="1:23" s="116" customFormat="1" ht="31.1" x14ac:dyDescent="0.35">
      <c r="A511" s="167">
        <v>436</v>
      </c>
      <c r="B511" s="152" t="s">
        <v>862</v>
      </c>
      <c r="C511" s="174" t="s">
        <v>863</v>
      </c>
      <c r="D511" s="192">
        <v>0</v>
      </c>
      <c r="E511" s="192">
        <v>0</v>
      </c>
      <c r="F511" s="192">
        <f t="shared" si="303"/>
        <v>0</v>
      </c>
      <c r="G511" s="192">
        <f t="shared" si="304"/>
        <v>0</v>
      </c>
      <c r="H511" s="192"/>
      <c r="I511" s="192"/>
      <c r="J511" s="192"/>
      <c r="K511" s="192"/>
      <c r="L511" s="153"/>
      <c r="M511" s="153"/>
      <c r="N511" s="192"/>
      <c r="O511" s="192"/>
      <c r="P511" s="192"/>
      <c r="Q511" s="192"/>
      <c r="R511" s="192"/>
      <c r="S511" s="192"/>
      <c r="T511" s="192"/>
      <c r="U511" s="192"/>
      <c r="V511" s="192"/>
      <c r="W511" s="192"/>
    </row>
    <row r="512" spans="1:23" s="116" customFormat="1" ht="31.1" x14ac:dyDescent="0.35">
      <c r="A512" s="167">
        <v>437</v>
      </c>
      <c r="B512" s="152" t="s">
        <v>864</v>
      </c>
      <c r="C512" s="174" t="s">
        <v>865</v>
      </c>
      <c r="D512" s="192">
        <v>0</v>
      </c>
      <c r="E512" s="192">
        <v>0</v>
      </c>
      <c r="F512" s="192">
        <f t="shared" si="303"/>
        <v>0</v>
      </c>
      <c r="G512" s="192">
        <f t="shared" si="304"/>
        <v>0</v>
      </c>
      <c r="H512" s="192"/>
      <c r="I512" s="192"/>
      <c r="J512" s="192"/>
      <c r="K512" s="192"/>
      <c r="L512" s="153"/>
      <c r="M512" s="153"/>
      <c r="N512" s="192"/>
      <c r="O512" s="192"/>
      <c r="P512" s="192"/>
      <c r="Q512" s="192"/>
      <c r="R512" s="192"/>
      <c r="S512" s="192"/>
      <c r="T512" s="192"/>
      <c r="U512" s="192"/>
      <c r="V512" s="192"/>
      <c r="W512" s="192"/>
    </row>
    <row r="513" spans="1:23" s="116" customFormat="1" ht="31.1" x14ac:dyDescent="0.35">
      <c r="A513" s="167">
        <v>438</v>
      </c>
      <c r="B513" s="152" t="s">
        <v>866</v>
      </c>
      <c r="C513" s="174" t="s">
        <v>867</v>
      </c>
      <c r="D513" s="192">
        <v>0</v>
      </c>
      <c r="E513" s="192">
        <v>0</v>
      </c>
      <c r="F513" s="192">
        <f t="shared" si="303"/>
        <v>0</v>
      </c>
      <c r="G513" s="192">
        <f t="shared" si="304"/>
        <v>0</v>
      </c>
      <c r="H513" s="192"/>
      <c r="I513" s="192"/>
      <c r="J513" s="192"/>
      <c r="K513" s="192"/>
      <c r="L513" s="153"/>
      <c r="M513" s="153"/>
      <c r="N513" s="192"/>
      <c r="O513" s="192"/>
      <c r="P513" s="192"/>
      <c r="Q513" s="192"/>
      <c r="R513" s="192"/>
      <c r="S513" s="192"/>
      <c r="T513" s="192"/>
      <c r="U513" s="192"/>
      <c r="V513" s="192"/>
      <c r="W513" s="192"/>
    </row>
    <row r="514" spans="1:23" s="116" customFormat="1" ht="31.1" x14ac:dyDescent="0.35">
      <c r="A514" s="167">
        <v>439</v>
      </c>
      <c r="B514" s="152" t="s">
        <v>868</v>
      </c>
      <c r="C514" s="174" t="s">
        <v>869</v>
      </c>
      <c r="D514" s="192">
        <v>0</v>
      </c>
      <c r="E514" s="192">
        <v>0</v>
      </c>
      <c r="F514" s="192">
        <f t="shared" si="303"/>
        <v>0</v>
      </c>
      <c r="G514" s="192">
        <f t="shared" si="304"/>
        <v>0</v>
      </c>
      <c r="H514" s="192"/>
      <c r="I514" s="192"/>
      <c r="J514" s="192"/>
      <c r="K514" s="192"/>
      <c r="L514" s="153"/>
      <c r="M514" s="153"/>
      <c r="N514" s="192"/>
      <c r="O514" s="192"/>
      <c r="P514" s="192"/>
      <c r="Q514" s="192"/>
      <c r="R514" s="192"/>
      <c r="S514" s="192"/>
      <c r="T514" s="192"/>
      <c r="U514" s="192"/>
      <c r="V514" s="192"/>
      <c r="W514" s="192"/>
    </row>
    <row r="515" spans="1:23" s="116" customFormat="1" ht="31.1" x14ac:dyDescent="0.35">
      <c r="A515" s="167">
        <v>440</v>
      </c>
      <c r="B515" s="152" t="s">
        <v>870</v>
      </c>
      <c r="C515" s="174" t="s">
        <v>871</v>
      </c>
      <c r="D515" s="192">
        <v>0</v>
      </c>
      <c r="E515" s="192">
        <v>0</v>
      </c>
      <c r="F515" s="192">
        <f t="shared" si="303"/>
        <v>0</v>
      </c>
      <c r="G515" s="192">
        <f t="shared" si="304"/>
        <v>0</v>
      </c>
      <c r="H515" s="192"/>
      <c r="I515" s="192"/>
      <c r="J515" s="192"/>
      <c r="K515" s="192"/>
      <c r="L515" s="153"/>
      <c r="M515" s="153"/>
      <c r="N515" s="192"/>
      <c r="O515" s="192"/>
      <c r="P515" s="192"/>
      <c r="Q515" s="192"/>
      <c r="R515" s="192"/>
      <c r="S515" s="192"/>
      <c r="T515" s="192"/>
      <c r="U515" s="192"/>
      <c r="V515" s="192"/>
      <c r="W515" s="192"/>
    </row>
    <row r="516" spans="1:23" s="116" customFormat="1" ht="31.1" x14ac:dyDescent="0.35">
      <c r="A516" s="167">
        <v>441</v>
      </c>
      <c r="B516" s="152" t="s">
        <v>872</v>
      </c>
      <c r="C516" s="174" t="s">
        <v>873</v>
      </c>
      <c r="D516" s="192">
        <v>0</v>
      </c>
      <c r="E516" s="192">
        <v>0</v>
      </c>
      <c r="F516" s="192">
        <f t="shared" si="303"/>
        <v>0</v>
      </c>
      <c r="G516" s="192">
        <f t="shared" si="304"/>
        <v>0</v>
      </c>
      <c r="H516" s="192"/>
      <c r="I516" s="192"/>
      <c r="J516" s="192"/>
      <c r="K516" s="192"/>
      <c r="L516" s="153"/>
      <c r="M516" s="153"/>
      <c r="N516" s="192"/>
      <c r="O516" s="192"/>
      <c r="P516" s="192"/>
      <c r="Q516" s="192"/>
      <c r="R516" s="192"/>
      <c r="S516" s="192"/>
      <c r="T516" s="192"/>
      <c r="U516" s="192"/>
      <c r="V516" s="192"/>
      <c r="W516" s="192"/>
    </row>
    <row r="517" spans="1:23" s="116" customFormat="1" ht="31.1" x14ac:dyDescent="0.35">
      <c r="A517" s="167">
        <v>442</v>
      </c>
      <c r="B517" s="152" t="s">
        <v>874</v>
      </c>
      <c r="C517" s="174" t="s">
        <v>875</v>
      </c>
      <c r="D517" s="192">
        <v>0</v>
      </c>
      <c r="E517" s="192">
        <v>0</v>
      </c>
      <c r="F517" s="192">
        <f t="shared" si="303"/>
        <v>0</v>
      </c>
      <c r="G517" s="192">
        <f t="shared" si="304"/>
        <v>0</v>
      </c>
      <c r="H517" s="192"/>
      <c r="I517" s="192"/>
      <c r="J517" s="192"/>
      <c r="K517" s="192"/>
      <c r="L517" s="153"/>
      <c r="M517" s="153"/>
      <c r="N517" s="192"/>
      <c r="O517" s="192"/>
      <c r="P517" s="192"/>
      <c r="Q517" s="192"/>
      <c r="R517" s="192"/>
      <c r="S517" s="192"/>
      <c r="T517" s="192"/>
      <c r="U517" s="192"/>
      <c r="V517" s="192"/>
      <c r="W517" s="192"/>
    </row>
    <row r="518" spans="1:23" s="116" customFormat="1" ht="15.55" x14ac:dyDescent="0.35">
      <c r="A518" s="172"/>
      <c r="B518" s="156" t="s">
        <v>261</v>
      </c>
      <c r="C518" s="173"/>
      <c r="D518" s="237">
        <f t="shared" ref="D518" si="305">SUM(D519:D524)</f>
        <v>0.16735999999999998</v>
      </c>
      <c r="E518" s="237">
        <f t="shared" ref="E518" si="306">SUM(E519:E524)</f>
        <v>0.25</v>
      </c>
      <c r="F518" s="190">
        <f t="shared" ref="F518:W518" si="307">SUM(F519:F524)</f>
        <v>0.36549999999999999</v>
      </c>
      <c r="G518" s="190">
        <f t="shared" si="307"/>
        <v>0.8</v>
      </c>
      <c r="H518" s="190">
        <f t="shared" si="307"/>
        <v>0</v>
      </c>
      <c r="I518" s="190">
        <f t="shared" si="307"/>
        <v>0</v>
      </c>
      <c r="J518" s="190">
        <f t="shared" si="307"/>
        <v>0</v>
      </c>
      <c r="K518" s="190">
        <f t="shared" si="307"/>
        <v>0</v>
      </c>
      <c r="L518" s="190">
        <f t="shared" si="307"/>
        <v>0.53286</v>
      </c>
      <c r="M518" s="190">
        <f t="shared" si="307"/>
        <v>1.05</v>
      </c>
      <c r="N518" s="190">
        <f t="shared" si="307"/>
        <v>0</v>
      </c>
      <c r="O518" s="190">
        <f t="shared" si="307"/>
        <v>0</v>
      </c>
      <c r="P518" s="190">
        <f t="shared" si="307"/>
        <v>0</v>
      </c>
      <c r="Q518" s="190">
        <f t="shared" si="307"/>
        <v>0</v>
      </c>
      <c r="R518" s="190">
        <f t="shared" si="307"/>
        <v>0</v>
      </c>
      <c r="S518" s="190">
        <f t="shared" si="307"/>
        <v>0</v>
      </c>
      <c r="T518" s="190">
        <f t="shared" si="307"/>
        <v>0</v>
      </c>
      <c r="U518" s="190">
        <f t="shared" si="307"/>
        <v>0</v>
      </c>
      <c r="V518" s="190">
        <f t="shared" si="307"/>
        <v>0</v>
      </c>
      <c r="W518" s="190">
        <f t="shared" si="307"/>
        <v>0</v>
      </c>
    </row>
    <row r="519" spans="1:23" s="116" customFormat="1" ht="46.65" x14ac:dyDescent="0.35">
      <c r="A519" s="167">
        <v>443</v>
      </c>
      <c r="B519" s="152" t="s">
        <v>876</v>
      </c>
      <c r="C519" s="174" t="s">
        <v>877</v>
      </c>
      <c r="D519" s="192">
        <v>0</v>
      </c>
      <c r="E519" s="192">
        <v>0</v>
      </c>
      <c r="F519" s="192">
        <f t="shared" ref="F519:F524" si="308">L519-D519</f>
        <v>0</v>
      </c>
      <c r="G519" s="192">
        <f t="shared" ref="G519:G524" si="309">M519-E519</f>
        <v>0</v>
      </c>
      <c r="H519" s="192"/>
      <c r="I519" s="192"/>
      <c r="J519" s="192"/>
      <c r="K519" s="192"/>
      <c r="L519" s="153"/>
      <c r="M519" s="153"/>
      <c r="N519" s="192"/>
      <c r="O519" s="192"/>
      <c r="P519" s="192"/>
      <c r="Q519" s="192"/>
      <c r="R519" s="192"/>
      <c r="S519" s="192"/>
      <c r="T519" s="192"/>
      <c r="U519" s="192"/>
      <c r="V519" s="192"/>
      <c r="W519" s="192"/>
    </row>
    <row r="520" spans="1:23" s="116" customFormat="1" ht="46.65" x14ac:dyDescent="0.35">
      <c r="A520" s="167">
        <v>444</v>
      </c>
      <c r="B520" s="152" t="s">
        <v>878</v>
      </c>
      <c r="C520" s="174" t="s">
        <v>879</v>
      </c>
      <c r="D520" s="192">
        <v>3.9660000000000001E-2</v>
      </c>
      <c r="E520" s="192">
        <v>0</v>
      </c>
      <c r="F520" s="192">
        <f t="shared" si="308"/>
        <v>0</v>
      </c>
      <c r="G520" s="192">
        <f t="shared" si="309"/>
        <v>0</v>
      </c>
      <c r="H520" s="192"/>
      <c r="I520" s="192"/>
      <c r="J520" s="192"/>
      <c r="K520" s="192"/>
      <c r="L520" s="153">
        <v>3.9660000000000001E-2</v>
      </c>
      <c r="M520" s="153"/>
      <c r="N520" s="192"/>
      <c r="O520" s="192"/>
      <c r="P520" s="192"/>
      <c r="Q520" s="192"/>
      <c r="R520" s="192"/>
      <c r="S520" s="192"/>
      <c r="T520" s="192"/>
      <c r="U520" s="192"/>
      <c r="V520" s="192"/>
      <c r="W520" s="192"/>
    </row>
    <row r="521" spans="1:23" s="116" customFormat="1" ht="31.1" x14ac:dyDescent="0.35">
      <c r="A521" s="167">
        <v>445</v>
      </c>
      <c r="B521" s="152" t="s">
        <v>880</v>
      </c>
      <c r="C521" s="174" t="s">
        <v>881</v>
      </c>
      <c r="D521" s="192">
        <v>0</v>
      </c>
      <c r="E521" s="192">
        <v>0</v>
      </c>
      <c r="F521" s="192">
        <f t="shared" si="308"/>
        <v>0</v>
      </c>
      <c r="G521" s="192">
        <f t="shared" si="309"/>
        <v>0</v>
      </c>
      <c r="H521" s="192"/>
      <c r="I521" s="192"/>
      <c r="J521" s="192"/>
      <c r="K521" s="192"/>
      <c r="L521" s="153"/>
      <c r="M521" s="153"/>
      <c r="N521" s="192"/>
      <c r="O521" s="192"/>
      <c r="P521" s="192"/>
      <c r="Q521" s="192"/>
      <c r="R521" s="192"/>
      <c r="S521" s="192"/>
      <c r="T521" s="192"/>
      <c r="U521" s="192"/>
      <c r="V521" s="192"/>
      <c r="W521" s="192"/>
    </row>
    <row r="522" spans="1:23" s="116" customFormat="1" ht="46.65" x14ac:dyDescent="0.35">
      <c r="A522" s="167">
        <v>446</v>
      </c>
      <c r="B522" s="152" t="s">
        <v>882</v>
      </c>
      <c r="C522" s="174" t="s">
        <v>883</v>
      </c>
      <c r="D522" s="192">
        <v>0.12769999999999998</v>
      </c>
      <c r="E522" s="192">
        <v>0.25</v>
      </c>
      <c r="F522" s="192">
        <f t="shared" si="308"/>
        <v>0</v>
      </c>
      <c r="G522" s="192">
        <f t="shared" si="309"/>
        <v>0</v>
      </c>
      <c r="H522" s="192"/>
      <c r="I522" s="192"/>
      <c r="J522" s="192"/>
      <c r="K522" s="192"/>
      <c r="L522" s="153">
        <v>0.12769999999999998</v>
      </c>
      <c r="M522" s="153">
        <v>0.25</v>
      </c>
      <c r="N522" s="192"/>
      <c r="O522" s="192"/>
      <c r="P522" s="192"/>
      <c r="Q522" s="192"/>
      <c r="R522" s="192"/>
      <c r="S522" s="192"/>
      <c r="T522" s="192"/>
      <c r="U522" s="192"/>
      <c r="V522" s="192"/>
      <c r="W522" s="192"/>
    </row>
    <row r="523" spans="1:23" s="116" customFormat="1" ht="31.1" x14ac:dyDescent="0.35">
      <c r="A523" s="167">
        <v>447</v>
      </c>
      <c r="B523" s="152" t="s">
        <v>884</v>
      </c>
      <c r="C523" s="174" t="s">
        <v>885</v>
      </c>
      <c r="D523" s="192">
        <v>0</v>
      </c>
      <c r="E523" s="192">
        <v>0</v>
      </c>
      <c r="F523" s="192">
        <f t="shared" si="308"/>
        <v>0.23149999999999998</v>
      </c>
      <c r="G523" s="192">
        <f t="shared" si="309"/>
        <v>0.4</v>
      </c>
      <c r="H523" s="192"/>
      <c r="I523" s="192"/>
      <c r="J523" s="192"/>
      <c r="K523" s="192"/>
      <c r="L523" s="153">
        <v>0.23149999999999998</v>
      </c>
      <c r="M523" s="153">
        <v>0.4</v>
      </c>
      <c r="N523" s="192"/>
      <c r="O523" s="192"/>
      <c r="P523" s="192"/>
      <c r="Q523" s="192"/>
      <c r="R523" s="192"/>
      <c r="S523" s="192"/>
      <c r="T523" s="192"/>
      <c r="U523" s="192"/>
      <c r="V523" s="192"/>
      <c r="W523" s="192"/>
    </row>
    <row r="524" spans="1:23" s="116" customFormat="1" ht="62.2" x14ac:dyDescent="0.35">
      <c r="A524" s="167">
        <v>448</v>
      </c>
      <c r="B524" s="152" t="s">
        <v>886</v>
      </c>
      <c r="C524" s="174" t="s">
        <v>1769</v>
      </c>
      <c r="D524" s="192">
        <v>0</v>
      </c>
      <c r="E524" s="192">
        <v>0</v>
      </c>
      <c r="F524" s="192">
        <f t="shared" si="308"/>
        <v>0.13400000000000001</v>
      </c>
      <c r="G524" s="192">
        <f t="shared" si="309"/>
        <v>0.4</v>
      </c>
      <c r="H524" s="192"/>
      <c r="I524" s="192"/>
      <c r="J524" s="192"/>
      <c r="K524" s="192"/>
      <c r="L524" s="153">
        <v>0.13400000000000001</v>
      </c>
      <c r="M524" s="153">
        <v>0.4</v>
      </c>
      <c r="N524" s="192"/>
      <c r="O524" s="192"/>
      <c r="P524" s="192"/>
      <c r="Q524" s="192"/>
      <c r="R524" s="192"/>
      <c r="S524" s="192"/>
      <c r="T524" s="192"/>
      <c r="U524" s="192"/>
      <c r="V524" s="192"/>
      <c r="W524" s="192"/>
    </row>
    <row r="525" spans="1:23" s="116" customFormat="1" ht="15.55" x14ac:dyDescent="0.35">
      <c r="A525" s="172"/>
      <c r="B525" s="156" t="s">
        <v>490</v>
      </c>
      <c r="C525" s="173"/>
      <c r="D525" s="237">
        <f t="shared" ref="D525" si="310">SUM(D526)</f>
        <v>0</v>
      </c>
      <c r="E525" s="237">
        <f t="shared" ref="E525" si="311">SUM(E526)</f>
        <v>0</v>
      </c>
      <c r="F525" s="190">
        <f t="shared" ref="F525:W525" si="312">SUM(F526:F526)</f>
        <v>0</v>
      </c>
      <c r="G525" s="190">
        <f t="shared" si="312"/>
        <v>0</v>
      </c>
      <c r="H525" s="190">
        <f t="shared" si="312"/>
        <v>0</v>
      </c>
      <c r="I525" s="190">
        <f t="shared" si="312"/>
        <v>0</v>
      </c>
      <c r="J525" s="190">
        <f t="shared" si="312"/>
        <v>0</v>
      </c>
      <c r="K525" s="190">
        <f t="shared" si="312"/>
        <v>0</v>
      </c>
      <c r="L525" s="190">
        <f t="shared" si="312"/>
        <v>0</v>
      </c>
      <c r="M525" s="190">
        <f t="shared" si="312"/>
        <v>0</v>
      </c>
      <c r="N525" s="190">
        <f t="shared" si="312"/>
        <v>0</v>
      </c>
      <c r="O525" s="190">
        <f t="shared" si="312"/>
        <v>0</v>
      </c>
      <c r="P525" s="190">
        <f t="shared" si="312"/>
        <v>0</v>
      </c>
      <c r="Q525" s="190">
        <f t="shared" si="312"/>
        <v>0</v>
      </c>
      <c r="R525" s="190">
        <f t="shared" si="312"/>
        <v>0</v>
      </c>
      <c r="S525" s="190">
        <f t="shared" si="312"/>
        <v>0</v>
      </c>
      <c r="T525" s="190">
        <f t="shared" si="312"/>
        <v>0</v>
      </c>
      <c r="U525" s="190">
        <f t="shared" si="312"/>
        <v>0</v>
      </c>
      <c r="V525" s="190">
        <f t="shared" si="312"/>
        <v>0</v>
      </c>
      <c r="W525" s="190">
        <f t="shared" si="312"/>
        <v>0</v>
      </c>
    </row>
    <row r="526" spans="1:23" s="116" customFormat="1" ht="46.65" x14ac:dyDescent="0.35">
      <c r="A526" s="167">
        <v>449</v>
      </c>
      <c r="B526" s="152" t="s">
        <v>887</v>
      </c>
      <c r="C526" s="174" t="s">
        <v>888</v>
      </c>
      <c r="D526" s="192">
        <v>0</v>
      </c>
      <c r="E526" s="192">
        <v>0</v>
      </c>
      <c r="F526" s="192">
        <f>L526-D526</f>
        <v>0</v>
      </c>
      <c r="G526" s="192">
        <f>M526-E526</f>
        <v>0</v>
      </c>
      <c r="H526" s="192"/>
      <c r="I526" s="192"/>
      <c r="J526" s="192"/>
      <c r="K526" s="192"/>
      <c r="L526" s="153"/>
      <c r="M526" s="153"/>
      <c r="N526" s="192"/>
      <c r="O526" s="192"/>
      <c r="P526" s="192"/>
      <c r="Q526" s="192"/>
      <c r="R526" s="192"/>
      <c r="S526" s="192"/>
      <c r="T526" s="192"/>
      <c r="U526" s="192"/>
      <c r="V526" s="192"/>
      <c r="W526" s="192"/>
    </row>
    <row r="527" spans="1:23" s="116" customFormat="1" ht="15.55" x14ac:dyDescent="0.35">
      <c r="A527" s="172"/>
      <c r="B527" s="156" t="s">
        <v>274</v>
      </c>
      <c r="C527" s="173"/>
      <c r="D527" s="237">
        <f t="shared" ref="D527" si="313">SUM(D528:D532)</f>
        <v>0</v>
      </c>
      <c r="E527" s="237">
        <f t="shared" ref="E527" si="314">SUM(E528:E532)</f>
        <v>0</v>
      </c>
      <c r="F527" s="190">
        <f t="shared" ref="F527:W527" si="315">SUM(F528:F532)</f>
        <v>0.17499999999999999</v>
      </c>
      <c r="G527" s="190">
        <f t="shared" si="315"/>
        <v>0.26600000000000001</v>
      </c>
      <c r="H527" s="190">
        <f t="shared" si="315"/>
        <v>0</v>
      </c>
      <c r="I527" s="190">
        <f t="shared" si="315"/>
        <v>0</v>
      </c>
      <c r="J527" s="190">
        <f t="shared" si="315"/>
        <v>0</v>
      </c>
      <c r="K527" s="190">
        <f t="shared" si="315"/>
        <v>0</v>
      </c>
      <c r="L527" s="190">
        <f t="shared" ref="L527:M527" si="316">SUM(L528:L532)</f>
        <v>0.17499999999999999</v>
      </c>
      <c r="M527" s="190">
        <f t="shared" si="316"/>
        <v>0.26600000000000001</v>
      </c>
      <c r="N527" s="190">
        <f t="shared" si="315"/>
        <v>0</v>
      </c>
      <c r="O527" s="190">
        <f t="shared" si="315"/>
        <v>0</v>
      </c>
      <c r="P527" s="190">
        <f t="shared" si="315"/>
        <v>0</v>
      </c>
      <c r="Q527" s="190">
        <f t="shared" si="315"/>
        <v>0</v>
      </c>
      <c r="R527" s="190">
        <f t="shared" si="315"/>
        <v>0</v>
      </c>
      <c r="S527" s="190">
        <f t="shared" si="315"/>
        <v>0</v>
      </c>
      <c r="T527" s="190">
        <f t="shared" si="315"/>
        <v>0</v>
      </c>
      <c r="U527" s="190">
        <f t="shared" si="315"/>
        <v>0</v>
      </c>
      <c r="V527" s="190">
        <f t="shared" si="315"/>
        <v>0</v>
      </c>
      <c r="W527" s="190">
        <f t="shared" si="315"/>
        <v>0</v>
      </c>
    </row>
    <row r="528" spans="1:23" s="116" customFormat="1" ht="46.65" x14ac:dyDescent="0.35">
      <c r="A528" s="167">
        <v>450</v>
      </c>
      <c r="B528" s="152" t="s">
        <v>889</v>
      </c>
      <c r="C528" s="174" t="s">
        <v>890</v>
      </c>
      <c r="D528" s="192">
        <v>0</v>
      </c>
      <c r="E528" s="192">
        <v>0</v>
      </c>
      <c r="F528" s="192">
        <f t="shared" ref="F528:F532" si="317">L528-D528</f>
        <v>0</v>
      </c>
      <c r="G528" s="192">
        <f t="shared" ref="G528:G532" si="318">M528-E528</f>
        <v>0</v>
      </c>
      <c r="H528" s="192"/>
      <c r="I528" s="192"/>
      <c r="J528" s="192"/>
      <c r="K528" s="192"/>
      <c r="L528" s="153"/>
      <c r="M528" s="153"/>
      <c r="N528" s="192"/>
      <c r="O528" s="192"/>
      <c r="P528" s="192"/>
      <c r="Q528" s="192"/>
      <c r="R528" s="192"/>
      <c r="S528" s="192"/>
      <c r="T528" s="192"/>
      <c r="U528" s="192"/>
      <c r="V528" s="192"/>
      <c r="W528" s="192"/>
    </row>
    <row r="529" spans="1:23" s="116" customFormat="1" ht="31.1" x14ac:dyDescent="0.35">
      <c r="A529" s="167">
        <v>451</v>
      </c>
      <c r="B529" s="152" t="s">
        <v>891</v>
      </c>
      <c r="C529" s="174" t="s">
        <v>892</v>
      </c>
      <c r="D529" s="192">
        <v>0</v>
      </c>
      <c r="E529" s="192">
        <v>0</v>
      </c>
      <c r="F529" s="192">
        <f t="shared" si="317"/>
        <v>0</v>
      </c>
      <c r="G529" s="192">
        <f t="shared" si="318"/>
        <v>0</v>
      </c>
      <c r="H529" s="192"/>
      <c r="I529" s="192"/>
      <c r="J529" s="192"/>
      <c r="K529" s="192"/>
      <c r="L529" s="153"/>
      <c r="M529" s="153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</row>
    <row r="530" spans="1:23" s="116" customFormat="1" ht="31.1" x14ac:dyDescent="0.35">
      <c r="A530" s="167">
        <v>452</v>
      </c>
      <c r="B530" s="152" t="s">
        <v>1770</v>
      </c>
      <c r="C530" s="174" t="s">
        <v>893</v>
      </c>
      <c r="D530" s="192">
        <v>0</v>
      </c>
      <c r="E530" s="192">
        <v>0</v>
      </c>
      <c r="F530" s="192">
        <f t="shared" si="317"/>
        <v>8.4000000000000005E-2</v>
      </c>
      <c r="G530" s="192">
        <f t="shared" si="318"/>
        <v>1.6E-2</v>
      </c>
      <c r="H530" s="192"/>
      <c r="I530" s="192"/>
      <c r="J530" s="192"/>
      <c r="K530" s="192"/>
      <c r="L530" s="153">
        <v>8.4000000000000005E-2</v>
      </c>
      <c r="M530" s="153">
        <v>1.6E-2</v>
      </c>
      <c r="N530" s="192"/>
      <c r="O530" s="192"/>
      <c r="P530" s="192"/>
      <c r="Q530" s="192"/>
      <c r="R530" s="192"/>
      <c r="S530" s="192"/>
      <c r="T530" s="192"/>
      <c r="U530" s="192"/>
      <c r="V530" s="192"/>
      <c r="W530" s="192"/>
    </row>
    <row r="531" spans="1:23" s="116" customFormat="1" ht="46.65" x14ac:dyDescent="0.35">
      <c r="A531" s="167">
        <v>453</v>
      </c>
      <c r="B531" s="152" t="s">
        <v>1771</v>
      </c>
      <c r="C531" s="174" t="s">
        <v>1772</v>
      </c>
      <c r="D531" s="192">
        <v>0</v>
      </c>
      <c r="E531" s="192">
        <v>0</v>
      </c>
      <c r="F531" s="192">
        <f t="shared" si="317"/>
        <v>9.0999999999999998E-2</v>
      </c>
      <c r="G531" s="192">
        <f t="shared" si="318"/>
        <v>0.25</v>
      </c>
      <c r="H531" s="192"/>
      <c r="I531" s="192"/>
      <c r="J531" s="192"/>
      <c r="K531" s="192"/>
      <c r="L531" s="153">
        <v>9.0999999999999998E-2</v>
      </c>
      <c r="M531" s="153">
        <v>0.25</v>
      </c>
      <c r="N531" s="192"/>
      <c r="O531" s="192"/>
      <c r="P531" s="192"/>
      <c r="Q531" s="192"/>
      <c r="R531" s="192"/>
      <c r="S531" s="192"/>
      <c r="T531" s="192"/>
      <c r="U531" s="192"/>
      <c r="V531" s="192"/>
      <c r="W531" s="192"/>
    </row>
    <row r="532" spans="1:23" s="116" customFormat="1" ht="46.65" x14ac:dyDescent="0.35">
      <c r="A532" s="167">
        <v>454</v>
      </c>
      <c r="B532" s="152" t="s">
        <v>1773</v>
      </c>
      <c r="C532" s="174" t="s">
        <v>1774</v>
      </c>
      <c r="D532" s="192"/>
      <c r="E532" s="192"/>
      <c r="F532" s="192">
        <f t="shared" si="317"/>
        <v>0</v>
      </c>
      <c r="G532" s="192">
        <f t="shared" si="318"/>
        <v>0</v>
      </c>
      <c r="H532" s="192"/>
      <c r="I532" s="192"/>
      <c r="J532" s="192"/>
      <c r="K532" s="192"/>
      <c r="L532" s="153"/>
      <c r="M532" s="153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</row>
    <row r="533" spans="1:23" s="116" customFormat="1" ht="15.55" x14ac:dyDescent="0.35">
      <c r="A533" s="172"/>
      <c r="B533" s="156" t="s">
        <v>297</v>
      </c>
      <c r="C533" s="173"/>
      <c r="D533" s="237">
        <f t="shared" ref="D533" si="319">SUM(D534:D550)</f>
        <v>1.22</v>
      </c>
      <c r="E533" s="237">
        <f t="shared" ref="E533" si="320">SUM(E534:E550)</f>
        <v>0</v>
      </c>
      <c r="F533" s="190">
        <f t="shared" ref="F533:W533" si="321">SUM(F534:F550)</f>
        <v>0.36699999999999999</v>
      </c>
      <c r="G533" s="190">
        <f t="shared" si="321"/>
        <v>0</v>
      </c>
      <c r="H533" s="190">
        <f t="shared" si="321"/>
        <v>0</v>
      </c>
      <c r="I533" s="190">
        <f t="shared" si="321"/>
        <v>0</v>
      </c>
      <c r="J533" s="190">
        <f t="shared" si="321"/>
        <v>0</v>
      </c>
      <c r="K533" s="190">
        <f t="shared" si="321"/>
        <v>0</v>
      </c>
      <c r="L533" s="190">
        <f t="shared" ref="L533:M533" si="322">SUM(L534:L550)</f>
        <v>1.587</v>
      </c>
      <c r="M533" s="190">
        <f t="shared" si="322"/>
        <v>0</v>
      </c>
      <c r="N533" s="190">
        <f t="shared" si="321"/>
        <v>0</v>
      </c>
      <c r="O533" s="190">
        <f t="shared" si="321"/>
        <v>0</v>
      </c>
      <c r="P533" s="190">
        <f t="shared" si="321"/>
        <v>0</v>
      </c>
      <c r="Q533" s="190">
        <f t="shared" si="321"/>
        <v>0</v>
      </c>
      <c r="R533" s="190">
        <f t="shared" si="321"/>
        <v>0</v>
      </c>
      <c r="S533" s="190">
        <f t="shared" si="321"/>
        <v>0</v>
      </c>
      <c r="T533" s="190">
        <f t="shared" si="321"/>
        <v>0</v>
      </c>
      <c r="U533" s="190">
        <f t="shared" si="321"/>
        <v>0</v>
      </c>
      <c r="V533" s="190">
        <f t="shared" si="321"/>
        <v>0</v>
      </c>
      <c r="W533" s="190">
        <f t="shared" si="321"/>
        <v>0</v>
      </c>
    </row>
    <row r="534" spans="1:23" s="116" customFormat="1" ht="46.65" x14ac:dyDescent="0.35">
      <c r="A534" s="167">
        <v>455</v>
      </c>
      <c r="B534" s="152" t="s">
        <v>894</v>
      </c>
      <c r="C534" s="174" t="s">
        <v>895</v>
      </c>
      <c r="D534" s="192">
        <v>1.22</v>
      </c>
      <c r="E534" s="192">
        <v>0</v>
      </c>
      <c r="F534" s="192">
        <f t="shared" ref="F534:F550" si="323">L534-D534</f>
        <v>0</v>
      </c>
      <c r="G534" s="192">
        <f t="shared" ref="G534:G550" si="324">M534-E534</f>
        <v>0</v>
      </c>
      <c r="H534" s="192"/>
      <c r="I534" s="192"/>
      <c r="J534" s="192"/>
      <c r="K534" s="192"/>
      <c r="L534" s="153">
        <v>1.22</v>
      </c>
      <c r="M534" s="153"/>
      <c r="N534" s="192"/>
      <c r="O534" s="192"/>
      <c r="P534" s="192"/>
      <c r="Q534" s="192"/>
      <c r="R534" s="192"/>
      <c r="S534" s="192"/>
      <c r="T534" s="192"/>
      <c r="U534" s="192"/>
      <c r="V534" s="192"/>
      <c r="W534" s="192"/>
    </row>
    <row r="535" spans="1:23" s="116" customFormat="1" ht="46.65" x14ac:dyDescent="0.35">
      <c r="A535" s="167">
        <v>456</v>
      </c>
      <c r="B535" s="152" t="s">
        <v>896</v>
      </c>
      <c r="C535" s="174" t="s">
        <v>897</v>
      </c>
      <c r="D535" s="192">
        <v>0</v>
      </c>
      <c r="E535" s="192">
        <v>0</v>
      </c>
      <c r="F535" s="192">
        <f t="shared" si="323"/>
        <v>0</v>
      </c>
      <c r="G535" s="192">
        <f t="shared" si="324"/>
        <v>0</v>
      </c>
      <c r="H535" s="192"/>
      <c r="I535" s="192"/>
      <c r="J535" s="192"/>
      <c r="K535" s="192"/>
      <c r="L535" s="153"/>
      <c r="M535" s="153"/>
      <c r="N535" s="192"/>
      <c r="O535" s="192"/>
      <c r="P535" s="192"/>
      <c r="Q535" s="192"/>
      <c r="R535" s="192"/>
      <c r="S535" s="192"/>
      <c r="T535" s="192"/>
      <c r="U535" s="192"/>
      <c r="V535" s="192"/>
      <c r="W535" s="192"/>
    </row>
    <row r="536" spans="1:23" s="116" customFormat="1" ht="46.65" x14ac:dyDescent="0.35">
      <c r="A536" s="167">
        <v>457</v>
      </c>
      <c r="B536" s="152" t="s">
        <v>898</v>
      </c>
      <c r="C536" s="174" t="s">
        <v>899</v>
      </c>
      <c r="D536" s="192">
        <v>0</v>
      </c>
      <c r="E536" s="192">
        <v>0</v>
      </c>
      <c r="F536" s="192">
        <f t="shared" si="323"/>
        <v>0</v>
      </c>
      <c r="G536" s="192">
        <f t="shared" si="324"/>
        <v>0</v>
      </c>
      <c r="H536" s="192"/>
      <c r="I536" s="192"/>
      <c r="J536" s="192"/>
      <c r="K536" s="192"/>
      <c r="L536" s="153"/>
      <c r="M536" s="153"/>
      <c r="N536" s="192"/>
      <c r="O536" s="192"/>
      <c r="P536" s="192"/>
      <c r="Q536" s="192"/>
      <c r="R536" s="192"/>
      <c r="S536" s="192"/>
      <c r="T536" s="192"/>
      <c r="U536" s="192"/>
      <c r="V536" s="192"/>
      <c r="W536" s="192"/>
    </row>
    <row r="537" spans="1:23" s="116" customFormat="1" ht="46.65" x14ac:dyDescent="0.35">
      <c r="A537" s="167">
        <v>458</v>
      </c>
      <c r="B537" s="152" t="s">
        <v>900</v>
      </c>
      <c r="C537" s="174" t="s">
        <v>901</v>
      </c>
      <c r="D537" s="192">
        <v>0</v>
      </c>
      <c r="E537" s="192">
        <v>0</v>
      </c>
      <c r="F537" s="192">
        <f t="shared" si="323"/>
        <v>0.36699999999999999</v>
      </c>
      <c r="G537" s="192">
        <f t="shared" si="324"/>
        <v>0</v>
      </c>
      <c r="H537" s="192"/>
      <c r="I537" s="192"/>
      <c r="J537" s="192"/>
      <c r="K537" s="192"/>
      <c r="L537" s="153">
        <v>0.36699999999999999</v>
      </c>
      <c r="M537" s="153"/>
      <c r="N537" s="192"/>
      <c r="O537" s="192"/>
      <c r="P537" s="192"/>
      <c r="Q537" s="192"/>
      <c r="R537" s="192"/>
      <c r="S537" s="192"/>
      <c r="T537" s="192"/>
      <c r="U537" s="192"/>
      <c r="V537" s="192"/>
      <c r="W537" s="192"/>
    </row>
    <row r="538" spans="1:23" s="116" customFormat="1" ht="46.65" x14ac:dyDescent="0.35">
      <c r="A538" s="167">
        <v>459</v>
      </c>
      <c r="B538" s="152" t="s">
        <v>902</v>
      </c>
      <c r="C538" s="174" t="s">
        <v>903</v>
      </c>
      <c r="D538" s="192">
        <v>0</v>
      </c>
      <c r="E538" s="192">
        <v>0</v>
      </c>
      <c r="F538" s="192">
        <f t="shared" si="323"/>
        <v>0</v>
      </c>
      <c r="G538" s="192">
        <f t="shared" si="324"/>
        <v>0</v>
      </c>
      <c r="H538" s="192"/>
      <c r="I538" s="192"/>
      <c r="J538" s="192"/>
      <c r="K538" s="192"/>
      <c r="L538" s="153"/>
      <c r="M538" s="153"/>
      <c r="N538" s="192"/>
      <c r="O538" s="192"/>
      <c r="P538" s="192"/>
      <c r="Q538" s="192"/>
      <c r="R538" s="192"/>
      <c r="S538" s="192"/>
      <c r="T538" s="192"/>
      <c r="U538" s="192"/>
      <c r="V538" s="192"/>
      <c r="W538" s="192"/>
    </row>
    <row r="539" spans="1:23" s="116" customFormat="1" ht="46.65" x14ac:dyDescent="0.35">
      <c r="A539" s="167">
        <v>460</v>
      </c>
      <c r="B539" s="152" t="s">
        <v>904</v>
      </c>
      <c r="C539" s="174" t="s">
        <v>905</v>
      </c>
      <c r="D539" s="192">
        <v>0</v>
      </c>
      <c r="E539" s="192">
        <v>0</v>
      </c>
      <c r="F539" s="192">
        <f t="shared" si="323"/>
        <v>0</v>
      </c>
      <c r="G539" s="192">
        <f t="shared" si="324"/>
        <v>0</v>
      </c>
      <c r="H539" s="192"/>
      <c r="I539" s="192"/>
      <c r="J539" s="192"/>
      <c r="K539" s="192"/>
      <c r="L539" s="153"/>
      <c r="M539" s="153"/>
      <c r="N539" s="192"/>
      <c r="O539" s="192"/>
      <c r="P539" s="192"/>
      <c r="Q539" s="192"/>
      <c r="R539" s="192"/>
      <c r="S539" s="192"/>
      <c r="T539" s="192"/>
      <c r="U539" s="192"/>
      <c r="V539" s="192"/>
      <c r="W539" s="192"/>
    </row>
    <row r="540" spans="1:23" s="116" customFormat="1" ht="46.65" x14ac:dyDescent="0.35">
      <c r="A540" s="167">
        <v>461</v>
      </c>
      <c r="B540" s="152" t="s">
        <v>906</v>
      </c>
      <c r="C540" s="174" t="s">
        <v>907</v>
      </c>
      <c r="D540" s="192">
        <v>0</v>
      </c>
      <c r="E540" s="192">
        <v>0</v>
      </c>
      <c r="F540" s="192">
        <f t="shared" si="323"/>
        <v>0</v>
      </c>
      <c r="G540" s="192">
        <f t="shared" si="324"/>
        <v>0</v>
      </c>
      <c r="H540" s="192"/>
      <c r="I540" s="192"/>
      <c r="J540" s="192"/>
      <c r="K540" s="192"/>
      <c r="L540" s="153"/>
      <c r="M540" s="153"/>
      <c r="N540" s="192"/>
      <c r="O540" s="192"/>
      <c r="P540" s="192"/>
      <c r="Q540" s="192"/>
      <c r="R540" s="192"/>
      <c r="S540" s="192"/>
      <c r="T540" s="192"/>
      <c r="U540" s="192"/>
      <c r="V540" s="192"/>
      <c r="W540" s="192"/>
    </row>
    <row r="541" spans="1:23" s="116" customFormat="1" ht="46.65" x14ac:dyDescent="0.35">
      <c r="A541" s="167">
        <v>462</v>
      </c>
      <c r="B541" s="152" t="s">
        <v>908</v>
      </c>
      <c r="C541" s="174" t="s">
        <v>909</v>
      </c>
      <c r="D541" s="192">
        <v>0</v>
      </c>
      <c r="E541" s="192">
        <v>0</v>
      </c>
      <c r="F541" s="192">
        <f t="shared" si="323"/>
        <v>0</v>
      </c>
      <c r="G541" s="192">
        <f t="shared" si="324"/>
        <v>0</v>
      </c>
      <c r="H541" s="192"/>
      <c r="I541" s="192"/>
      <c r="J541" s="192"/>
      <c r="K541" s="192"/>
      <c r="L541" s="153"/>
      <c r="M541" s="153"/>
      <c r="N541" s="192"/>
      <c r="O541" s="192"/>
      <c r="P541" s="192"/>
      <c r="Q541" s="192"/>
      <c r="R541" s="192"/>
      <c r="S541" s="192"/>
      <c r="T541" s="192"/>
      <c r="U541" s="192"/>
      <c r="V541" s="192"/>
      <c r="W541" s="192"/>
    </row>
    <row r="542" spans="1:23" s="116" customFormat="1" ht="31.1" x14ac:dyDescent="0.35">
      <c r="A542" s="167">
        <v>463</v>
      </c>
      <c r="B542" s="152" t="s">
        <v>910</v>
      </c>
      <c r="C542" s="174" t="s">
        <v>911</v>
      </c>
      <c r="D542" s="192">
        <v>0</v>
      </c>
      <c r="E542" s="192">
        <v>0</v>
      </c>
      <c r="F542" s="192">
        <f t="shared" si="323"/>
        <v>0</v>
      </c>
      <c r="G542" s="192">
        <f t="shared" si="324"/>
        <v>0</v>
      </c>
      <c r="H542" s="192"/>
      <c r="I542" s="192"/>
      <c r="J542" s="192"/>
      <c r="K542" s="192"/>
      <c r="L542" s="153"/>
      <c r="M542" s="153"/>
      <c r="N542" s="192"/>
      <c r="O542" s="192"/>
      <c r="P542" s="192"/>
      <c r="Q542" s="192"/>
      <c r="R542" s="192"/>
      <c r="S542" s="192"/>
      <c r="T542" s="192"/>
      <c r="U542" s="192"/>
      <c r="V542" s="192"/>
      <c r="W542" s="192"/>
    </row>
    <row r="543" spans="1:23" s="116" customFormat="1" ht="31.1" x14ac:dyDescent="0.35">
      <c r="A543" s="167">
        <v>464</v>
      </c>
      <c r="B543" s="152" t="s">
        <v>912</v>
      </c>
      <c r="C543" s="174" t="s">
        <v>913</v>
      </c>
      <c r="D543" s="192">
        <v>0</v>
      </c>
      <c r="E543" s="192">
        <v>0</v>
      </c>
      <c r="F543" s="192">
        <f t="shared" si="323"/>
        <v>0</v>
      </c>
      <c r="G543" s="192">
        <f t="shared" si="324"/>
        <v>0</v>
      </c>
      <c r="H543" s="192"/>
      <c r="I543" s="192"/>
      <c r="J543" s="192"/>
      <c r="K543" s="192"/>
      <c r="L543" s="153"/>
      <c r="M543" s="153"/>
      <c r="N543" s="192"/>
      <c r="O543" s="192"/>
      <c r="P543" s="192"/>
      <c r="Q543" s="192"/>
      <c r="R543" s="192"/>
      <c r="S543" s="192"/>
      <c r="T543" s="192"/>
      <c r="U543" s="192"/>
      <c r="V543" s="192"/>
      <c r="W543" s="192"/>
    </row>
    <row r="544" spans="1:23" s="116" customFormat="1" ht="46.65" x14ac:dyDescent="0.35">
      <c r="A544" s="167">
        <v>465</v>
      </c>
      <c r="B544" s="152" t="s">
        <v>914</v>
      </c>
      <c r="C544" s="174" t="s">
        <v>915</v>
      </c>
      <c r="D544" s="192">
        <v>0</v>
      </c>
      <c r="E544" s="192">
        <v>0</v>
      </c>
      <c r="F544" s="192">
        <f t="shared" si="323"/>
        <v>0</v>
      </c>
      <c r="G544" s="192">
        <f t="shared" si="324"/>
        <v>0</v>
      </c>
      <c r="H544" s="192"/>
      <c r="I544" s="192"/>
      <c r="J544" s="192"/>
      <c r="K544" s="192"/>
      <c r="L544" s="153"/>
      <c r="M544" s="153"/>
      <c r="N544" s="192"/>
      <c r="O544" s="192"/>
      <c r="P544" s="192"/>
      <c r="Q544" s="192"/>
      <c r="R544" s="192"/>
      <c r="S544" s="192"/>
      <c r="T544" s="192"/>
      <c r="U544" s="192"/>
      <c r="V544" s="192"/>
      <c r="W544" s="192"/>
    </row>
    <row r="545" spans="1:23" s="116" customFormat="1" ht="46.65" x14ac:dyDescent="0.35">
      <c r="A545" s="167">
        <v>466</v>
      </c>
      <c r="B545" s="152" t="s">
        <v>916</v>
      </c>
      <c r="C545" s="174" t="s">
        <v>917</v>
      </c>
      <c r="D545" s="192">
        <v>0</v>
      </c>
      <c r="E545" s="192">
        <v>0</v>
      </c>
      <c r="F545" s="192">
        <f t="shared" si="323"/>
        <v>0</v>
      </c>
      <c r="G545" s="192">
        <f t="shared" si="324"/>
        <v>0</v>
      </c>
      <c r="H545" s="192"/>
      <c r="I545" s="192"/>
      <c r="J545" s="192"/>
      <c r="K545" s="192"/>
      <c r="L545" s="153"/>
      <c r="M545" s="153"/>
      <c r="N545" s="192"/>
      <c r="O545" s="192"/>
      <c r="P545" s="192"/>
      <c r="Q545" s="192"/>
      <c r="R545" s="192"/>
      <c r="S545" s="192"/>
      <c r="T545" s="192"/>
      <c r="U545" s="192"/>
      <c r="V545" s="192"/>
      <c r="W545" s="192"/>
    </row>
    <row r="546" spans="1:23" s="116" customFormat="1" ht="31.1" x14ac:dyDescent="0.35">
      <c r="A546" s="167">
        <v>467</v>
      </c>
      <c r="B546" s="152" t="s">
        <v>1775</v>
      </c>
      <c r="C546" s="174" t="s">
        <v>918</v>
      </c>
      <c r="D546" s="192">
        <v>0</v>
      </c>
      <c r="E546" s="192">
        <v>0</v>
      </c>
      <c r="F546" s="192">
        <f t="shared" si="323"/>
        <v>0</v>
      </c>
      <c r="G546" s="192">
        <f t="shared" si="324"/>
        <v>0</v>
      </c>
      <c r="H546" s="192"/>
      <c r="I546" s="192"/>
      <c r="J546" s="192"/>
      <c r="K546" s="192"/>
      <c r="L546" s="153"/>
      <c r="M546" s="153"/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</row>
    <row r="547" spans="1:23" s="116" customFormat="1" ht="46.65" x14ac:dyDescent="0.35">
      <c r="A547" s="167">
        <v>468</v>
      </c>
      <c r="B547" s="152" t="s">
        <v>919</v>
      </c>
      <c r="C547" s="174" t="s">
        <v>920</v>
      </c>
      <c r="D547" s="192">
        <v>0</v>
      </c>
      <c r="E547" s="192">
        <v>0</v>
      </c>
      <c r="F547" s="192">
        <f t="shared" si="323"/>
        <v>0</v>
      </c>
      <c r="G547" s="192">
        <f t="shared" si="324"/>
        <v>0</v>
      </c>
      <c r="H547" s="192"/>
      <c r="I547" s="192"/>
      <c r="J547" s="192"/>
      <c r="K547" s="192"/>
      <c r="L547" s="153"/>
      <c r="M547" s="153"/>
      <c r="N547" s="192"/>
      <c r="O547" s="192"/>
      <c r="P547" s="192"/>
      <c r="Q547" s="192"/>
      <c r="R547" s="192"/>
      <c r="S547" s="192"/>
      <c r="T547" s="192"/>
      <c r="U547" s="192"/>
      <c r="V547" s="192"/>
      <c r="W547" s="192"/>
    </row>
    <row r="548" spans="1:23" s="116" customFormat="1" ht="46.65" x14ac:dyDescent="0.35">
      <c r="A548" s="167">
        <v>469</v>
      </c>
      <c r="B548" s="152" t="s">
        <v>921</v>
      </c>
      <c r="C548" s="174" t="s">
        <v>922</v>
      </c>
      <c r="D548" s="192">
        <v>0</v>
      </c>
      <c r="E548" s="192">
        <v>0</v>
      </c>
      <c r="F548" s="192">
        <f t="shared" si="323"/>
        <v>0</v>
      </c>
      <c r="G548" s="192">
        <f t="shared" si="324"/>
        <v>0</v>
      </c>
      <c r="H548" s="192"/>
      <c r="I548" s="192"/>
      <c r="J548" s="192"/>
      <c r="K548" s="192"/>
      <c r="L548" s="153"/>
      <c r="M548" s="153"/>
      <c r="N548" s="192"/>
      <c r="O548" s="192"/>
      <c r="P548" s="192"/>
      <c r="Q548" s="192"/>
      <c r="R548" s="192"/>
      <c r="S548" s="192"/>
      <c r="T548" s="192"/>
      <c r="U548" s="192"/>
      <c r="V548" s="192"/>
      <c r="W548" s="192"/>
    </row>
    <row r="549" spans="1:23" s="116" customFormat="1" ht="46.65" x14ac:dyDescent="0.35">
      <c r="A549" s="167">
        <v>470</v>
      </c>
      <c r="B549" s="152" t="s">
        <v>923</v>
      </c>
      <c r="C549" s="174" t="s">
        <v>924</v>
      </c>
      <c r="D549" s="192">
        <v>0</v>
      </c>
      <c r="E549" s="192">
        <v>0</v>
      </c>
      <c r="F549" s="192">
        <f t="shared" si="323"/>
        <v>0</v>
      </c>
      <c r="G549" s="192">
        <f t="shared" si="324"/>
        <v>0</v>
      </c>
      <c r="H549" s="192"/>
      <c r="I549" s="192"/>
      <c r="J549" s="192"/>
      <c r="K549" s="192"/>
      <c r="L549" s="153"/>
      <c r="M549" s="153"/>
      <c r="N549" s="192"/>
      <c r="O549" s="192"/>
      <c r="P549" s="192"/>
      <c r="Q549" s="192"/>
      <c r="R549" s="192"/>
      <c r="S549" s="192"/>
      <c r="T549" s="192"/>
      <c r="U549" s="192"/>
      <c r="V549" s="192"/>
      <c r="W549" s="192"/>
    </row>
    <row r="550" spans="1:23" s="116" customFormat="1" ht="31.1" x14ac:dyDescent="0.35">
      <c r="A550" s="167">
        <v>471</v>
      </c>
      <c r="B550" s="152" t="s">
        <v>925</v>
      </c>
      <c r="C550" s="174" t="s">
        <v>926</v>
      </c>
      <c r="D550" s="192">
        <v>0</v>
      </c>
      <c r="E550" s="192">
        <v>0</v>
      </c>
      <c r="F550" s="192">
        <f t="shared" si="323"/>
        <v>0</v>
      </c>
      <c r="G550" s="192">
        <f t="shared" si="324"/>
        <v>0</v>
      </c>
      <c r="H550" s="192"/>
      <c r="I550" s="192"/>
      <c r="J550" s="192"/>
      <c r="K550" s="192"/>
      <c r="L550" s="153"/>
      <c r="M550" s="153"/>
      <c r="N550" s="192"/>
      <c r="O550" s="192"/>
      <c r="P550" s="192"/>
      <c r="Q550" s="192"/>
      <c r="R550" s="192"/>
      <c r="S550" s="192"/>
      <c r="T550" s="192"/>
      <c r="U550" s="192"/>
      <c r="V550" s="192"/>
      <c r="W550" s="192"/>
    </row>
    <row r="551" spans="1:23" s="116" customFormat="1" ht="15.55" x14ac:dyDescent="0.35">
      <c r="A551" s="172"/>
      <c r="B551" s="156" t="s">
        <v>307</v>
      </c>
      <c r="C551" s="173"/>
      <c r="D551" s="237">
        <f t="shared" ref="D551" si="325">SUM(D552:D560)</f>
        <v>0</v>
      </c>
      <c r="E551" s="237">
        <f t="shared" ref="E551" si="326">SUM(E552:E560)</f>
        <v>0</v>
      </c>
      <c r="F551" s="190">
        <f t="shared" ref="F551:W551" si="327">SUM(F552:F560)</f>
        <v>9.5939999999999998E-2</v>
      </c>
      <c r="G551" s="190">
        <f t="shared" si="327"/>
        <v>0</v>
      </c>
      <c r="H551" s="190">
        <f t="shared" si="327"/>
        <v>0</v>
      </c>
      <c r="I551" s="190">
        <f t="shared" si="327"/>
        <v>0</v>
      </c>
      <c r="J551" s="190">
        <f t="shared" si="327"/>
        <v>0</v>
      </c>
      <c r="K551" s="190">
        <f t="shared" si="327"/>
        <v>0</v>
      </c>
      <c r="L551" s="190">
        <f t="shared" si="327"/>
        <v>9.5939999999999998E-2</v>
      </c>
      <c r="M551" s="190">
        <f t="shared" si="327"/>
        <v>0</v>
      </c>
      <c r="N551" s="190">
        <f t="shared" si="327"/>
        <v>0</v>
      </c>
      <c r="O551" s="190">
        <f t="shared" si="327"/>
        <v>0</v>
      </c>
      <c r="P551" s="190">
        <f t="shared" si="327"/>
        <v>0</v>
      </c>
      <c r="Q551" s="190">
        <f t="shared" si="327"/>
        <v>0</v>
      </c>
      <c r="R551" s="190">
        <f t="shared" si="327"/>
        <v>0</v>
      </c>
      <c r="S551" s="190">
        <f t="shared" si="327"/>
        <v>0</v>
      </c>
      <c r="T551" s="190">
        <f t="shared" si="327"/>
        <v>0</v>
      </c>
      <c r="U551" s="190">
        <f t="shared" si="327"/>
        <v>0</v>
      </c>
      <c r="V551" s="190">
        <f t="shared" si="327"/>
        <v>0</v>
      </c>
      <c r="W551" s="190">
        <f t="shared" si="327"/>
        <v>0</v>
      </c>
    </row>
    <row r="552" spans="1:23" s="116" customFormat="1" ht="46.65" x14ac:dyDescent="0.35">
      <c r="A552" s="167">
        <v>472</v>
      </c>
      <c r="B552" s="152" t="s">
        <v>927</v>
      </c>
      <c r="C552" s="174" t="s">
        <v>928</v>
      </c>
      <c r="D552" s="192">
        <v>0</v>
      </c>
      <c r="E552" s="192">
        <v>0</v>
      </c>
      <c r="F552" s="192">
        <f t="shared" ref="F552:F560" si="328">L552-D552</f>
        <v>0</v>
      </c>
      <c r="G552" s="192">
        <f t="shared" ref="G552:G560" si="329">M552-E552</f>
        <v>0</v>
      </c>
      <c r="H552" s="192"/>
      <c r="I552" s="192"/>
      <c r="J552" s="192"/>
      <c r="K552" s="192"/>
      <c r="L552" s="153"/>
      <c r="M552" s="153"/>
      <c r="N552" s="192"/>
      <c r="O552" s="192"/>
      <c r="P552" s="192"/>
      <c r="Q552" s="192"/>
      <c r="R552" s="192"/>
      <c r="S552" s="192"/>
      <c r="T552" s="192"/>
      <c r="U552" s="192"/>
      <c r="V552" s="192"/>
      <c r="W552" s="192"/>
    </row>
    <row r="553" spans="1:23" s="116" customFormat="1" ht="31.1" x14ac:dyDescent="0.35">
      <c r="A553" s="167">
        <v>473</v>
      </c>
      <c r="B553" s="152" t="s">
        <v>929</v>
      </c>
      <c r="C553" s="174" t="s">
        <v>930</v>
      </c>
      <c r="D553" s="192">
        <v>0</v>
      </c>
      <c r="E553" s="192">
        <v>0</v>
      </c>
      <c r="F553" s="192">
        <f t="shared" si="328"/>
        <v>0</v>
      </c>
      <c r="G553" s="192">
        <f t="shared" si="329"/>
        <v>0</v>
      </c>
      <c r="H553" s="192"/>
      <c r="I553" s="192"/>
      <c r="J553" s="192"/>
      <c r="K553" s="192"/>
      <c r="L553" s="153"/>
      <c r="M553" s="153"/>
      <c r="N553" s="192"/>
      <c r="O553" s="192"/>
      <c r="P553" s="192"/>
      <c r="Q553" s="192"/>
      <c r="R553" s="192"/>
      <c r="S553" s="192"/>
      <c r="T553" s="192"/>
      <c r="U553" s="192"/>
      <c r="V553" s="192"/>
      <c r="W553" s="192"/>
    </row>
    <row r="554" spans="1:23" s="116" customFormat="1" ht="46.65" x14ac:dyDescent="0.35">
      <c r="A554" s="167">
        <v>474</v>
      </c>
      <c r="B554" s="152" t="s">
        <v>931</v>
      </c>
      <c r="C554" s="174" t="s">
        <v>932</v>
      </c>
      <c r="D554" s="192">
        <v>0</v>
      </c>
      <c r="E554" s="192">
        <v>0</v>
      </c>
      <c r="F554" s="192">
        <f t="shared" si="328"/>
        <v>0</v>
      </c>
      <c r="G554" s="192">
        <f t="shared" si="329"/>
        <v>0</v>
      </c>
      <c r="H554" s="192"/>
      <c r="I554" s="192"/>
      <c r="J554" s="192"/>
      <c r="K554" s="192"/>
      <c r="L554" s="153"/>
      <c r="M554" s="153"/>
      <c r="N554" s="192"/>
      <c r="O554" s="192"/>
      <c r="P554" s="192"/>
      <c r="Q554" s="192"/>
      <c r="R554" s="192"/>
      <c r="S554" s="192"/>
      <c r="T554" s="192"/>
      <c r="U554" s="192"/>
      <c r="V554" s="192"/>
      <c r="W554" s="192"/>
    </row>
    <row r="555" spans="1:23" s="116" customFormat="1" ht="31.1" x14ac:dyDescent="0.35">
      <c r="A555" s="167">
        <v>475</v>
      </c>
      <c r="B555" s="152" t="s">
        <v>933</v>
      </c>
      <c r="C555" s="174" t="s">
        <v>934</v>
      </c>
      <c r="D555" s="192">
        <v>0</v>
      </c>
      <c r="E555" s="192">
        <v>0</v>
      </c>
      <c r="F555" s="192">
        <f t="shared" si="328"/>
        <v>9.5939999999999998E-2</v>
      </c>
      <c r="G555" s="192">
        <f t="shared" si="329"/>
        <v>0</v>
      </c>
      <c r="H555" s="192"/>
      <c r="I555" s="192"/>
      <c r="J555" s="192"/>
      <c r="K555" s="192"/>
      <c r="L555" s="153">
        <v>9.5939999999999998E-2</v>
      </c>
      <c r="M555" s="153"/>
      <c r="N555" s="192"/>
      <c r="O555" s="192"/>
      <c r="P555" s="192"/>
      <c r="Q555" s="192"/>
      <c r="R555" s="192"/>
      <c r="S555" s="192"/>
      <c r="T555" s="192"/>
      <c r="U555" s="192"/>
      <c r="V555" s="192"/>
      <c r="W555" s="192"/>
    </row>
    <row r="556" spans="1:23" s="116" customFormat="1" ht="31.1" x14ac:dyDescent="0.35">
      <c r="A556" s="167">
        <v>476</v>
      </c>
      <c r="B556" s="152" t="s">
        <v>935</v>
      </c>
      <c r="C556" s="174" t="s">
        <v>936</v>
      </c>
      <c r="D556" s="192">
        <v>0</v>
      </c>
      <c r="E556" s="192">
        <v>0</v>
      </c>
      <c r="F556" s="192">
        <f t="shared" si="328"/>
        <v>0</v>
      </c>
      <c r="G556" s="192">
        <f t="shared" si="329"/>
        <v>0</v>
      </c>
      <c r="H556" s="192"/>
      <c r="I556" s="192"/>
      <c r="J556" s="192"/>
      <c r="K556" s="192"/>
      <c r="L556" s="153"/>
      <c r="M556" s="153"/>
      <c r="N556" s="192"/>
      <c r="O556" s="192"/>
      <c r="P556" s="192"/>
      <c r="Q556" s="192"/>
      <c r="R556" s="192"/>
      <c r="S556" s="192"/>
      <c r="T556" s="192"/>
      <c r="U556" s="192"/>
      <c r="V556" s="192"/>
      <c r="W556" s="192"/>
    </row>
    <row r="557" spans="1:23" s="116" customFormat="1" ht="62.2" x14ac:dyDescent="0.35">
      <c r="A557" s="167">
        <v>477</v>
      </c>
      <c r="B557" s="152" t="s">
        <v>937</v>
      </c>
      <c r="C557" s="174" t="s">
        <v>938</v>
      </c>
      <c r="D557" s="192">
        <v>0</v>
      </c>
      <c r="E557" s="192">
        <v>0</v>
      </c>
      <c r="F557" s="192">
        <f t="shared" si="328"/>
        <v>0</v>
      </c>
      <c r="G557" s="192">
        <f t="shared" si="329"/>
        <v>0</v>
      </c>
      <c r="H557" s="192"/>
      <c r="I557" s="192"/>
      <c r="J557" s="192"/>
      <c r="K557" s="192"/>
      <c r="L557" s="153"/>
      <c r="M557" s="153"/>
      <c r="N557" s="192"/>
      <c r="O557" s="192"/>
      <c r="P557" s="192"/>
      <c r="Q557" s="192"/>
      <c r="R557" s="192"/>
      <c r="S557" s="192"/>
      <c r="T557" s="192"/>
      <c r="U557" s="192"/>
      <c r="V557" s="192"/>
      <c r="W557" s="192"/>
    </row>
    <row r="558" spans="1:23" s="116" customFormat="1" ht="62.2" x14ac:dyDescent="0.35">
      <c r="A558" s="167">
        <v>478</v>
      </c>
      <c r="B558" s="152" t="s">
        <v>939</v>
      </c>
      <c r="C558" s="174" t="s">
        <v>1776</v>
      </c>
      <c r="D558" s="192">
        <v>0</v>
      </c>
      <c r="E558" s="192">
        <v>0</v>
      </c>
      <c r="F558" s="192">
        <f t="shared" si="328"/>
        <v>0</v>
      </c>
      <c r="G558" s="192">
        <f t="shared" si="329"/>
        <v>0</v>
      </c>
      <c r="H558" s="192"/>
      <c r="I558" s="192"/>
      <c r="J558" s="192"/>
      <c r="K558" s="192"/>
      <c r="L558" s="153"/>
      <c r="M558" s="153"/>
      <c r="N558" s="192"/>
      <c r="O558" s="192"/>
      <c r="P558" s="192"/>
      <c r="Q558" s="192"/>
      <c r="R558" s="192"/>
      <c r="S558" s="192"/>
      <c r="T558" s="192"/>
      <c r="U558" s="192"/>
      <c r="V558" s="192"/>
      <c r="W558" s="192"/>
    </row>
    <row r="559" spans="1:23" s="116" customFormat="1" ht="46.65" x14ac:dyDescent="0.35">
      <c r="A559" s="167">
        <v>479</v>
      </c>
      <c r="B559" s="152" t="s">
        <v>1777</v>
      </c>
      <c r="C559" s="174" t="s">
        <v>940</v>
      </c>
      <c r="D559" s="192">
        <v>0</v>
      </c>
      <c r="E559" s="192">
        <v>0</v>
      </c>
      <c r="F559" s="192">
        <f t="shared" si="328"/>
        <v>0</v>
      </c>
      <c r="G559" s="192">
        <f t="shared" si="329"/>
        <v>0</v>
      </c>
      <c r="H559" s="192"/>
      <c r="I559" s="192"/>
      <c r="J559" s="192"/>
      <c r="K559" s="192"/>
      <c r="L559" s="153"/>
      <c r="M559" s="153"/>
      <c r="N559" s="192"/>
      <c r="O559" s="192"/>
      <c r="P559" s="192"/>
      <c r="Q559" s="192"/>
      <c r="R559" s="192"/>
      <c r="S559" s="192"/>
      <c r="T559" s="192"/>
      <c r="U559" s="192"/>
      <c r="V559" s="192"/>
      <c r="W559" s="192"/>
    </row>
    <row r="560" spans="1:23" s="116" customFormat="1" ht="46.65" x14ac:dyDescent="0.35">
      <c r="A560" s="167">
        <v>480</v>
      </c>
      <c r="B560" s="152" t="s">
        <v>941</v>
      </c>
      <c r="C560" s="174" t="s">
        <v>942</v>
      </c>
      <c r="D560" s="192">
        <v>0</v>
      </c>
      <c r="E560" s="192">
        <v>0</v>
      </c>
      <c r="F560" s="192">
        <f t="shared" si="328"/>
        <v>0</v>
      </c>
      <c r="G560" s="192">
        <f t="shared" si="329"/>
        <v>0</v>
      </c>
      <c r="H560" s="192"/>
      <c r="I560" s="192"/>
      <c r="J560" s="192"/>
      <c r="K560" s="192"/>
      <c r="L560" s="153"/>
      <c r="M560" s="153"/>
      <c r="N560" s="192"/>
      <c r="O560" s="192"/>
      <c r="P560" s="192"/>
      <c r="Q560" s="192"/>
      <c r="R560" s="192"/>
      <c r="S560" s="192"/>
      <c r="T560" s="192"/>
      <c r="U560" s="192"/>
      <c r="V560" s="192"/>
      <c r="W560" s="192"/>
    </row>
    <row r="561" spans="1:23" s="116" customFormat="1" ht="15.55" x14ac:dyDescent="0.35">
      <c r="A561" s="172"/>
      <c r="B561" s="156" t="s">
        <v>943</v>
      </c>
      <c r="C561" s="179"/>
      <c r="D561" s="237">
        <f t="shared" ref="D561" si="330">SUM(D562:D563)</f>
        <v>0</v>
      </c>
      <c r="E561" s="237">
        <f t="shared" ref="E561" si="331">SUM(E562:E563)</f>
        <v>0</v>
      </c>
      <c r="F561" s="190">
        <f t="shared" ref="F561:W561" si="332">SUM(F562:F563)</f>
        <v>0</v>
      </c>
      <c r="G561" s="190">
        <f t="shared" si="332"/>
        <v>0</v>
      </c>
      <c r="H561" s="190">
        <f t="shared" si="332"/>
        <v>0</v>
      </c>
      <c r="I561" s="190">
        <f t="shared" si="332"/>
        <v>0</v>
      </c>
      <c r="J561" s="190">
        <f t="shared" si="332"/>
        <v>0</v>
      </c>
      <c r="K561" s="190">
        <f t="shared" si="332"/>
        <v>0</v>
      </c>
      <c r="L561" s="190">
        <f t="shared" si="332"/>
        <v>0</v>
      </c>
      <c r="M561" s="190">
        <f t="shared" si="332"/>
        <v>0</v>
      </c>
      <c r="N561" s="190">
        <f t="shared" si="332"/>
        <v>0</v>
      </c>
      <c r="O561" s="190">
        <f t="shared" si="332"/>
        <v>0</v>
      </c>
      <c r="P561" s="190">
        <f t="shared" si="332"/>
        <v>0</v>
      </c>
      <c r="Q561" s="190">
        <f t="shared" si="332"/>
        <v>0</v>
      </c>
      <c r="R561" s="190">
        <f t="shared" si="332"/>
        <v>0</v>
      </c>
      <c r="S561" s="190">
        <f t="shared" si="332"/>
        <v>0</v>
      </c>
      <c r="T561" s="190">
        <f t="shared" si="332"/>
        <v>0</v>
      </c>
      <c r="U561" s="190">
        <f t="shared" si="332"/>
        <v>0</v>
      </c>
      <c r="V561" s="190">
        <f t="shared" si="332"/>
        <v>0</v>
      </c>
      <c r="W561" s="190">
        <f t="shared" si="332"/>
        <v>0</v>
      </c>
    </row>
    <row r="562" spans="1:23" s="116" customFormat="1" ht="31.1" x14ac:dyDescent="0.35">
      <c r="A562" s="167">
        <v>481</v>
      </c>
      <c r="B562" s="152" t="s">
        <v>1778</v>
      </c>
      <c r="C562" s="174" t="s">
        <v>944</v>
      </c>
      <c r="D562" s="192">
        <v>0</v>
      </c>
      <c r="E562" s="192">
        <v>0</v>
      </c>
      <c r="F562" s="192">
        <f t="shared" ref="F562:F563" si="333">L562-D562</f>
        <v>0</v>
      </c>
      <c r="G562" s="192">
        <f t="shared" ref="G562:G563" si="334">M562-E562</f>
        <v>0</v>
      </c>
      <c r="H562" s="192"/>
      <c r="I562" s="192"/>
      <c r="J562" s="192"/>
      <c r="K562" s="192"/>
      <c r="L562" s="153"/>
      <c r="M562" s="153"/>
      <c r="N562" s="192"/>
      <c r="O562" s="192"/>
      <c r="P562" s="192"/>
      <c r="Q562" s="192"/>
      <c r="R562" s="192"/>
      <c r="S562" s="192"/>
      <c r="T562" s="192"/>
      <c r="U562" s="192"/>
      <c r="V562" s="192"/>
      <c r="W562" s="192"/>
    </row>
    <row r="563" spans="1:23" s="116" customFormat="1" ht="46.65" x14ac:dyDescent="0.35">
      <c r="A563" s="167">
        <v>482</v>
      </c>
      <c r="B563" s="152" t="s">
        <v>945</v>
      </c>
      <c r="C563" s="174" t="s">
        <v>946</v>
      </c>
      <c r="D563" s="192">
        <v>0</v>
      </c>
      <c r="E563" s="192">
        <v>0</v>
      </c>
      <c r="F563" s="192">
        <f t="shared" si="333"/>
        <v>0</v>
      </c>
      <c r="G563" s="192">
        <f t="shared" si="334"/>
        <v>0</v>
      </c>
      <c r="H563" s="192"/>
      <c r="I563" s="192"/>
      <c r="J563" s="192"/>
      <c r="K563" s="192"/>
      <c r="L563" s="153"/>
      <c r="M563" s="153"/>
      <c r="N563" s="192"/>
      <c r="O563" s="192"/>
      <c r="P563" s="192"/>
      <c r="Q563" s="192"/>
      <c r="R563" s="192"/>
      <c r="S563" s="192"/>
      <c r="T563" s="192"/>
      <c r="U563" s="192"/>
      <c r="V563" s="192"/>
      <c r="W563" s="192"/>
    </row>
    <row r="564" spans="1:23" s="116" customFormat="1" ht="15.55" x14ac:dyDescent="0.35">
      <c r="A564" s="172"/>
      <c r="B564" s="156" t="s">
        <v>316</v>
      </c>
      <c r="C564" s="173"/>
      <c r="D564" s="237">
        <f t="shared" ref="D564" si="335">SUM(D565:D568)</f>
        <v>0</v>
      </c>
      <c r="E564" s="237">
        <f t="shared" ref="E564" si="336">SUM(E565:E568)</f>
        <v>0</v>
      </c>
      <c r="F564" s="190">
        <f t="shared" ref="F564:W564" si="337">SUM(F565:F568)</f>
        <v>0</v>
      </c>
      <c r="G564" s="190">
        <f t="shared" si="337"/>
        <v>0</v>
      </c>
      <c r="H564" s="190">
        <f t="shared" si="337"/>
        <v>0</v>
      </c>
      <c r="I564" s="190">
        <f t="shared" si="337"/>
        <v>0</v>
      </c>
      <c r="J564" s="190">
        <f t="shared" si="337"/>
        <v>0</v>
      </c>
      <c r="K564" s="190">
        <f t="shared" si="337"/>
        <v>0</v>
      </c>
      <c r="L564" s="190">
        <f t="shared" ref="L564:M564" si="338">SUM(L565:L568)</f>
        <v>0</v>
      </c>
      <c r="M564" s="190">
        <f t="shared" si="338"/>
        <v>0</v>
      </c>
      <c r="N564" s="190">
        <f t="shared" si="337"/>
        <v>0</v>
      </c>
      <c r="O564" s="190">
        <f t="shared" si="337"/>
        <v>0</v>
      </c>
      <c r="P564" s="190">
        <f t="shared" si="337"/>
        <v>0</v>
      </c>
      <c r="Q564" s="190">
        <f t="shared" si="337"/>
        <v>0</v>
      </c>
      <c r="R564" s="190">
        <f t="shared" si="337"/>
        <v>0</v>
      </c>
      <c r="S564" s="190">
        <f t="shared" si="337"/>
        <v>0</v>
      </c>
      <c r="T564" s="190">
        <f t="shared" si="337"/>
        <v>0</v>
      </c>
      <c r="U564" s="190">
        <f t="shared" si="337"/>
        <v>0</v>
      </c>
      <c r="V564" s="190">
        <f t="shared" si="337"/>
        <v>0</v>
      </c>
      <c r="W564" s="190">
        <f t="shared" si="337"/>
        <v>0</v>
      </c>
    </row>
    <row r="565" spans="1:23" s="116" customFormat="1" ht="31.1" x14ac:dyDescent="0.35">
      <c r="A565" s="167">
        <v>483</v>
      </c>
      <c r="B565" s="152" t="s">
        <v>947</v>
      </c>
      <c r="C565" s="174" t="s">
        <v>948</v>
      </c>
      <c r="D565" s="192">
        <v>0</v>
      </c>
      <c r="E565" s="192">
        <v>0</v>
      </c>
      <c r="F565" s="192">
        <f t="shared" ref="F565:F568" si="339">L565-D565</f>
        <v>0</v>
      </c>
      <c r="G565" s="192">
        <f t="shared" ref="G565:G568" si="340">M565-E565</f>
        <v>0</v>
      </c>
      <c r="H565" s="192"/>
      <c r="I565" s="192"/>
      <c r="J565" s="192"/>
      <c r="K565" s="192"/>
      <c r="L565" s="153"/>
      <c r="M565" s="153"/>
      <c r="N565" s="192"/>
      <c r="O565" s="192"/>
      <c r="P565" s="192"/>
      <c r="Q565" s="192"/>
      <c r="R565" s="192"/>
      <c r="S565" s="192"/>
      <c r="T565" s="192"/>
      <c r="U565" s="192"/>
      <c r="V565" s="192"/>
      <c r="W565" s="192"/>
    </row>
    <row r="566" spans="1:23" s="116" customFormat="1" ht="46.65" x14ac:dyDescent="0.35">
      <c r="A566" s="167">
        <v>484</v>
      </c>
      <c r="B566" s="152" t="s">
        <v>949</v>
      </c>
      <c r="C566" s="174" t="s">
        <v>950</v>
      </c>
      <c r="D566" s="192">
        <v>0</v>
      </c>
      <c r="E566" s="192">
        <v>0</v>
      </c>
      <c r="F566" s="192">
        <f t="shared" si="339"/>
        <v>0</v>
      </c>
      <c r="G566" s="192">
        <f t="shared" si="340"/>
        <v>0</v>
      </c>
      <c r="H566" s="192"/>
      <c r="I566" s="192"/>
      <c r="J566" s="192"/>
      <c r="K566" s="192"/>
      <c r="L566" s="153"/>
      <c r="M566" s="153"/>
      <c r="N566" s="192"/>
      <c r="O566" s="192"/>
      <c r="P566" s="192"/>
      <c r="Q566" s="192"/>
      <c r="R566" s="192"/>
      <c r="S566" s="192"/>
      <c r="T566" s="192"/>
      <c r="U566" s="192"/>
      <c r="V566" s="192"/>
      <c r="W566" s="192"/>
    </row>
    <row r="567" spans="1:23" s="116" customFormat="1" ht="31.1" x14ac:dyDescent="0.35">
      <c r="A567" s="167">
        <v>485</v>
      </c>
      <c r="B567" s="152" t="s">
        <v>951</v>
      </c>
      <c r="C567" s="174" t="s">
        <v>952</v>
      </c>
      <c r="D567" s="192">
        <v>0</v>
      </c>
      <c r="E567" s="192">
        <v>0</v>
      </c>
      <c r="F567" s="192">
        <f t="shared" si="339"/>
        <v>0</v>
      </c>
      <c r="G567" s="192">
        <f t="shared" si="340"/>
        <v>0</v>
      </c>
      <c r="H567" s="192"/>
      <c r="I567" s="192"/>
      <c r="J567" s="192"/>
      <c r="K567" s="192"/>
      <c r="L567" s="153"/>
      <c r="M567" s="153"/>
      <c r="N567" s="192"/>
      <c r="O567" s="192"/>
      <c r="P567" s="192"/>
      <c r="Q567" s="192"/>
      <c r="R567" s="192"/>
      <c r="S567" s="192"/>
      <c r="T567" s="192"/>
      <c r="U567" s="192"/>
      <c r="V567" s="192"/>
      <c r="W567" s="192"/>
    </row>
    <row r="568" spans="1:23" s="116" customFormat="1" ht="46.65" x14ac:dyDescent="0.35">
      <c r="A568" s="167">
        <v>486</v>
      </c>
      <c r="B568" s="152" t="s">
        <v>1779</v>
      </c>
      <c r="C568" s="174" t="s">
        <v>1780</v>
      </c>
      <c r="D568" s="192"/>
      <c r="E568" s="192"/>
      <c r="F568" s="192">
        <f t="shared" si="339"/>
        <v>0</v>
      </c>
      <c r="G568" s="192">
        <f t="shared" si="340"/>
        <v>0</v>
      </c>
      <c r="H568" s="192"/>
      <c r="I568" s="192"/>
      <c r="J568" s="192"/>
      <c r="K568" s="192"/>
      <c r="L568" s="153"/>
      <c r="M568" s="153"/>
      <c r="N568" s="192"/>
      <c r="O568" s="192"/>
      <c r="P568" s="192"/>
      <c r="Q568" s="192"/>
      <c r="R568" s="192"/>
      <c r="S568" s="192"/>
      <c r="T568" s="192"/>
      <c r="U568" s="192"/>
      <c r="V568" s="192"/>
      <c r="W568" s="192"/>
    </row>
    <row r="569" spans="1:23" s="116" customFormat="1" ht="15.55" x14ac:dyDescent="0.35">
      <c r="A569" s="172"/>
      <c r="B569" s="156" t="s">
        <v>323</v>
      </c>
      <c r="C569" s="173"/>
      <c r="D569" s="237">
        <f t="shared" ref="D569" si="341">SUM(D570:D573)</f>
        <v>0</v>
      </c>
      <c r="E569" s="237">
        <f t="shared" ref="E569" si="342">SUM(E570:E573)</f>
        <v>0</v>
      </c>
      <c r="F569" s="190">
        <f t="shared" ref="F569:W569" si="343">SUM(F570:F573)</f>
        <v>0</v>
      </c>
      <c r="G569" s="190">
        <f t="shared" si="343"/>
        <v>0</v>
      </c>
      <c r="H569" s="190">
        <f t="shared" si="343"/>
        <v>0</v>
      </c>
      <c r="I569" s="190">
        <f t="shared" si="343"/>
        <v>0</v>
      </c>
      <c r="J569" s="190">
        <f t="shared" si="343"/>
        <v>0</v>
      </c>
      <c r="K569" s="190">
        <f t="shared" si="343"/>
        <v>0</v>
      </c>
      <c r="L569" s="190">
        <f t="shared" ref="L569:M569" si="344">SUM(L570:L573)</f>
        <v>0</v>
      </c>
      <c r="M569" s="190">
        <f t="shared" si="344"/>
        <v>0</v>
      </c>
      <c r="N569" s="190">
        <f t="shared" si="343"/>
        <v>0</v>
      </c>
      <c r="O569" s="190">
        <f t="shared" si="343"/>
        <v>0</v>
      </c>
      <c r="P569" s="190">
        <f t="shared" si="343"/>
        <v>0</v>
      </c>
      <c r="Q569" s="190">
        <f t="shared" si="343"/>
        <v>0</v>
      </c>
      <c r="R569" s="190">
        <f t="shared" si="343"/>
        <v>0</v>
      </c>
      <c r="S569" s="190">
        <f t="shared" si="343"/>
        <v>0</v>
      </c>
      <c r="T569" s="190">
        <f t="shared" si="343"/>
        <v>0</v>
      </c>
      <c r="U569" s="190">
        <f t="shared" si="343"/>
        <v>0</v>
      </c>
      <c r="V569" s="190">
        <f t="shared" si="343"/>
        <v>0</v>
      </c>
      <c r="W569" s="190">
        <f t="shared" si="343"/>
        <v>0</v>
      </c>
    </row>
    <row r="570" spans="1:23" s="116" customFormat="1" ht="46.65" x14ac:dyDescent="0.35">
      <c r="A570" s="167">
        <v>487</v>
      </c>
      <c r="B570" s="152" t="s">
        <v>953</v>
      </c>
      <c r="C570" s="174" t="s">
        <v>954</v>
      </c>
      <c r="D570" s="192">
        <v>0</v>
      </c>
      <c r="E570" s="192">
        <v>0</v>
      </c>
      <c r="F570" s="192">
        <f t="shared" ref="F570:F573" si="345">L570-D570</f>
        <v>0</v>
      </c>
      <c r="G570" s="192">
        <f t="shared" ref="G570:G573" si="346">M570-E570</f>
        <v>0</v>
      </c>
      <c r="H570" s="192"/>
      <c r="I570" s="192"/>
      <c r="J570" s="192"/>
      <c r="K570" s="192"/>
      <c r="L570" s="153"/>
      <c r="M570" s="153"/>
      <c r="N570" s="192"/>
      <c r="O570" s="192"/>
      <c r="P570" s="192"/>
      <c r="Q570" s="192"/>
      <c r="R570" s="192"/>
      <c r="S570" s="192"/>
      <c r="T570" s="192"/>
      <c r="U570" s="192"/>
      <c r="V570" s="192"/>
      <c r="W570" s="192"/>
    </row>
    <row r="571" spans="1:23" s="116" customFormat="1" ht="62.2" x14ac:dyDescent="0.35">
      <c r="A571" s="167">
        <v>488</v>
      </c>
      <c r="B571" s="152" t="s">
        <v>955</v>
      </c>
      <c r="C571" s="174" t="s">
        <v>956</v>
      </c>
      <c r="D571" s="192">
        <v>0</v>
      </c>
      <c r="E571" s="192">
        <v>0</v>
      </c>
      <c r="F571" s="192">
        <f t="shared" si="345"/>
        <v>0</v>
      </c>
      <c r="G571" s="192">
        <f t="shared" si="346"/>
        <v>0</v>
      </c>
      <c r="H571" s="192"/>
      <c r="I571" s="192"/>
      <c r="J571" s="192"/>
      <c r="K571" s="192"/>
      <c r="L571" s="153"/>
      <c r="M571" s="153"/>
      <c r="N571" s="192"/>
      <c r="O571" s="192"/>
      <c r="P571" s="192"/>
      <c r="Q571" s="192"/>
      <c r="R571" s="192"/>
      <c r="S571" s="192"/>
      <c r="T571" s="192"/>
      <c r="U571" s="192"/>
      <c r="V571" s="192"/>
      <c r="W571" s="192"/>
    </row>
    <row r="572" spans="1:23" s="116" customFormat="1" ht="31.1" x14ac:dyDescent="0.35">
      <c r="A572" s="167">
        <v>489</v>
      </c>
      <c r="B572" s="152" t="s">
        <v>957</v>
      </c>
      <c r="C572" s="174" t="s">
        <v>958</v>
      </c>
      <c r="D572" s="192">
        <v>0</v>
      </c>
      <c r="E572" s="192">
        <v>0</v>
      </c>
      <c r="F572" s="192">
        <f t="shared" si="345"/>
        <v>0</v>
      </c>
      <c r="G572" s="192">
        <f t="shared" si="346"/>
        <v>0</v>
      </c>
      <c r="H572" s="192"/>
      <c r="I572" s="192"/>
      <c r="J572" s="192"/>
      <c r="K572" s="192"/>
      <c r="L572" s="153"/>
      <c r="M572" s="153"/>
      <c r="N572" s="192"/>
      <c r="O572" s="192"/>
      <c r="P572" s="192"/>
      <c r="Q572" s="192"/>
      <c r="R572" s="192"/>
      <c r="S572" s="192"/>
      <c r="T572" s="192"/>
      <c r="U572" s="192"/>
      <c r="V572" s="192"/>
      <c r="W572" s="192"/>
    </row>
    <row r="573" spans="1:23" s="116" customFormat="1" ht="31.1" x14ac:dyDescent="0.35">
      <c r="A573" s="167">
        <v>490</v>
      </c>
      <c r="B573" s="152" t="s">
        <v>959</v>
      </c>
      <c r="C573" s="174" t="s">
        <v>960</v>
      </c>
      <c r="D573" s="192">
        <v>0</v>
      </c>
      <c r="E573" s="192">
        <v>0</v>
      </c>
      <c r="F573" s="192">
        <f t="shared" si="345"/>
        <v>0</v>
      </c>
      <c r="G573" s="192">
        <f t="shared" si="346"/>
        <v>0</v>
      </c>
      <c r="H573" s="192"/>
      <c r="I573" s="192"/>
      <c r="J573" s="192"/>
      <c r="K573" s="192"/>
      <c r="L573" s="153"/>
      <c r="M573" s="153"/>
      <c r="N573" s="192"/>
      <c r="O573" s="192"/>
      <c r="P573" s="192"/>
      <c r="Q573" s="192"/>
      <c r="R573" s="192"/>
      <c r="S573" s="192"/>
      <c r="T573" s="192"/>
      <c r="U573" s="192"/>
      <c r="V573" s="192"/>
      <c r="W573" s="192"/>
    </row>
    <row r="574" spans="1:23" s="116" customFormat="1" ht="15.55" x14ac:dyDescent="0.35">
      <c r="A574" s="172"/>
      <c r="B574" s="156" t="s">
        <v>331</v>
      </c>
      <c r="C574" s="173"/>
      <c r="D574" s="237">
        <f t="shared" ref="D574" si="347">SUM(D575:D587)</f>
        <v>0</v>
      </c>
      <c r="E574" s="237">
        <f t="shared" ref="E574" si="348">SUM(E575:E587)</f>
        <v>0</v>
      </c>
      <c r="F574" s="190">
        <f t="shared" ref="F574:W574" si="349">SUM(F575:F587)</f>
        <v>0.22700000000000001</v>
      </c>
      <c r="G574" s="190">
        <f t="shared" si="349"/>
        <v>0</v>
      </c>
      <c r="H574" s="190">
        <f t="shared" si="349"/>
        <v>0</v>
      </c>
      <c r="I574" s="190">
        <f t="shared" si="349"/>
        <v>0</v>
      </c>
      <c r="J574" s="190">
        <f t="shared" si="349"/>
        <v>0</v>
      </c>
      <c r="K574" s="190">
        <f t="shared" si="349"/>
        <v>0</v>
      </c>
      <c r="L574" s="190">
        <f t="shared" ref="L574:M574" si="350">SUM(L575:L587)</f>
        <v>0.22700000000000001</v>
      </c>
      <c r="M574" s="190">
        <f t="shared" si="350"/>
        <v>0</v>
      </c>
      <c r="N574" s="190">
        <f t="shared" si="349"/>
        <v>0</v>
      </c>
      <c r="O574" s="190">
        <f t="shared" si="349"/>
        <v>0</v>
      </c>
      <c r="P574" s="190">
        <f t="shared" si="349"/>
        <v>0</v>
      </c>
      <c r="Q574" s="190">
        <f t="shared" si="349"/>
        <v>0</v>
      </c>
      <c r="R574" s="190">
        <f t="shared" si="349"/>
        <v>0</v>
      </c>
      <c r="S574" s="190">
        <f t="shared" si="349"/>
        <v>0</v>
      </c>
      <c r="T574" s="190">
        <f t="shared" si="349"/>
        <v>0</v>
      </c>
      <c r="U574" s="190">
        <f t="shared" si="349"/>
        <v>0</v>
      </c>
      <c r="V574" s="190">
        <f t="shared" si="349"/>
        <v>0</v>
      </c>
      <c r="W574" s="190">
        <f t="shared" si="349"/>
        <v>0</v>
      </c>
    </row>
    <row r="575" spans="1:23" s="116" customFormat="1" ht="46.65" x14ac:dyDescent="0.35">
      <c r="A575" s="167">
        <v>491</v>
      </c>
      <c r="B575" s="152" t="s">
        <v>1781</v>
      </c>
      <c r="C575" s="174" t="s">
        <v>961</v>
      </c>
      <c r="D575" s="192">
        <v>0</v>
      </c>
      <c r="E575" s="192">
        <v>0</v>
      </c>
      <c r="F575" s="192">
        <f t="shared" ref="F575:F587" si="351">L575-D575</f>
        <v>0</v>
      </c>
      <c r="G575" s="192">
        <f t="shared" ref="G575:G587" si="352">M575-E575</f>
        <v>0</v>
      </c>
      <c r="H575" s="192"/>
      <c r="I575" s="192"/>
      <c r="J575" s="192"/>
      <c r="K575" s="192"/>
      <c r="L575" s="153"/>
      <c r="M575" s="153"/>
      <c r="N575" s="192"/>
      <c r="O575" s="192"/>
      <c r="P575" s="192"/>
      <c r="Q575" s="192"/>
      <c r="R575" s="192"/>
      <c r="S575" s="192"/>
      <c r="T575" s="192"/>
      <c r="U575" s="192"/>
      <c r="V575" s="192"/>
      <c r="W575" s="192"/>
    </row>
    <row r="576" spans="1:23" s="116" customFormat="1" ht="46.65" x14ac:dyDescent="0.35">
      <c r="A576" s="167">
        <v>492</v>
      </c>
      <c r="B576" s="152" t="s">
        <v>962</v>
      </c>
      <c r="C576" s="174" t="s">
        <v>963</v>
      </c>
      <c r="D576" s="192">
        <v>0</v>
      </c>
      <c r="E576" s="192">
        <v>0</v>
      </c>
      <c r="F576" s="192">
        <f t="shared" si="351"/>
        <v>0</v>
      </c>
      <c r="G576" s="192">
        <f t="shared" si="352"/>
        <v>0</v>
      </c>
      <c r="H576" s="192"/>
      <c r="I576" s="192"/>
      <c r="J576" s="192"/>
      <c r="K576" s="192"/>
      <c r="L576" s="153"/>
      <c r="M576" s="153"/>
      <c r="N576" s="192"/>
      <c r="O576" s="192"/>
      <c r="P576" s="192"/>
      <c r="Q576" s="192"/>
      <c r="R576" s="192"/>
      <c r="S576" s="192"/>
      <c r="T576" s="192"/>
      <c r="U576" s="192"/>
      <c r="V576" s="192"/>
      <c r="W576" s="192"/>
    </row>
    <row r="577" spans="1:23" s="116" customFormat="1" ht="46.65" x14ac:dyDescent="0.35">
      <c r="A577" s="167">
        <v>493</v>
      </c>
      <c r="B577" s="152" t="s">
        <v>964</v>
      </c>
      <c r="C577" s="174" t="s">
        <v>965</v>
      </c>
      <c r="D577" s="192">
        <v>0</v>
      </c>
      <c r="E577" s="192">
        <v>0</v>
      </c>
      <c r="F577" s="192">
        <f t="shared" si="351"/>
        <v>0</v>
      </c>
      <c r="G577" s="192">
        <f t="shared" si="352"/>
        <v>0</v>
      </c>
      <c r="H577" s="192"/>
      <c r="I577" s="192"/>
      <c r="J577" s="192"/>
      <c r="K577" s="192"/>
      <c r="L577" s="153"/>
      <c r="M577" s="153"/>
      <c r="N577" s="192"/>
      <c r="O577" s="192"/>
      <c r="P577" s="192"/>
      <c r="Q577" s="192"/>
      <c r="R577" s="192"/>
      <c r="S577" s="192"/>
      <c r="T577" s="192"/>
      <c r="U577" s="192"/>
      <c r="V577" s="192"/>
      <c r="W577" s="192"/>
    </row>
    <row r="578" spans="1:23" s="116" customFormat="1" ht="46.65" x14ac:dyDescent="0.35">
      <c r="A578" s="167">
        <v>494</v>
      </c>
      <c r="B578" s="152" t="s">
        <v>966</v>
      </c>
      <c r="C578" s="174" t="s">
        <v>967</v>
      </c>
      <c r="D578" s="192">
        <v>0</v>
      </c>
      <c r="E578" s="192">
        <v>0</v>
      </c>
      <c r="F578" s="192">
        <f t="shared" si="351"/>
        <v>0</v>
      </c>
      <c r="G578" s="192">
        <f t="shared" si="352"/>
        <v>0</v>
      </c>
      <c r="H578" s="192"/>
      <c r="I578" s="192"/>
      <c r="J578" s="192"/>
      <c r="K578" s="192"/>
      <c r="L578" s="153"/>
      <c r="M578" s="153"/>
      <c r="N578" s="192"/>
      <c r="O578" s="192"/>
      <c r="P578" s="192"/>
      <c r="Q578" s="192"/>
      <c r="R578" s="192"/>
      <c r="S578" s="192"/>
      <c r="T578" s="192"/>
      <c r="U578" s="192"/>
      <c r="V578" s="192"/>
      <c r="W578" s="192"/>
    </row>
    <row r="579" spans="1:23" s="116" customFormat="1" ht="46.65" x14ac:dyDescent="0.35">
      <c r="A579" s="167">
        <v>495</v>
      </c>
      <c r="B579" s="152" t="s">
        <v>968</v>
      </c>
      <c r="C579" s="174" t="s">
        <v>969</v>
      </c>
      <c r="D579" s="192">
        <v>0</v>
      </c>
      <c r="E579" s="192">
        <v>0</v>
      </c>
      <c r="F579" s="192">
        <f t="shared" si="351"/>
        <v>0</v>
      </c>
      <c r="G579" s="192">
        <f t="shared" si="352"/>
        <v>0</v>
      </c>
      <c r="H579" s="192"/>
      <c r="I579" s="192"/>
      <c r="J579" s="192"/>
      <c r="K579" s="192"/>
      <c r="L579" s="153"/>
      <c r="M579" s="153"/>
      <c r="N579" s="192"/>
      <c r="O579" s="192"/>
      <c r="P579" s="192"/>
      <c r="Q579" s="192"/>
      <c r="R579" s="192"/>
      <c r="S579" s="192"/>
      <c r="T579" s="192"/>
      <c r="U579" s="192"/>
      <c r="V579" s="192"/>
      <c r="W579" s="192"/>
    </row>
    <row r="580" spans="1:23" s="116" customFormat="1" ht="46.65" x14ac:dyDescent="0.35">
      <c r="A580" s="167">
        <v>496</v>
      </c>
      <c r="B580" s="152" t="s">
        <v>970</v>
      </c>
      <c r="C580" s="174" t="s">
        <v>971</v>
      </c>
      <c r="D580" s="192">
        <v>0</v>
      </c>
      <c r="E580" s="192">
        <v>0</v>
      </c>
      <c r="F580" s="192">
        <f t="shared" si="351"/>
        <v>0.22700000000000001</v>
      </c>
      <c r="G580" s="192">
        <f t="shared" si="352"/>
        <v>0</v>
      </c>
      <c r="H580" s="192"/>
      <c r="I580" s="192"/>
      <c r="J580" s="192"/>
      <c r="K580" s="192"/>
      <c r="L580" s="153">
        <v>0.22700000000000001</v>
      </c>
      <c r="M580" s="153"/>
      <c r="N580" s="192"/>
      <c r="O580" s="192"/>
      <c r="P580" s="192"/>
      <c r="Q580" s="192"/>
      <c r="R580" s="192"/>
      <c r="S580" s="192"/>
      <c r="T580" s="192"/>
      <c r="U580" s="192"/>
      <c r="V580" s="192"/>
      <c r="W580" s="192"/>
    </row>
    <row r="581" spans="1:23" s="116" customFormat="1" ht="46.65" x14ac:dyDescent="0.35">
      <c r="A581" s="167">
        <v>497</v>
      </c>
      <c r="B581" s="152" t="s">
        <v>972</v>
      </c>
      <c r="C581" s="174" t="s">
        <v>973</v>
      </c>
      <c r="D581" s="192">
        <v>0</v>
      </c>
      <c r="E581" s="192">
        <v>0</v>
      </c>
      <c r="F581" s="192">
        <f t="shared" si="351"/>
        <v>0</v>
      </c>
      <c r="G581" s="192">
        <f t="shared" si="352"/>
        <v>0</v>
      </c>
      <c r="H581" s="192"/>
      <c r="I581" s="192"/>
      <c r="J581" s="192"/>
      <c r="K581" s="192"/>
      <c r="L581" s="153"/>
      <c r="M581" s="153"/>
      <c r="N581" s="192"/>
      <c r="O581" s="192"/>
      <c r="P581" s="192"/>
      <c r="Q581" s="192"/>
      <c r="R581" s="192"/>
      <c r="S581" s="192"/>
      <c r="T581" s="192"/>
      <c r="U581" s="192"/>
      <c r="V581" s="192"/>
      <c r="W581" s="192"/>
    </row>
    <row r="582" spans="1:23" s="116" customFormat="1" ht="46.65" x14ac:dyDescent="0.35">
      <c r="A582" s="167">
        <v>498</v>
      </c>
      <c r="B582" s="152" t="s">
        <v>974</v>
      </c>
      <c r="C582" s="174" t="s">
        <v>975</v>
      </c>
      <c r="D582" s="192">
        <v>0</v>
      </c>
      <c r="E582" s="192">
        <v>0</v>
      </c>
      <c r="F582" s="192">
        <f t="shared" si="351"/>
        <v>0</v>
      </c>
      <c r="G582" s="192">
        <f t="shared" si="352"/>
        <v>0</v>
      </c>
      <c r="H582" s="192"/>
      <c r="I582" s="192"/>
      <c r="J582" s="192"/>
      <c r="K582" s="192"/>
      <c r="L582" s="153"/>
      <c r="M582" s="153"/>
      <c r="N582" s="192"/>
      <c r="O582" s="192"/>
      <c r="P582" s="192"/>
      <c r="Q582" s="192"/>
      <c r="R582" s="192"/>
      <c r="S582" s="192"/>
      <c r="T582" s="192"/>
      <c r="U582" s="192"/>
      <c r="V582" s="192"/>
      <c r="W582" s="192"/>
    </row>
    <row r="583" spans="1:23" s="116" customFormat="1" ht="31.1" x14ac:dyDescent="0.35">
      <c r="A583" s="167">
        <v>499</v>
      </c>
      <c r="B583" s="152" t="s">
        <v>976</v>
      </c>
      <c r="C583" s="174" t="s">
        <v>977</v>
      </c>
      <c r="D583" s="192">
        <v>0</v>
      </c>
      <c r="E583" s="192">
        <v>0</v>
      </c>
      <c r="F583" s="192">
        <f t="shared" si="351"/>
        <v>0</v>
      </c>
      <c r="G583" s="192">
        <f t="shared" si="352"/>
        <v>0</v>
      </c>
      <c r="H583" s="192"/>
      <c r="I583" s="192"/>
      <c r="J583" s="192"/>
      <c r="K583" s="192"/>
      <c r="L583" s="153"/>
      <c r="M583" s="153"/>
      <c r="N583" s="192"/>
      <c r="O583" s="192"/>
      <c r="P583" s="192"/>
      <c r="Q583" s="192"/>
      <c r="R583" s="192"/>
      <c r="S583" s="192"/>
      <c r="T583" s="192"/>
      <c r="U583" s="192"/>
      <c r="V583" s="192"/>
      <c r="W583" s="192"/>
    </row>
    <row r="584" spans="1:23" s="116" customFormat="1" ht="62.2" x14ac:dyDescent="0.35">
      <c r="A584" s="167">
        <v>500</v>
      </c>
      <c r="B584" s="152" t="s">
        <v>978</v>
      </c>
      <c r="C584" s="174" t="s">
        <v>1782</v>
      </c>
      <c r="D584" s="192">
        <v>0</v>
      </c>
      <c r="E584" s="192">
        <v>0</v>
      </c>
      <c r="F584" s="192">
        <f t="shared" si="351"/>
        <v>0</v>
      </c>
      <c r="G584" s="192">
        <f t="shared" si="352"/>
        <v>0</v>
      </c>
      <c r="H584" s="192"/>
      <c r="I584" s="192"/>
      <c r="J584" s="192"/>
      <c r="K584" s="192"/>
      <c r="L584" s="153"/>
      <c r="M584" s="153"/>
      <c r="N584" s="192"/>
      <c r="O584" s="192"/>
      <c r="P584" s="192"/>
      <c r="Q584" s="192"/>
      <c r="R584" s="192"/>
      <c r="S584" s="192"/>
      <c r="T584" s="192"/>
      <c r="U584" s="192"/>
      <c r="V584" s="192"/>
      <c r="W584" s="192"/>
    </row>
    <row r="585" spans="1:23" s="116" customFormat="1" ht="62.2" x14ac:dyDescent="0.35">
      <c r="A585" s="167">
        <v>501</v>
      </c>
      <c r="B585" s="152" t="s">
        <v>1783</v>
      </c>
      <c r="C585" s="174" t="s">
        <v>1784</v>
      </c>
      <c r="D585" s="192">
        <v>0</v>
      </c>
      <c r="E585" s="192">
        <v>0</v>
      </c>
      <c r="F585" s="192">
        <f t="shared" si="351"/>
        <v>0</v>
      </c>
      <c r="G585" s="192">
        <f t="shared" si="352"/>
        <v>0</v>
      </c>
      <c r="H585" s="192"/>
      <c r="I585" s="192"/>
      <c r="J585" s="192"/>
      <c r="K585" s="192"/>
      <c r="L585" s="153"/>
      <c r="M585" s="153"/>
      <c r="N585" s="192"/>
      <c r="O585" s="192"/>
      <c r="P585" s="192"/>
      <c r="Q585" s="192"/>
      <c r="R585" s="192"/>
      <c r="S585" s="192"/>
      <c r="T585" s="192"/>
      <c r="U585" s="192"/>
      <c r="V585" s="192"/>
      <c r="W585" s="192"/>
    </row>
    <row r="586" spans="1:23" s="116" customFormat="1" ht="62.2" x14ac:dyDescent="0.35">
      <c r="A586" s="167">
        <v>502</v>
      </c>
      <c r="B586" s="152" t="s">
        <v>979</v>
      </c>
      <c r="C586" s="174" t="s">
        <v>1785</v>
      </c>
      <c r="D586" s="192">
        <v>0</v>
      </c>
      <c r="E586" s="192">
        <v>0</v>
      </c>
      <c r="F586" s="192">
        <f t="shared" si="351"/>
        <v>0</v>
      </c>
      <c r="G586" s="192">
        <f t="shared" si="352"/>
        <v>0</v>
      </c>
      <c r="H586" s="192"/>
      <c r="I586" s="192"/>
      <c r="J586" s="192"/>
      <c r="K586" s="192"/>
      <c r="L586" s="153"/>
      <c r="M586" s="153"/>
      <c r="N586" s="192"/>
      <c r="O586" s="192"/>
      <c r="P586" s="192"/>
      <c r="Q586" s="192"/>
      <c r="R586" s="192"/>
      <c r="S586" s="192"/>
      <c r="T586" s="192"/>
      <c r="U586" s="192"/>
      <c r="V586" s="192"/>
      <c r="W586" s="192"/>
    </row>
    <row r="587" spans="1:23" s="116" customFormat="1" ht="46.65" x14ac:dyDescent="0.35">
      <c r="A587" s="167">
        <v>503</v>
      </c>
      <c r="B587" s="152" t="s">
        <v>980</v>
      </c>
      <c r="C587" s="174" t="s">
        <v>981</v>
      </c>
      <c r="D587" s="192">
        <v>0</v>
      </c>
      <c r="E587" s="192">
        <v>0</v>
      </c>
      <c r="F587" s="192">
        <f t="shared" si="351"/>
        <v>0</v>
      </c>
      <c r="G587" s="192">
        <f t="shared" si="352"/>
        <v>0</v>
      </c>
      <c r="H587" s="192"/>
      <c r="I587" s="192"/>
      <c r="J587" s="192"/>
      <c r="K587" s="192"/>
      <c r="L587" s="153"/>
      <c r="M587" s="153"/>
      <c r="N587" s="192"/>
      <c r="O587" s="192"/>
      <c r="P587" s="192"/>
      <c r="Q587" s="192"/>
      <c r="R587" s="192"/>
      <c r="S587" s="192"/>
      <c r="T587" s="192"/>
      <c r="U587" s="192"/>
      <c r="V587" s="192"/>
      <c r="W587" s="192"/>
    </row>
    <row r="588" spans="1:23" s="116" customFormat="1" ht="15.55" x14ac:dyDescent="0.35">
      <c r="A588" s="172"/>
      <c r="B588" s="156" t="s">
        <v>337</v>
      </c>
      <c r="C588" s="173"/>
      <c r="D588" s="237">
        <f t="shared" ref="D588" si="353">SUM(D589:D593)</f>
        <v>0.36</v>
      </c>
      <c r="E588" s="237">
        <f t="shared" ref="E588" si="354">SUM(E589:E593)</f>
        <v>0</v>
      </c>
      <c r="F588" s="190">
        <f t="shared" ref="F588:W588" si="355">SUM(F589:F593)</f>
        <v>0</v>
      </c>
      <c r="G588" s="190">
        <f t="shared" si="355"/>
        <v>0</v>
      </c>
      <c r="H588" s="190">
        <f t="shared" si="355"/>
        <v>0</v>
      </c>
      <c r="I588" s="190">
        <f t="shared" si="355"/>
        <v>0</v>
      </c>
      <c r="J588" s="190">
        <f t="shared" si="355"/>
        <v>0</v>
      </c>
      <c r="K588" s="190">
        <f t="shared" si="355"/>
        <v>0</v>
      </c>
      <c r="L588" s="190">
        <f t="shared" si="355"/>
        <v>0.36</v>
      </c>
      <c r="M588" s="190">
        <f t="shared" si="355"/>
        <v>0</v>
      </c>
      <c r="N588" s="190">
        <f t="shared" si="355"/>
        <v>0</v>
      </c>
      <c r="O588" s="190">
        <f t="shared" si="355"/>
        <v>0</v>
      </c>
      <c r="P588" s="190">
        <f t="shared" si="355"/>
        <v>0</v>
      </c>
      <c r="Q588" s="190">
        <f t="shared" si="355"/>
        <v>0</v>
      </c>
      <c r="R588" s="190">
        <f t="shared" si="355"/>
        <v>0</v>
      </c>
      <c r="S588" s="190">
        <f t="shared" si="355"/>
        <v>0</v>
      </c>
      <c r="T588" s="190">
        <f t="shared" si="355"/>
        <v>0</v>
      </c>
      <c r="U588" s="190">
        <f t="shared" si="355"/>
        <v>0</v>
      </c>
      <c r="V588" s="190">
        <f t="shared" si="355"/>
        <v>0</v>
      </c>
      <c r="W588" s="190">
        <f t="shared" si="355"/>
        <v>0</v>
      </c>
    </row>
    <row r="589" spans="1:23" s="116" customFormat="1" ht="46.65" x14ac:dyDescent="0.35">
      <c r="A589" s="167">
        <v>504</v>
      </c>
      <c r="B589" s="152" t="s">
        <v>982</v>
      </c>
      <c r="C589" s="174" t="s">
        <v>983</v>
      </c>
      <c r="D589" s="192">
        <v>0</v>
      </c>
      <c r="E589" s="192">
        <v>0</v>
      </c>
      <c r="F589" s="192">
        <f t="shared" ref="F589:F593" si="356">L589-D589</f>
        <v>0</v>
      </c>
      <c r="G589" s="192">
        <f t="shared" ref="G589:G593" si="357">M589-E589</f>
        <v>0</v>
      </c>
      <c r="H589" s="192"/>
      <c r="I589" s="192"/>
      <c r="J589" s="192"/>
      <c r="K589" s="192"/>
      <c r="L589" s="153"/>
      <c r="M589" s="153"/>
      <c r="N589" s="192"/>
      <c r="O589" s="192"/>
      <c r="P589" s="192"/>
      <c r="Q589" s="192"/>
      <c r="R589" s="192"/>
      <c r="S589" s="192"/>
      <c r="T589" s="192"/>
      <c r="U589" s="192"/>
      <c r="V589" s="192"/>
      <c r="W589" s="192"/>
    </row>
    <row r="590" spans="1:23" s="116" customFormat="1" ht="31.1" x14ac:dyDescent="0.35">
      <c r="A590" s="167">
        <v>505</v>
      </c>
      <c r="B590" s="152" t="s">
        <v>984</v>
      </c>
      <c r="C590" s="174" t="s">
        <v>985</v>
      </c>
      <c r="D590" s="192">
        <v>0.36</v>
      </c>
      <c r="E590" s="192">
        <v>0</v>
      </c>
      <c r="F590" s="192">
        <f t="shared" si="356"/>
        <v>0</v>
      </c>
      <c r="G590" s="192">
        <f t="shared" si="357"/>
        <v>0</v>
      </c>
      <c r="H590" s="192"/>
      <c r="I590" s="192"/>
      <c r="J590" s="192"/>
      <c r="K590" s="192"/>
      <c r="L590" s="153">
        <v>0.36</v>
      </c>
      <c r="M590" s="153"/>
      <c r="N590" s="192"/>
      <c r="O590" s="192"/>
      <c r="P590" s="192"/>
      <c r="Q590" s="192"/>
      <c r="R590" s="192"/>
      <c r="S590" s="192"/>
      <c r="T590" s="192"/>
      <c r="U590" s="192"/>
      <c r="V590" s="192"/>
      <c r="W590" s="192"/>
    </row>
    <row r="591" spans="1:23" s="116" customFormat="1" ht="31.1" x14ac:dyDescent="0.35">
      <c r="A591" s="167">
        <v>506</v>
      </c>
      <c r="B591" s="152" t="s">
        <v>1786</v>
      </c>
      <c r="C591" s="174" t="s">
        <v>986</v>
      </c>
      <c r="D591" s="192">
        <v>0</v>
      </c>
      <c r="E591" s="192">
        <v>0</v>
      </c>
      <c r="F591" s="192">
        <f t="shared" si="356"/>
        <v>0</v>
      </c>
      <c r="G591" s="192">
        <f t="shared" si="357"/>
        <v>0</v>
      </c>
      <c r="H591" s="192"/>
      <c r="I591" s="192"/>
      <c r="J591" s="192"/>
      <c r="K591" s="192"/>
      <c r="L591" s="153"/>
      <c r="M591" s="153"/>
      <c r="N591" s="192"/>
      <c r="O591" s="192"/>
      <c r="P591" s="192"/>
      <c r="Q591" s="192"/>
      <c r="R591" s="192"/>
      <c r="S591" s="192"/>
      <c r="T591" s="192"/>
      <c r="U591" s="192"/>
      <c r="V591" s="192"/>
      <c r="W591" s="192"/>
    </row>
    <row r="592" spans="1:23" s="116" customFormat="1" ht="62.2" x14ac:dyDescent="0.35">
      <c r="A592" s="167">
        <v>507</v>
      </c>
      <c r="B592" s="152" t="s">
        <v>1787</v>
      </c>
      <c r="C592" s="174" t="s">
        <v>987</v>
      </c>
      <c r="D592" s="192">
        <v>0</v>
      </c>
      <c r="E592" s="192">
        <v>0</v>
      </c>
      <c r="F592" s="192">
        <f t="shared" si="356"/>
        <v>0</v>
      </c>
      <c r="G592" s="192">
        <f t="shared" si="357"/>
        <v>0</v>
      </c>
      <c r="H592" s="192"/>
      <c r="I592" s="192"/>
      <c r="J592" s="192"/>
      <c r="K592" s="192"/>
      <c r="L592" s="153"/>
      <c r="M592" s="153"/>
      <c r="N592" s="192"/>
      <c r="O592" s="192"/>
      <c r="P592" s="192"/>
      <c r="Q592" s="192"/>
      <c r="R592" s="192"/>
      <c r="S592" s="192"/>
      <c r="T592" s="192"/>
      <c r="U592" s="192"/>
      <c r="V592" s="192"/>
      <c r="W592" s="192"/>
    </row>
    <row r="593" spans="1:23" s="116" customFormat="1" ht="46.65" x14ac:dyDescent="0.35">
      <c r="A593" s="167">
        <v>508</v>
      </c>
      <c r="B593" s="152" t="s">
        <v>988</v>
      </c>
      <c r="C593" s="174" t="s">
        <v>1788</v>
      </c>
      <c r="D593" s="192">
        <v>0</v>
      </c>
      <c r="E593" s="192">
        <v>0</v>
      </c>
      <c r="F593" s="192">
        <f t="shared" si="356"/>
        <v>0</v>
      </c>
      <c r="G593" s="192">
        <f t="shared" si="357"/>
        <v>0</v>
      </c>
      <c r="H593" s="192"/>
      <c r="I593" s="192"/>
      <c r="J593" s="192"/>
      <c r="K593" s="192"/>
      <c r="L593" s="153"/>
      <c r="M593" s="153"/>
      <c r="N593" s="192"/>
      <c r="O593" s="192"/>
      <c r="P593" s="192"/>
      <c r="Q593" s="192"/>
      <c r="R593" s="192"/>
      <c r="S593" s="192"/>
      <c r="T593" s="192"/>
      <c r="U593" s="192"/>
      <c r="V593" s="192"/>
      <c r="W593" s="192"/>
    </row>
    <row r="594" spans="1:23" s="116" customFormat="1" ht="15.55" x14ac:dyDescent="0.35">
      <c r="A594" s="172"/>
      <c r="B594" s="156" t="s">
        <v>364</v>
      </c>
      <c r="C594" s="173"/>
      <c r="D594" s="237">
        <f t="shared" ref="D594" si="358">SUM(D595:D603)</f>
        <v>0</v>
      </c>
      <c r="E594" s="237">
        <f t="shared" ref="E594" si="359">SUM(E595:E603)</f>
        <v>0</v>
      </c>
      <c r="F594" s="190">
        <f t="shared" ref="F594:W594" si="360">SUM(F595:F603)</f>
        <v>0</v>
      </c>
      <c r="G594" s="190">
        <f t="shared" si="360"/>
        <v>0</v>
      </c>
      <c r="H594" s="190">
        <f t="shared" si="360"/>
        <v>0</v>
      </c>
      <c r="I594" s="190">
        <f t="shared" si="360"/>
        <v>0</v>
      </c>
      <c r="J594" s="190">
        <f t="shared" si="360"/>
        <v>0</v>
      </c>
      <c r="K594" s="190">
        <f t="shared" si="360"/>
        <v>0</v>
      </c>
      <c r="L594" s="190">
        <f t="shared" ref="L594:M594" si="361">SUM(L595:L603)</f>
        <v>0</v>
      </c>
      <c r="M594" s="190">
        <f t="shared" si="361"/>
        <v>0</v>
      </c>
      <c r="N594" s="190">
        <f t="shared" si="360"/>
        <v>0</v>
      </c>
      <c r="O594" s="190">
        <f t="shared" si="360"/>
        <v>0</v>
      </c>
      <c r="P594" s="190">
        <f t="shared" si="360"/>
        <v>0</v>
      </c>
      <c r="Q594" s="190">
        <f t="shared" si="360"/>
        <v>0</v>
      </c>
      <c r="R594" s="190">
        <f t="shared" si="360"/>
        <v>0</v>
      </c>
      <c r="S594" s="190">
        <f t="shared" si="360"/>
        <v>0</v>
      </c>
      <c r="T594" s="190">
        <f t="shared" si="360"/>
        <v>0</v>
      </c>
      <c r="U594" s="190">
        <f t="shared" si="360"/>
        <v>0</v>
      </c>
      <c r="V594" s="190">
        <f t="shared" si="360"/>
        <v>0</v>
      </c>
      <c r="W594" s="190">
        <f t="shared" si="360"/>
        <v>0</v>
      </c>
    </row>
    <row r="595" spans="1:23" s="116" customFormat="1" ht="31.1" x14ac:dyDescent="0.35">
      <c r="A595" s="167">
        <v>509</v>
      </c>
      <c r="B595" s="152" t="s">
        <v>989</v>
      </c>
      <c r="C595" s="174" t="s">
        <v>990</v>
      </c>
      <c r="D595" s="192">
        <v>0</v>
      </c>
      <c r="E595" s="192">
        <v>0</v>
      </c>
      <c r="F595" s="192">
        <f t="shared" ref="F595:F603" si="362">L595-D595</f>
        <v>0</v>
      </c>
      <c r="G595" s="192">
        <f t="shared" ref="G595:G603" si="363">M595-E595</f>
        <v>0</v>
      </c>
      <c r="H595" s="192"/>
      <c r="I595" s="192"/>
      <c r="J595" s="192"/>
      <c r="K595" s="192"/>
      <c r="L595" s="153"/>
      <c r="M595" s="153"/>
      <c r="N595" s="192"/>
      <c r="O595" s="192"/>
      <c r="P595" s="192"/>
      <c r="Q595" s="192"/>
      <c r="R595" s="192"/>
      <c r="S595" s="192"/>
      <c r="T595" s="192"/>
      <c r="U595" s="192"/>
      <c r="V595" s="192"/>
      <c r="W595" s="192"/>
    </row>
    <row r="596" spans="1:23" s="116" customFormat="1" ht="46.65" x14ac:dyDescent="0.35">
      <c r="A596" s="167">
        <v>510</v>
      </c>
      <c r="B596" s="152" t="s">
        <v>1789</v>
      </c>
      <c r="C596" s="174" t="s">
        <v>991</v>
      </c>
      <c r="D596" s="192">
        <v>0</v>
      </c>
      <c r="E596" s="192">
        <v>0</v>
      </c>
      <c r="F596" s="192">
        <f t="shared" si="362"/>
        <v>0</v>
      </c>
      <c r="G596" s="192">
        <f t="shared" si="363"/>
        <v>0</v>
      </c>
      <c r="H596" s="192"/>
      <c r="I596" s="192"/>
      <c r="J596" s="192"/>
      <c r="K596" s="192"/>
      <c r="L596" s="153"/>
      <c r="M596" s="153"/>
      <c r="N596" s="192"/>
      <c r="O596" s="192"/>
      <c r="P596" s="192"/>
      <c r="Q596" s="192"/>
      <c r="R596" s="192"/>
      <c r="S596" s="192"/>
      <c r="T596" s="192"/>
      <c r="U596" s="192"/>
      <c r="V596" s="192"/>
      <c r="W596" s="192"/>
    </row>
    <row r="597" spans="1:23" s="116" customFormat="1" ht="46.65" x14ac:dyDescent="0.35">
      <c r="A597" s="167">
        <v>511</v>
      </c>
      <c r="B597" s="152" t="s">
        <v>1790</v>
      </c>
      <c r="C597" s="174" t="s">
        <v>992</v>
      </c>
      <c r="D597" s="192">
        <v>0</v>
      </c>
      <c r="E597" s="192">
        <v>0</v>
      </c>
      <c r="F597" s="192">
        <f t="shared" si="362"/>
        <v>0</v>
      </c>
      <c r="G597" s="192">
        <f t="shared" si="363"/>
        <v>0</v>
      </c>
      <c r="H597" s="192"/>
      <c r="I597" s="192"/>
      <c r="J597" s="192"/>
      <c r="K597" s="192"/>
      <c r="L597" s="153"/>
      <c r="M597" s="153"/>
      <c r="N597" s="192"/>
      <c r="O597" s="192"/>
      <c r="P597" s="192"/>
      <c r="Q597" s="192"/>
      <c r="R597" s="192"/>
      <c r="S597" s="192"/>
      <c r="T597" s="192"/>
      <c r="U597" s="192"/>
      <c r="V597" s="192"/>
      <c r="W597" s="192"/>
    </row>
    <row r="598" spans="1:23" s="116" customFormat="1" ht="31.1" x14ac:dyDescent="0.35">
      <c r="A598" s="167">
        <v>512</v>
      </c>
      <c r="B598" s="152" t="s">
        <v>993</v>
      </c>
      <c r="C598" s="174" t="s">
        <v>994</v>
      </c>
      <c r="D598" s="192">
        <v>0</v>
      </c>
      <c r="E598" s="192">
        <v>0</v>
      </c>
      <c r="F598" s="192">
        <f t="shared" si="362"/>
        <v>0</v>
      </c>
      <c r="G598" s="192">
        <f t="shared" si="363"/>
        <v>0</v>
      </c>
      <c r="H598" s="192"/>
      <c r="I598" s="192"/>
      <c r="J598" s="192"/>
      <c r="K598" s="192"/>
      <c r="L598" s="153"/>
      <c r="M598" s="153"/>
      <c r="N598" s="192"/>
      <c r="O598" s="192"/>
      <c r="P598" s="192"/>
      <c r="Q598" s="192"/>
      <c r="R598" s="192"/>
      <c r="S598" s="192"/>
      <c r="T598" s="192"/>
      <c r="U598" s="192"/>
      <c r="V598" s="192"/>
      <c r="W598" s="192"/>
    </row>
    <row r="599" spans="1:23" s="116" customFormat="1" ht="46.65" x14ac:dyDescent="0.35">
      <c r="A599" s="167">
        <v>513</v>
      </c>
      <c r="B599" s="152" t="s">
        <v>995</v>
      </c>
      <c r="C599" s="174" t="s">
        <v>996</v>
      </c>
      <c r="D599" s="192">
        <v>0</v>
      </c>
      <c r="E599" s="192">
        <v>0</v>
      </c>
      <c r="F599" s="192">
        <f t="shared" si="362"/>
        <v>0</v>
      </c>
      <c r="G599" s="192">
        <f t="shared" si="363"/>
        <v>0</v>
      </c>
      <c r="H599" s="192"/>
      <c r="I599" s="192"/>
      <c r="J599" s="192"/>
      <c r="K599" s="192"/>
      <c r="L599" s="153"/>
      <c r="M599" s="153"/>
      <c r="N599" s="192"/>
      <c r="O599" s="192"/>
      <c r="P599" s="192"/>
      <c r="Q599" s="192"/>
      <c r="R599" s="192"/>
      <c r="S599" s="192"/>
      <c r="T599" s="192"/>
      <c r="U599" s="192"/>
      <c r="V599" s="192"/>
      <c r="W599" s="192"/>
    </row>
    <row r="600" spans="1:23" s="116" customFormat="1" ht="62.2" x14ac:dyDescent="0.35">
      <c r="A600" s="167">
        <v>514</v>
      </c>
      <c r="B600" s="152" t="s">
        <v>1791</v>
      </c>
      <c r="C600" s="174" t="s">
        <v>997</v>
      </c>
      <c r="D600" s="192">
        <v>0</v>
      </c>
      <c r="E600" s="192">
        <v>0</v>
      </c>
      <c r="F600" s="192">
        <f t="shared" si="362"/>
        <v>0</v>
      </c>
      <c r="G600" s="192">
        <f t="shared" si="363"/>
        <v>0</v>
      </c>
      <c r="H600" s="192"/>
      <c r="I600" s="192"/>
      <c r="J600" s="192"/>
      <c r="K600" s="192"/>
      <c r="L600" s="153"/>
      <c r="M600" s="153"/>
      <c r="N600" s="192"/>
      <c r="O600" s="192"/>
      <c r="P600" s="192"/>
      <c r="Q600" s="192"/>
      <c r="R600" s="192"/>
      <c r="S600" s="192"/>
      <c r="T600" s="192"/>
      <c r="U600" s="192"/>
      <c r="V600" s="192"/>
      <c r="W600" s="192"/>
    </row>
    <row r="601" spans="1:23" s="116" customFormat="1" ht="77.7" x14ac:dyDescent="0.35">
      <c r="A601" s="167">
        <v>515</v>
      </c>
      <c r="B601" s="152" t="s">
        <v>998</v>
      </c>
      <c r="C601" s="174" t="s">
        <v>1792</v>
      </c>
      <c r="D601" s="192">
        <v>0</v>
      </c>
      <c r="E601" s="192">
        <v>0</v>
      </c>
      <c r="F601" s="192">
        <f t="shared" si="362"/>
        <v>0</v>
      </c>
      <c r="G601" s="192">
        <f t="shared" si="363"/>
        <v>0</v>
      </c>
      <c r="H601" s="192"/>
      <c r="I601" s="192"/>
      <c r="J601" s="192"/>
      <c r="K601" s="192"/>
      <c r="L601" s="153"/>
      <c r="M601" s="153"/>
      <c r="N601" s="192"/>
      <c r="O601" s="192"/>
      <c r="P601" s="192"/>
      <c r="Q601" s="192"/>
      <c r="R601" s="192"/>
      <c r="S601" s="192"/>
      <c r="T601" s="192"/>
      <c r="U601" s="192"/>
      <c r="V601" s="192"/>
      <c r="W601" s="192"/>
    </row>
    <row r="602" spans="1:23" s="116" customFormat="1" ht="46.65" x14ac:dyDescent="0.35">
      <c r="A602" s="167">
        <v>516</v>
      </c>
      <c r="B602" s="152" t="s">
        <v>1793</v>
      </c>
      <c r="C602" s="174" t="s">
        <v>1794</v>
      </c>
      <c r="D602" s="192">
        <v>0</v>
      </c>
      <c r="E602" s="192">
        <v>0</v>
      </c>
      <c r="F602" s="192">
        <f t="shared" si="362"/>
        <v>0</v>
      </c>
      <c r="G602" s="192">
        <f t="shared" si="363"/>
        <v>0</v>
      </c>
      <c r="H602" s="192"/>
      <c r="I602" s="192"/>
      <c r="J602" s="192"/>
      <c r="K602" s="192"/>
      <c r="L602" s="153"/>
      <c r="M602" s="153"/>
      <c r="N602" s="192"/>
      <c r="O602" s="192"/>
      <c r="P602" s="192"/>
      <c r="Q602" s="192"/>
      <c r="R602" s="192"/>
      <c r="S602" s="192"/>
      <c r="T602" s="192"/>
      <c r="U602" s="192"/>
      <c r="V602" s="192"/>
      <c r="W602" s="192"/>
    </row>
    <row r="603" spans="1:23" s="116" customFormat="1" ht="46.65" x14ac:dyDescent="0.35">
      <c r="A603" s="167">
        <v>517</v>
      </c>
      <c r="B603" s="152" t="s">
        <v>999</v>
      </c>
      <c r="C603" s="174" t="s">
        <v>1795</v>
      </c>
      <c r="D603" s="192">
        <v>0</v>
      </c>
      <c r="E603" s="192">
        <v>0</v>
      </c>
      <c r="F603" s="192">
        <f t="shared" si="362"/>
        <v>0</v>
      </c>
      <c r="G603" s="192">
        <f t="shared" si="363"/>
        <v>0</v>
      </c>
      <c r="H603" s="192"/>
      <c r="I603" s="192"/>
      <c r="J603" s="192"/>
      <c r="K603" s="192"/>
      <c r="L603" s="153"/>
      <c r="M603" s="153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</row>
    <row r="604" spans="1:23" s="116" customFormat="1" ht="15.55" x14ac:dyDescent="0.35">
      <c r="A604" s="172"/>
      <c r="B604" s="156" t="s">
        <v>389</v>
      </c>
      <c r="C604" s="173"/>
      <c r="D604" s="237">
        <f t="shared" ref="D604" si="364">SUM(D605:D625)</f>
        <v>0.33</v>
      </c>
      <c r="E604" s="237">
        <f t="shared" ref="E604" si="365">SUM(E605:E625)</f>
        <v>0.4</v>
      </c>
      <c r="F604" s="190">
        <f t="shared" ref="F604:W604" si="366">SUM(F605:F625)</f>
        <v>1.2130000000000001</v>
      </c>
      <c r="G604" s="190">
        <f t="shared" si="366"/>
        <v>0.96000000000000008</v>
      </c>
      <c r="H604" s="190">
        <f t="shared" si="366"/>
        <v>0</v>
      </c>
      <c r="I604" s="190">
        <f t="shared" si="366"/>
        <v>0</v>
      </c>
      <c r="J604" s="190">
        <f t="shared" si="366"/>
        <v>0</v>
      </c>
      <c r="K604" s="190">
        <f t="shared" si="366"/>
        <v>0</v>
      </c>
      <c r="L604" s="190">
        <f t="shared" si="366"/>
        <v>1.5429999999999999</v>
      </c>
      <c r="M604" s="190">
        <f t="shared" si="366"/>
        <v>1.36</v>
      </c>
      <c r="N604" s="190">
        <f t="shared" si="366"/>
        <v>0</v>
      </c>
      <c r="O604" s="190">
        <f t="shared" si="366"/>
        <v>0</v>
      </c>
      <c r="P604" s="190">
        <f t="shared" si="366"/>
        <v>0</v>
      </c>
      <c r="Q604" s="190">
        <f t="shared" si="366"/>
        <v>0</v>
      </c>
      <c r="R604" s="190">
        <f t="shared" si="366"/>
        <v>0</v>
      </c>
      <c r="S604" s="190">
        <f t="shared" si="366"/>
        <v>0</v>
      </c>
      <c r="T604" s="190">
        <f t="shared" si="366"/>
        <v>0</v>
      </c>
      <c r="U604" s="190">
        <f t="shared" si="366"/>
        <v>0</v>
      </c>
      <c r="V604" s="190">
        <f t="shared" si="366"/>
        <v>0</v>
      </c>
      <c r="W604" s="190">
        <f t="shared" si="366"/>
        <v>0</v>
      </c>
    </row>
    <row r="605" spans="1:23" s="116" customFormat="1" ht="46.65" x14ac:dyDescent="0.35">
      <c r="A605" s="167">
        <v>518</v>
      </c>
      <c r="B605" s="152" t="s">
        <v>1000</v>
      </c>
      <c r="C605" s="174" t="s">
        <v>1001</v>
      </c>
      <c r="D605" s="192">
        <v>0</v>
      </c>
      <c r="E605" s="192">
        <v>0</v>
      </c>
      <c r="F605" s="192">
        <f t="shared" ref="F605:F625" si="367">L605-D605</f>
        <v>0</v>
      </c>
      <c r="G605" s="192">
        <f t="shared" ref="G605:G625" si="368">M605-E605</f>
        <v>0</v>
      </c>
      <c r="H605" s="192"/>
      <c r="I605" s="192"/>
      <c r="J605" s="192"/>
      <c r="K605" s="192"/>
      <c r="L605" s="153"/>
      <c r="M605" s="153"/>
      <c r="N605" s="192"/>
      <c r="O605" s="192"/>
      <c r="P605" s="192"/>
      <c r="Q605" s="192"/>
      <c r="R605" s="192"/>
      <c r="S605" s="192"/>
      <c r="T605" s="192"/>
      <c r="U605" s="192"/>
      <c r="V605" s="192"/>
      <c r="W605" s="192"/>
    </row>
    <row r="606" spans="1:23" s="116" customFormat="1" ht="77.7" x14ac:dyDescent="0.35">
      <c r="A606" s="167">
        <v>519</v>
      </c>
      <c r="B606" s="152" t="s">
        <v>1796</v>
      </c>
      <c r="C606" s="174" t="s">
        <v>1002</v>
      </c>
      <c r="D606" s="192">
        <v>0</v>
      </c>
      <c r="E606" s="192">
        <v>0</v>
      </c>
      <c r="F606" s="192">
        <f t="shared" si="367"/>
        <v>0</v>
      </c>
      <c r="G606" s="192">
        <f t="shared" si="368"/>
        <v>0</v>
      </c>
      <c r="H606" s="192"/>
      <c r="I606" s="192"/>
      <c r="J606" s="192"/>
      <c r="K606" s="192"/>
      <c r="L606" s="153"/>
      <c r="M606" s="153"/>
      <c r="N606" s="192"/>
      <c r="O606" s="192"/>
      <c r="P606" s="192"/>
      <c r="Q606" s="192"/>
      <c r="R606" s="192"/>
      <c r="S606" s="192"/>
      <c r="T606" s="192"/>
      <c r="U606" s="192"/>
      <c r="V606" s="192"/>
      <c r="W606" s="192"/>
    </row>
    <row r="607" spans="1:23" s="116" customFormat="1" ht="46.65" x14ac:dyDescent="0.35">
      <c r="A607" s="167">
        <v>520</v>
      </c>
      <c r="B607" s="152" t="s">
        <v>1003</v>
      </c>
      <c r="C607" s="174" t="s">
        <v>1004</v>
      </c>
      <c r="D607" s="192">
        <v>0</v>
      </c>
      <c r="E607" s="192">
        <v>0</v>
      </c>
      <c r="F607" s="192">
        <f t="shared" si="367"/>
        <v>0</v>
      </c>
      <c r="G607" s="192">
        <f t="shared" si="368"/>
        <v>0</v>
      </c>
      <c r="H607" s="192"/>
      <c r="I607" s="192"/>
      <c r="J607" s="192"/>
      <c r="K607" s="192"/>
      <c r="L607" s="153"/>
      <c r="M607" s="153"/>
      <c r="N607" s="192"/>
      <c r="O607" s="192"/>
      <c r="P607" s="192"/>
      <c r="Q607" s="192"/>
      <c r="R607" s="192"/>
      <c r="S607" s="192"/>
      <c r="T607" s="192"/>
      <c r="U607" s="192"/>
      <c r="V607" s="192"/>
      <c r="W607" s="192"/>
    </row>
    <row r="608" spans="1:23" s="116" customFormat="1" ht="93.25" x14ac:dyDescent="0.35">
      <c r="A608" s="167">
        <v>521</v>
      </c>
      <c r="B608" s="152" t="s">
        <v>1005</v>
      </c>
      <c r="C608" s="174" t="s">
        <v>1006</v>
      </c>
      <c r="D608" s="192">
        <v>0</v>
      </c>
      <c r="E608" s="192">
        <v>0</v>
      </c>
      <c r="F608" s="192">
        <f t="shared" si="367"/>
        <v>0</v>
      </c>
      <c r="G608" s="192">
        <f t="shared" si="368"/>
        <v>0</v>
      </c>
      <c r="H608" s="192"/>
      <c r="I608" s="192"/>
      <c r="J608" s="192"/>
      <c r="K608" s="192"/>
      <c r="L608" s="153"/>
      <c r="M608" s="153"/>
      <c r="N608" s="192"/>
      <c r="O608" s="192"/>
      <c r="P608" s="192"/>
      <c r="Q608" s="192"/>
      <c r="R608" s="192"/>
      <c r="S608" s="192"/>
      <c r="T608" s="192"/>
      <c r="U608" s="192"/>
      <c r="V608" s="192"/>
      <c r="W608" s="192"/>
    </row>
    <row r="609" spans="1:23" s="116" customFormat="1" ht="46.65" x14ac:dyDescent="0.35">
      <c r="A609" s="167">
        <v>522</v>
      </c>
      <c r="B609" s="152" t="s">
        <v>1007</v>
      </c>
      <c r="C609" s="174" t="s">
        <v>1008</v>
      </c>
      <c r="D609" s="192">
        <v>0</v>
      </c>
      <c r="E609" s="192">
        <v>0</v>
      </c>
      <c r="F609" s="192">
        <f t="shared" si="367"/>
        <v>0</v>
      </c>
      <c r="G609" s="192">
        <f t="shared" si="368"/>
        <v>0</v>
      </c>
      <c r="H609" s="192"/>
      <c r="I609" s="192"/>
      <c r="J609" s="192"/>
      <c r="K609" s="192"/>
      <c r="L609" s="153"/>
      <c r="M609" s="153"/>
      <c r="N609" s="192"/>
      <c r="O609" s="192"/>
      <c r="P609" s="192"/>
      <c r="Q609" s="192"/>
      <c r="R609" s="192"/>
      <c r="S609" s="192"/>
      <c r="T609" s="192"/>
      <c r="U609" s="192"/>
      <c r="V609" s="192"/>
      <c r="W609" s="192"/>
    </row>
    <row r="610" spans="1:23" s="116" customFormat="1" ht="46.65" x14ac:dyDescent="0.35">
      <c r="A610" s="167">
        <v>523</v>
      </c>
      <c r="B610" s="152" t="s">
        <v>1009</v>
      </c>
      <c r="C610" s="174" t="s">
        <v>1010</v>
      </c>
      <c r="D610" s="192">
        <v>0</v>
      </c>
      <c r="E610" s="192">
        <v>0</v>
      </c>
      <c r="F610" s="192">
        <f t="shared" si="367"/>
        <v>0</v>
      </c>
      <c r="G610" s="192">
        <f t="shared" si="368"/>
        <v>0</v>
      </c>
      <c r="H610" s="192"/>
      <c r="I610" s="192"/>
      <c r="J610" s="192"/>
      <c r="K610" s="192"/>
      <c r="L610" s="153"/>
      <c r="M610" s="153"/>
      <c r="N610" s="192"/>
      <c r="O610" s="192"/>
      <c r="P610" s="192"/>
      <c r="Q610" s="192"/>
      <c r="R610" s="192"/>
      <c r="S610" s="192"/>
      <c r="T610" s="192"/>
      <c r="U610" s="192"/>
      <c r="V610" s="192"/>
      <c r="W610" s="192"/>
    </row>
    <row r="611" spans="1:23" s="116" customFormat="1" ht="46.65" x14ac:dyDescent="0.35">
      <c r="A611" s="167">
        <v>524</v>
      </c>
      <c r="B611" s="152" t="s">
        <v>1011</v>
      </c>
      <c r="C611" s="174" t="s">
        <v>1012</v>
      </c>
      <c r="D611" s="192">
        <v>0</v>
      </c>
      <c r="E611" s="192">
        <v>0</v>
      </c>
      <c r="F611" s="192">
        <f t="shared" si="367"/>
        <v>0</v>
      </c>
      <c r="G611" s="192">
        <f t="shared" si="368"/>
        <v>0</v>
      </c>
      <c r="H611" s="192"/>
      <c r="I611" s="192"/>
      <c r="J611" s="192"/>
      <c r="K611" s="192"/>
      <c r="L611" s="153"/>
      <c r="M611" s="153"/>
      <c r="N611" s="192"/>
      <c r="O611" s="192"/>
      <c r="P611" s="192"/>
      <c r="Q611" s="192"/>
      <c r="R611" s="192"/>
      <c r="S611" s="192"/>
      <c r="T611" s="192"/>
      <c r="U611" s="192"/>
      <c r="V611" s="192"/>
      <c r="W611" s="192"/>
    </row>
    <row r="612" spans="1:23" s="116" customFormat="1" ht="31.1" x14ac:dyDescent="0.35">
      <c r="A612" s="167">
        <v>525</v>
      </c>
      <c r="B612" s="152" t="s">
        <v>1013</v>
      </c>
      <c r="C612" s="174" t="s">
        <v>1014</v>
      </c>
      <c r="D612" s="192">
        <v>0</v>
      </c>
      <c r="E612" s="192">
        <v>0</v>
      </c>
      <c r="F612" s="192">
        <f t="shared" si="367"/>
        <v>0</v>
      </c>
      <c r="G612" s="192">
        <f t="shared" si="368"/>
        <v>0</v>
      </c>
      <c r="H612" s="192"/>
      <c r="I612" s="192"/>
      <c r="J612" s="192"/>
      <c r="K612" s="192"/>
      <c r="L612" s="153"/>
      <c r="M612" s="153"/>
      <c r="N612" s="192"/>
      <c r="O612" s="192"/>
      <c r="P612" s="192"/>
      <c r="Q612" s="192"/>
      <c r="R612" s="192"/>
      <c r="S612" s="192"/>
      <c r="T612" s="192"/>
      <c r="U612" s="192"/>
      <c r="V612" s="192"/>
      <c r="W612" s="192"/>
    </row>
    <row r="613" spans="1:23" s="116" customFormat="1" ht="31.1" x14ac:dyDescent="0.35">
      <c r="A613" s="167">
        <v>526</v>
      </c>
      <c r="B613" s="152" t="s">
        <v>1797</v>
      </c>
      <c r="C613" s="174" t="s">
        <v>1015</v>
      </c>
      <c r="D613" s="192">
        <v>0.33</v>
      </c>
      <c r="E613" s="192">
        <v>0.4</v>
      </c>
      <c r="F613" s="192">
        <f t="shared" si="367"/>
        <v>0</v>
      </c>
      <c r="G613" s="192">
        <f t="shared" si="368"/>
        <v>0</v>
      </c>
      <c r="H613" s="192"/>
      <c r="I613" s="192"/>
      <c r="J613" s="192"/>
      <c r="K613" s="192"/>
      <c r="L613" s="153">
        <v>0.33</v>
      </c>
      <c r="M613" s="153">
        <v>0.4</v>
      </c>
      <c r="N613" s="192"/>
      <c r="O613" s="192"/>
      <c r="P613" s="192"/>
      <c r="Q613" s="192"/>
      <c r="R613" s="192"/>
      <c r="S613" s="192"/>
      <c r="T613" s="192"/>
      <c r="U613" s="192"/>
      <c r="V613" s="192"/>
      <c r="W613" s="192"/>
    </row>
    <row r="614" spans="1:23" s="116" customFormat="1" ht="46.65" x14ac:dyDescent="0.35">
      <c r="A614" s="167">
        <v>527</v>
      </c>
      <c r="B614" s="152" t="s">
        <v>1016</v>
      </c>
      <c r="C614" s="174" t="s">
        <v>1017</v>
      </c>
      <c r="D614" s="192">
        <v>0</v>
      </c>
      <c r="E614" s="192">
        <v>0</v>
      </c>
      <c r="F614" s="192">
        <f t="shared" si="367"/>
        <v>0</v>
      </c>
      <c r="G614" s="192">
        <f t="shared" si="368"/>
        <v>0</v>
      </c>
      <c r="H614" s="192"/>
      <c r="I614" s="192"/>
      <c r="J614" s="192"/>
      <c r="K614" s="192"/>
      <c r="L614" s="153"/>
      <c r="M614" s="153"/>
      <c r="N614" s="192"/>
      <c r="O614" s="192"/>
      <c r="P614" s="192"/>
      <c r="Q614" s="192"/>
      <c r="R614" s="192"/>
      <c r="S614" s="192"/>
      <c r="T614" s="192"/>
      <c r="U614" s="192"/>
      <c r="V614" s="192"/>
      <c r="W614" s="192"/>
    </row>
    <row r="615" spans="1:23" s="116" customFormat="1" ht="46.65" x14ac:dyDescent="0.35">
      <c r="A615" s="167">
        <v>528</v>
      </c>
      <c r="B615" s="152" t="s">
        <v>1018</v>
      </c>
      <c r="C615" s="174" t="s">
        <v>1019</v>
      </c>
      <c r="D615" s="192">
        <v>0</v>
      </c>
      <c r="E615" s="192">
        <v>0</v>
      </c>
      <c r="F615" s="192">
        <f t="shared" si="367"/>
        <v>0.6</v>
      </c>
      <c r="G615" s="192">
        <f t="shared" si="368"/>
        <v>0</v>
      </c>
      <c r="H615" s="192"/>
      <c r="I615" s="192"/>
      <c r="J615" s="192"/>
      <c r="K615" s="192"/>
      <c r="L615" s="153">
        <v>0.6</v>
      </c>
      <c r="M615" s="153"/>
      <c r="N615" s="192"/>
      <c r="O615" s="192"/>
      <c r="P615" s="192"/>
      <c r="Q615" s="192"/>
      <c r="R615" s="192"/>
      <c r="S615" s="192"/>
      <c r="T615" s="192"/>
      <c r="U615" s="192"/>
      <c r="V615" s="192"/>
      <c r="W615" s="192"/>
    </row>
    <row r="616" spans="1:23" s="116" customFormat="1" ht="31.1" x14ac:dyDescent="0.35">
      <c r="A616" s="167">
        <v>529</v>
      </c>
      <c r="B616" s="152" t="s">
        <v>1020</v>
      </c>
      <c r="C616" s="174" t="s">
        <v>1021</v>
      </c>
      <c r="D616" s="192">
        <v>0</v>
      </c>
      <c r="E616" s="192">
        <v>0</v>
      </c>
      <c r="F616" s="192">
        <f t="shared" si="367"/>
        <v>0</v>
      </c>
      <c r="G616" s="192">
        <f t="shared" si="368"/>
        <v>0</v>
      </c>
      <c r="H616" s="192"/>
      <c r="I616" s="192"/>
      <c r="J616" s="192"/>
      <c r="K616" s="192"/>
      <c r="L616" s="153"/>
      <c r="M616" s="153"/>
      <c r="N616" s="192"/>
      <c r="O616" s="192"/>
      <c r="P616" s="192"/>
      <c r="Q616" s="192"/>
      <c r="R616" s="192"/>
      <c r="S616" s="192"/>
      <c r="T616" s="192"/>
      <c r="U616" s="192"/>
      <c r="V616" s="192"/>
      <c r="W616" s="192"/>
    </row>
    <row r="617" spans="1:23" s="116" customFormat="1" ht="46.65" x14ac:dyDescent="0.35">
      <c r="A617" s="167">
        <v>530</v>
      </c>
      <c r="B617" s="152" t="s">
        <v>1798</v>
      </c>
      <c r="C617" s="174" t="s">
        <v>1022</v>
      </c>
      <c r="D617" s="192">
        <v>0</v>
      </c>
      <c r="E617" s="192">
        <v>0</v>
      </c>
      <c r="F617" s="192">
        <f t="shared" si="367"/>
        <v>0</v>
      </c>
      <c r="G617" s="192">
        <f t="shared" si="368"/>
        <v>0</v>
      </c>
      <c r="H617" s="192"/>
      <c r="I617" s="192"/>
      <c r="J617" s="192"/>
      <c r="K617" s="192"/>
      <c r="L617" s="153"/>
      <c r="M617" s="153"/>
      <c r="N617" s="192"/>
      <c r="O617" s="192"/>
      <c r="P617" s="192"/>
      <c r="Q617" s="192"/>
      <c r="R617" s="192"/>
      <c r="S617" s="192"/>
      <c r="T617" s="192"/>
      <c r="U617" s="192"/>
      <c r="V617" s="192"/>
      <c r="W617" s="192"/>
    </row>
    <row r="618" spans="1:23" s="116" customFormat="1" ht="31.1" x14ac:dyDescent="0.35">
      <c r="A618" s="167">
        <v>531</v>
      </c>
      <c r="B618" s="152" t="s">
        <v>1023</v>
      </c>
      <c r="C618" s="174" t="s">
        <v>1024</v>
      </c>
      <c r="D618" s="192">
        <v>0</v>
      </c>
      <c r="E618" s="192">
        <v>0</v>
      </c>
      <c r="F618" s="192">
        <f t="shared" si="367"/>
        <v>0.53100000000000003</v>
      </c>
      <c r="G618" s="192">
        <f t="shared" si="368"/>
        <v>0.16</v>
      </c>
      <c r="H618" s="192"/>
      <c r="I618" s="192"/>
      <c r="J618" s="192"/>
      <c r="K618" s="192"/>
      <c r="L618" s="153">
        <v>0.53100000000000003</v>
      </c>
      <c r="M618" s="153">
        <v>0.16</v>
      </c>
      <c r="N618" s="192"/>
      <c r="O618" s="192"/>
      <c r="P618" s="192"/>
      <c r="Q618" s="192"/>
      <c r="R618" s="192"/>
      <c r="S618" s="192"/>
      <c r="T618" s="192"/>
      <c r="U618" s="192"/>
      <c r="V618" s="192"/>
      <c r="W618" s="192"/>
    </row>
    <row r="619" spans="1:23" s="116" customFormat="1" ht="46.65" x14ac:dyDescent="0.35">
      <c r="A619" s="167">
        <v>532</v>
      </c>
      <c r="B619" s="152" t="s">
        <v>1799</v>
      </c>
      <c r="C619" s="174" t="s">
        <v>1025</v>
      </c>
      <c r="D619" s="192">
        <v>0</v>
      </c>
      <c r="E619" s="192">
        <v>0</v>
      </c>
      <c r="F619" s="192">
        <f t="shared" si="367"/>
        <v>0</v>
      </c>
      <c r="G619" s="192">
        <f t="shared" si="368"/>
        <v>0</v>
      </c>
      <c r="H619" s="192"/>
      <c r="I619" s="192"/>
      <c r="J619" s="192"/>
      <c r="K619" s="192"/>
      <c r="L619" s="153"/>
      <c r="M619" s="153"/>
      <c r="N619" s="192"/>
      <c r="O619" s="192"/>
      <c r="P619" s="192"/>
      <c r="Q619" s="192"/>
      <c r="R619" s="192"/>
      <c r="S619" s="192"/>
      <c r="T619" s="192"/>
      <c r="U619" s="192"/>
      <c r="V619" s="192"/>
      <c r="W619" s="192"/>
    </row>
    <row r="620" spans="1:23" s="116" customFormat="1" ht="31.1" x14ac:dyDescent="0.35">
      <c r="A620" s="167">
        <v>533</v>
      </c>
      <c r="B620" s="152" t="s">
        <v>1800</v>
      </c>
      <c r="C620" s="174" t="s">
        <v>1026</v>
      </c>
      <c r="D620" s="192">
        <v>0</v>
      </c>
      <c r="E620" s="192">
        <v>0</v>
      </c>
      <c r="F620" s="192">
        <f t="shared" si="367"/>
        <v>0</v>
      </c>
      <c r="G620" s="192">
        <f t="shared" si="368"/>
        <v>0</v>
      </c>
      <c r="H620" s="192"/>
      <c r="I620" s="192"/>
      <c r="J620" s="192"/>
      <c r="K620" s="192"/>
      <c r="L620" s="153"/>
      <c r="M620" s="153"/>
      <c r="N620" s="192"/>
      <c r="O620" s="192"/>
      <c r="P620" s="192"/>
      <c r="Q620" s="192"/>
      <c r="R620" s="192"/>
      <c r="S620" s="192"/>
      <c r="T620" s="192"/>
      <c r="U620" s="192"/>
      <c r="V620" s="192"/>
      <c r="W620" s="192"/>
    </row>
    <row r="621" spans="1:23" s="116" customFormat="1" ht="46.65" x14ac:dyDescent="0.35">
      <c r="A621" s="167">
        <v>534</v>
      </c>
      <c r="B621" s="152" t="s">
        <v>1801</v>
      </c>
      <c r="C621" s="174" t="s">
        <v>1802</v>
      </c>
      <c r="D621" s="192">
        <v>0</v>
      </c>
      <c r="E621" s="192">
        <v>0</v>
      </c>
      <c r="F621" s="192">
        <f t="shared" si="367"/>
        <v>8.2000000000000003E-2</v>
      </c>
      <c r="G621" s="192">
        <f t="shared" si="368"/>
        <v>0.8</v>
      </c>
      <c r="H621" s="192"/>
      <c r="I621" s="192"/>
      <c r="J621" s="192"/>
      <c r="K621" s="192"/>
      <c r="L621" s="153">
        <v>8.2000000000000003E-2</v>
      </c>
      <c r="M621" s="153">
        <v>0.8</v>
      </c>
      <c r="N621" s="192"/>
      <c r="O621" s="192"/>
      <c r="P621" s="192"/>
      <c r="Q621" s="192"/>
      <c r="R621" s="192"/>
      <c r="S621" s="192"/>
      <c r="T621" s="192"/>
      <c r="U621" s="192"/>
      <c r="V621" s="192"/>
      <c r="W621" s="192"/>
    </row>
    <row r="622" spans="1:23" s="116" customFormat="1" ht="46.65" x14ac:dyDescent="0.35">
      <c r="A622" s="167">
        <v>535</v>
      </c>
      <c r="B622" s="152" t="s">
        <v>1803</v>
      </c>
      <c r="C622" s="174" t="s">
        <v>1804</v>
      </c>
      <c r="D622" s="192">
        <v>0</v>
      </c>
      <c r="E622" s="192">
        <v>0</v>
      </c>
      <c r="F622" s="192">
        <f t="shared" si="367"/>
        <v>0</v>
      </c>
      <c r="G622" s="192">
        <f t="shared" si="368"/>
        <v>0</v>
      </c>
      <c r="H622" s="192"/>
      <c r="I622" s="192"/>
      <c r="J622" s="192"/>
      <c r="K622" s="192"/>
      <c r="L622" s="153"/>
      <c r="M622" s="153"/>
      <c r="N622" s="192"/>
      <c r="O622" s="192"/>
      <c r="P622" s="192"/>
      <c r="Q622" s="192"/>
      <c r="R622" s="192"/>
      <c r="S622" s="192"/>
      <c r="T622" s="192"/>
      <c r="U622" s="192"/>
      <c r="V622" s="192"/>
      <c r="W622" s="192"/>
    </row>
    <row r="623" spans="1:23" s="116" customFormat="1" ht="31.1" x14ac:dyDescent="0.35">
      <c r="A623" s="167">
        <v>536</v>
      </c>
      <c r="B623" s="152" t="s">
        <v>1027</v>
      </c>
      <c r="C623" s="174" t="s">
        <v>1028</v>
      </c>
      <c r="D623" s="192">
        <v>0</v>
      </c>
      <c r="E623" s="192">
        <v>0</v>
      </c>
      <c r="F623" s="192">
        <f t="shared" si="367"/>
        <v>0</v>
      </c>
      <c r="G623" s="192">
        <f t="shared" si="368"/>
        <v>0</v>
      </c>
      <c r="H623" s="192"/>
      <c r="I623" s="192"/>
      <c r="J623" s="192"/>
      <c r="K623" s="192"/>
      <c r="L623" s="153"/>
      <c r="M623" s="153"/>
      <c r="N623" s="192"/>
      <c r="O623" s="192"/>
      <c r="P623" s="192"/>
      <c r="Q623" s="192"/>
      <c r="R623" s="192"/>
      <c r="S623" s="192"/>
      <c r="T623" s="192"/>
      <c r="U623" s="192"/>
      <c r="V623" s="192"/>
      <c r="W623" s="192"/>
    </row>
    <row r="624" spans="1:23" s="116" customFormat="1" ht="46.65" x14ac:dyDescent="0.35">
      <c r="A624" s="167">
        <v>537</v>
      </c>
      <c r="B624" s="152" t="s">
        <v>1029</v>
      </c>
      <c r="C624" s="174" t="s">
        <v>1805</v>
      </c>
      <c r="D624" s="192">
        <v>0</v>
      </c>
      <c r="E624" s="192">
        <v>0</v>
      </c>
      <c r="F624" s="192">
        <f t="shared" si="367"/>
        <v>0</v>
      </c>
      <c r="G624" s="192">
        <f t="shared" si="368"/>
        <v>0</v>
      </c>
      <c r="H624" s="192"/>
      <c r="I624" s="192"/>
      <c r="J624" s="192"/>
      <c r="K624" s="192"/>
      <c r="L624" s="153"/>
      <c r="M624" s="153"/>
      <c r="N624" s="192"/>
      <c r="O624" s="192"/>
      <c r="P624" s="192"/>
      <c r="Q624" s="192"/>
      <c r="R624" s="192"/>
      <c r="S624" s="192"/>
      <c r="T624" s="192"/>
      <c r="U624" s="192"/>
      <c r="V624" s="192"/>
      <c r="W624" s="192"/>
    </row>
    <row r="625" spans="1:23" s="116" customFormat="1" ht="46.65" x14ac:dyDescent="0.35">
      <c r="A625" s="167">
        <v>538</v>
      </c>
      <c r="B625" s="152" t="s">
        <v>1806</v>
      </c>
      <c r="C625" s="174" t="s">
        <v>1807</v>
      </c>
      <c r="D625" s="192">
        <v>0</v>
      </c>
      <c r="E625" s="192">
        <v>0</v>
      </c>
      <c r="F625" s="192">
        <f t="shared" si="367"/>
        <v>0</v>
      </c>
      <c r="G625" s="192">
        <f t="shared" si="368"/>
        <v>0</v>
      </c>
      <c r="H625" s="192"/>
      <c r="I625" s="192"/>
      <c r="J625" s="192"/>
      <c r="K625" s="192"/>
      <c r="L625" s="153"/>
      <c r="M625" s="153"/>
      <c r="N625" s="192"/>
      <c r="O625" s="192"/>
      <c r="P625" s="192"/>
      <c r="Q625" s="192"/>
      <c r="R625" s="192"/>
      <c r="S625" s="192"/>
      <c r="T625" s="192"/>
      <c r="U625" s="192"/>
      <c r="V625" s="192"/>
      <c r="W625" s="192"/>
    </row>
    <row r="626" spans="1:23" s="116" customFormat="1" ht="15.55" x14ac:dyDescent="0.35">
      <c r="A626" s="172"/>
      <c r="B626" s="156" t="s">
        <v>411</v>
      </c>
      <c r="C626" s="173"/>
      <c r="D626" s="237">
        <f t="shared" ref="D626" si="369">SUM(D627)</f>
        <v>0</v>
      </c>
      <c r="E626" s="237">
        <f t="shared" ref="E626" si="370">SUM(E627)</f>
        <v>0</v>
      </c>
      <c r="F626" s="190">
        <f t="shared" ref="F626:W626" si="371">SUM(F627:F627)</f>
        <v>0</v>
      </c>
      <c r="G626" s="190">
        <f t="shared" si="371"/>
        <v>0</v>
      </c>
      <c r="H626" s="190">
        <f t="shared" si="371"/>
        <v>0</v>
      </c>
      <c r="I626" s="190">
        <f t="shared" si="371"/>
        <v>0</v>
      </c>
      <c r="J626" s="190">
        <f t="shared" si="371"/>
        <v>0</v>
      </c>
      <c r="K626" s="190">
        <f t="shared" si="371"/>
        <v>0</v>
      </c>
      <c r="L626" s="190">
        <f t="shared" si="371"/>
        <v>0</v>
      </c>
      <c r="M626" s="190">
        <f t="shared" si="371"/>
        <v>0</v>
      </c>
      <c r="N626" s="190">
        <f t="shared" si="371"/>
        <v>0</v>
      </c>
      <c r="O626" s="190">
        <f t="shared" si="371"/>
        <v>0</v>
      </c>
      <c r="P626" s="190">
        <f t="shared" si="371"/>
        <v>0</v>
      </c>
      <c r="Q626" s="190">
        <f t="shared" si="371"/>
        <v>0</v>
      </c>
      <c r="R626" s="190">
        <f t="shared" si="371"/>
        <v>0</v>
      </c>
      <c r="S626" s="190">
        <f t="shared" si="371"/>
        <v>0</v>
      </c>
      <c r="T626" s="190">
        <f t="shared" si="371"/>
        <v>0</v>
      </c>
      <c r="U626" s="190">
        <f t="shared" si="371"/>
        <v>0</v>
      </c>
      <c r="V626" s="190">
        <f t="shared" si="371"/>
        <v>0</v>
      </c>
      <c r="W626" s="190">
        <f t="shared" si="371"/>
        <v>0</v>
      </c>
    </row>
    <row r="627" spans="1:23" s="116" customFormat="1" ht="31.1" x14ac:dyDescent="0.35">
      <c r="A627" s="167">
        <v>539</v>
      </c>
      <c r="B627" s="152" t="s">
        <v>1030</v>
      </c>
      <c r="C627" s="174" t="s">
        <v>1031</v>
      </c>
      <c r="D627" s="192">
        <v>0</v>
      </c>
      <c r="E627" s="192">
        <v>0</v>
      </c>
      <c r="F627" s="192">
        <f>L627-D627</f>
        <v>0</v>
      </c>
      <c r="G627" s="192">
        <f>M627-E627</f>
        <v>0</v>
      </c>
      <c r="H627" s="192"/>
      <c r="I627" s="192"/>
      <c r="J627" s="192"/>
      <c r="K627" s="192"/>
      <c r="L627" s="153"/>
      <c r="M627" s="153"/>
      <c r="N627" s="192"/>
      <c r="O627" s="192"/>
      <c r="P627" s="192"/>
      <c r="Q627" s="192"/>
      <c r="R627" s="192"/>
      <c r="S627" s="192"/>
      <c r="T627" s="192"/>
      <c r="U627" s="192"/>
      <c r="V627" s="192"/>
      <c r="W627" s="192"/>
    </row>
    <row r="628" spans="1:23" s="116" customFormat="1" ht="15.55" x14ac:dyDescent="0.35">
      <c r="A628" s="172"/>
      <c r="B628" s="156" t="s">
        <v>414</v>
      </c>
      <c r="C628" s="173"/>
      <c r="D628" s="237">
        <f t="shared" ref="D628" si="372">SUM(D629:D639)</f>
        <v>0.31</v>
      </c>
      <c r="E628" s="237">
        <f t="shared" ref="E628" si="373">SUM(E629:E639)</f>
        <v>0.63</v>
      </c>
      <c r="F628" s="190">
        <f t="shared" ref="F628:W628" si="374">SUM(F629:F639)</f>
        <v>0</v>
      </c>
      <c r="G628" s="190">
        <f t="shared" si="374"/>
        <v>0</v>
      </c>
      <c r="H628" s="190">
        <f t="shared" si="374"/>
        <v>0</v>
      </c>
      <c r="I628" s="190">
        <f t="shared" si="374"/>
        <v>0</v>
      </c>
      <c r="J628" s="190">
        <f t="shared" si="374"/>
        <v>0</v>
      </c>
      <c r="K628" s="190">
        <f t="shared" si="374"/>
        <v>0</v>
      </c>
      <c r="L628" s="190">
        <f t="shared" ref="L628:M628" si="375">SUM(L629:L639)</f>
        <v>0.31</v>
      </c>
      <c r="M628" s="190">
        <f t="shared" si="375"/>
        <v>0.63</v>
      </c>
      <c r="N628" s="190">
        <f t="shared" si="374"/>
        <v>0</v>
      </c>
      <c r="O628" s="190">
        <f t="shared" si="374"/>
        <v>0</v>
      </c>
      <c r="P628" s="190">
        <f t="shared" si="374"/>
        <v>0</v>
      </c>
      <c r="Q628" s="190">
        <f t="shared" si="374"/>
        <v>0</v>
      </c>
      <c r="R628" s="190">
        <f t="shared" si="374"/>
        <v>0</v>
      </c>
      <c r="S628" s="190">
        <f t="shared" si="374"/>
        <v>0</v>
      </c>
      <c r="T628" s="190">
        <f t="shared" si="374"/>
        <v>0</v>
      </c>
      <c r="U628" s="190">
        <f t="shared" si="374"/>
        <v>0</v>
      </c>
      <c r="V628" s="190">
        <f t="shared" si="374"/>
        <v>0</v>
      </c>
      <c r="W628" s="190">
        <f t="shared" si="374"/>
        <v>0</v>
      </c>
    </row>
    <row r="629" spans="1:23" s="116" customFormat="1" ht="31.1" x14ac:dyDescent="0.35">
      <c r="A629" s="167">
        <v>540</v>
      </c>
      <c r="B629" s="152" t="s">
        <v>1032</v>
      </c>
      <c r="C629" s="174" t="s">
        <v>1033</v>
      </c>
      <c r="D629" s="192">
        <v>0</v>
      </c>
      <c r="E629" s="192">
        <v>0</v>
      </c>
      <c r="F629" s="192">
        <f t="shared" ref="F629:F639" si="376">L629-D629</f>
        <v>0</v>
      </c>
      <c r="G629" s="192">
        <f t="shared" ref="G629:G639" si="377">M629-E629</f>
        <v>0</v>
      </c>
      <c r="H629" s="192"/>
      <c r="I629" s="192"/>
      <c r="J629" s="192"/>
      <c r="K629" s="192"/>
      <c r="L629" s="153"/>
      <c r="M629" s="153"/>
      <c r="N629" s="192"/>
      <c r="O629" s="192"/>
      <c r="P629" s="192"/>
      <c r="Q629" s="192"/>
      <c r="R629" s="192"/>
      <c r="S629" s="192"/>
      <c r="T629" s="192"/>
      <c r="U629" s="192"/>
      <c r="V629" s="192"/>
      <c r="W629" s="192"/>
    </row>
    <row r="630" spans="1:23" s="116" customFormat="1" ht="31.1" x14ac:dyDescent="0.35">
      <c r="A630" s="167">
        <v>541</v>
      </c>
      <c r="B630" s="152" t="s">
        <v>1034</v>
      </c>
      <c r="C630" s="174" t="s">
        <v>1035</v>
      </c>
      <c r="D630" s="192">
        <v>0</v>
      </c>
      <c r="E630" s="192">
        <v>0</v>
      </c>
      <c r="F630" s="192">
        <f t="shared" si="376"/>
        <v>0</v>
      </c>
      <c r="G630" s="192">
        <f t="shared" si="377"/>
        <v>0</v>
      </c>
      <c r="H630" s="192"/>
      <c r="I630" s="192"/>
      <c r="J630" s="192"/>
      <c r="K630" s="192"/>
      <c r="L630" s="153"/>
      <c r="M630" s="153"/>
      <c r="N630" s="192"/>
      <c r="O630" s="192"/>
      <c r="P630" s="192"/>
      <c r="Q630" s="192"/>
      <c r="R630" s="192"/>
      <c r="S630" s="192"/>
      <c r="T630" s="192"/>
      <c r="U630" s="192"/>
      <c r="V630" s="192"/>
      <c r="W630" s="192"/>
    </row>
    <row r="631" spans="1:23" s="116" customFormat="1" ht="46.65" x14ac:dyDescent="0.35">
      <c r="A631" s="167">
        <v>542</v>
      </c>
      <c r="B631" s="152" t="s">
        <v>1036</v>
      </c>
      <c r="C631" s="174" t="s">
        <v>1037</v>
      </c>
      <c r="D631" s="192">
        <v>0</v>
      </c>
      <c r="E631" s="192">
        <v>0</v>
      </c>
      <c r="F631" s="192">
        <f t="shared" si="376"/>
        <v>0</v>
      </c>
      <c r="G631" s="192">
        <f t="shared" si="377"/>
        <v>0</v>
      </c>
      <c r="H631" s="192"/>
      <c r="I631" s="192"/>
      <c r="J631" s="192"/>
      <c r="K631" s="192"/>
      <c r="L631" s="153"/>
      <c r="M631" s="153"/>
      <c r="N631" s="192"/>
      <c r="O631" s="192"/>
      <c r="P631" s="192"/>
      <c r="Q631" s="192"/>
      <c r="R631" s="192"/>
      <c r="S631" s="192"/>
      <c r="T631" s="192"/>
      <c r="U631" s="192"/>
      <c r="V631" s="192"/>
      <c r="W631" s="192"/>
    </row>
    <row r="632" spans="1:23" s="116" customFormat="1" ht="31.1" x14ac:dyDescent="0.35">
      <c r="A632" s="167">
        <v>543</v>
      </c>
      <c r="B632" s="152" t="s">
        <v>1038</v>
      </c>
      <c r="C632" s="174" t="s">
        <v>1039</v>
      </c>
      <c r="D632" s="192">
        <v>0</v>
      </c>
      <c r="E632" s="192">
        <v>0</v>
      </c>
      <c r="F632" s="192">
        <f t="shared" si="376"/>
        <v>0</v>
      </c>
      <c r="G632" s="192">
        <f t="shared" si="377"/>
        <v>0</v>
      </c>
      <c r="H632" s="192"/>
      <c r="I632" s="192"/>
      <c r="J632" s="192"/>
      <c r="K632" s="192"/>
      <c r="L632" s="153"/>
      <c r="M632" s="153"/>
      <c r="N632" s="192"/>
      <c r="O632" s="192"/>
      <c r="P632" s="192"/>
      <c r="Q632" s="192"/>
      <c r="R632" s="192"/>
      <c r="S632" s="192"/>
      <c r="T632" s="192"/>
      <c r="U632" s="192"/>
      <c r="V632" s="192"/>
      <c r="W632" s="192"/>
    </row>
    <row r="633" spans="1:23" s="116" customFormat="1" ht="31.1" x14ac:dyDescent="0.35">
      <c r="A633" s="167">
        <v>544</v>
      </c>
      <c r="B633" s="152" t="s">
        <v>1808</v>
      </c>
      <c r="C633" s="174" t="s">
        <v>1040</v>
      </c>
      <c r="D633" s="192">
        <v>0</v>
      </c>
      <c r="E633" s="192">
        <v>0</v>
      </c>
      <c r="F633" s="192">
        <f t="shared" si="376"/>
        <v>0</v>
      </c>
      <c r="G633" s="192">
        <f t="shared" si="377"/>
        <v>0</v>
      </c>
      <c r="H633" s="192"/>
      <c r="I633" s="192"/>
      <c r="J633" s="192"/>
      <c r="K633" s="192"/>
      <c r="L633" s="153"/>
      <c r="M633" s="153"/>
      <c r="N633" s="192"/>
      <c r="O633" s="192"/>
      <c r="P633" s="192"/>
      <c r="Q633" s="192"/>
      <c r="R633" s="192"/>
      <c r="S633" s="192"/>
      <c r="T633" s="192"/>
      <c r="U633" s="192"/>
      <c r="V633" s="192"/>
      <c r="W633" s="192"/>
    </row>
    <row r="634" spans="1:23" s="116" customFormat="1" ht="31.1" x14ac:dyDescent="0.35">
      <c r="A634" s="167">
        <v>545</v>
      </c>
      <c r="B634" s="152" t="s">
        <v>1809</v>
      </c>
      <c r="C634" s="174" t="s">
        <v>1041</v>
      </c>
      <c r="D634" s="192">
        <v>0</v>
      </c>
      <c r="E634" s="192">
        <v>0</v>
      </c>
      <c r="F634" s="192">
        <f t="shared" si="376"/>
        <v>0</v>
      </c>
      <c r="G634" s="192">
        <f t="shared" si="377"/>
        <v>0</v>
      </c>
      <c r="H634" s="192"/>
      <c r="I634" s="192"/>
      <c r="J634" s="192"/>
      <c r="K634" s="192"/>
      <c r="L634" s="153"/>
      <c r="M634" s="153"/>
      <c r="N634" s="192"/>
      <c r="O634" s="192"/>
      <c r="P634" s="192"/>
      <c r="Q634" s="192"/>
      <c r="R634" s="192"/>
      <c r="S634" s="192"/>
      <c r="T634" s="192"/>
      <c r="U634" s="192"/>
      <c r="V634" s="192"/>
      <c r="W634" s="192"/>
    </row>
    <row r="635" spans="1:23" s="116" customFormat="1" ht="31.1" x14ac:dyDescent="0.35">
      <c r="A635" s="167">
        <v>546</v>
      </c>
      <c r="B635" s="152" t="s">
        <v>1810</v>
      </c>
      <c r="C635" s="174" t="s">
        <v>1042</v>
      </c>
      <c r="D635" s="192">
        <v>0</v>
      </c>
      <c r="E635" s="192">
        <v>0</v>
      </c>
      <c r="F635" s="192">
        <f t="shared" si="376"/>
        <v>0</v>
      </c>
      <c r="G635" s="192">
        <f t="shared" si="377"/>
        <v>0</v>
      </c>
      <c r="H635" s="192"/>
      <c r="I635" s="192"/>
      <c r="J635" s="192"/>
      <c r="K635" s="192"/>
      <c r="L635" s="153"/>
      <c r="M635" s="153"/>
      <c r="N635" s="192"/>
      <c r="O635" s="192"/>
      <c r="P635" s="192"/>
      <c r="Q635" s="192"/>
      <c r="R635" s="192"/>
      <c r="S635" s="192"/>
      <c r="T635" s="192"/>
      <c r="U635" s="192"/>
      <c r="V635" s="192"/>
      <c r="W635" s="192"/>
    </row>
    <row r="636" spans="1:23" s="116" customFormat="1" ht="31.1" x14ac:dyDescent="0.35">
      <c r="A636" s="167">
        <v>547</v>
      </c>
      <c r="B636" s="152" t="s">
        <v>1811</v>
      </c>
      <c r="C636" s="174" t="s">
        <v>1043</v>
      </c>
      <c r="D636" s="192">
        <v>0</v>
      </c>
      <c r="E636" s="192">
        <v>0</v>
      </c>
      <c r="F636" s="192">
        <f t="shared" si="376"/>
        <v>0</v>
      </c>
      <c r="G636" s="192">
        <f t="shared" si="377"/>
        <v>0</v>
      </c>
      <c r="H636" s="192"/>
      <c r="I636" s="192"/>
      <c r="J636" s="192"/>
      <c r="K636" s="192"/>
      <c r="L636" s="153"/>
      <c r="M636" s="153"/>
      <c r="N636" s="192"/>
      <c r="O636" s="192"/>
      <c r="P636" s="192"/>
      <c r="Q636" s="192"/>
      <c r="R636" s="192"/>
      <c r="S636" s="192"/>
      <c r="T636" s="192"/>
      <c r="U636" s="192"/>
      <c r="V636" s="192"/>
      <c r="W636" s="192"/>
    </row>
    <row r="637" spans="1:23" s="116" customFormat="1" ht="31.1" x14ac:dyDescent="0.35">
      <c r="A637" s="167">
        <v>548</v>
      </c>
      <c r="B637" s="152" t="s">
        <v>1044</v>
      </c>
      <c r="C637" s="174" t="s">
        <v>1812</v>
      </c>
      <c r="D637" s="192">
        <v>0.31</v>
      </c>
      <c r="E637" s="192">
        <v>0.63</v>
      </c>
      <c r="F637" s="192">
        <f t="shared" si="376"/>
        <v>0</v>
      </c>
      <c r="G637" s="192">
        <f t="shared" si="377"/>
        <v>0</v>
      </c>
      <c r="H637" s="192"/>
      <c r="I637" s="192"/>
      <c r="J637" s="192"/>
      <c r="K637" s="192"/>
      <c r="L637" s="153">
        <v>0.31</v>
      </c>
      <c r="M637" s="153">
        <v>0.63</v>
      </c>
      <c r="N637" s="192"/>
      <c r="O637" s="192"/>
      <c r="P637" s="192"/>
      <c r="Q637" s="192"/>
      <c r="R637" s="192"/>
      <c r="S637" s="192"/>
      <c r="T637" s="192"/>
      <c r="U637" s="192"/>
      <c r="V637" s="192"/>
      <c r="W637" s="192"/>
    </row>
    <row r="638" spans="1:23" s="116" customFormat="1" ht="31.1" x14ac:dyDescent="0.35">
      <c r="A638" s="167">
        <v>549</v>
      </c>
      <c r="B638" s="152" t="s">
        <v>1045</v>
      </c>
      <c r="C638" s="174" t="s">
        <v>1813</v>
      </c>
      <c r="D638" s="192">
        <v>0</v>
      </c>
      <c r="E638" s="192">
        <v>0</v>
      </c>
      <c r="F638" s="192">
        <f t="shared" si="376"/>
        <v>0</v>
      </c>
      <c r="G638" s="192">
        <f t="shared" si="377"/>
        <v>0</v>
      </c>
      <c r="H638" s="192"/>
      <c r="I638" s="192"/>
      <c r="J638" s="192"/>
      <c r="K638" s="192"/>
      <c r="L638" s="153"/>
      <c r="M638" s="153"/>
      <c r="N638" s="192"/>
      <c r="O638" s="192"/>
      <c r="P638" s="192"/>
      <c r="Q638" s="192"/>
      <c r="R638" s="192"/>
      <c r="S638" s="192"/>
      <c r="T638" s="192"/>
      <c r="U638" s="192"/>
      <c r="V638" s="192"/>
      <c r="W638" s="192"/>
    </row>
    <row r="639" spans="1:23" s="116" customFormat="1" ht="31.1" x14ac:dyDescent="0.35">
      <c r="A639" s="167">
        <v>550</v>
      </c>
      <c r="B639" s="152" t="s">
        <v>1046</v>
      </c>
      <c r="C639" s="174" t="s">
        <v>1814</v>
      </c>
      <c r="D639" s="192">
        <v>0</v>
      </c>
      <c r="E639" s="192">
        <v>0</v>
      </c>
      <c r="F639" s="192">
        <f t="shared" si="376"/>
        <v>0</v>
      </c>
      <c r="G639" s="192">
        <f t="shared" si="377"/>
        <v>0</v>
      </c>
      <c r="H639" s="192"/>
      <c r="I639" s="192"/>
      <c r="J639" s="192"/>
      <c r="K639" s="192"/>
      <c r="L639" s="153"/>
      <c r="M639" s="153"/>
      <c r="N639" s="192"/>
      <c r="O639" s="192"/>
      <c r="P639" s="192"/>
      <c r="Q639" s="192"/>
      <c r="R639" s="192"/>
      <c r="S639" s="192"/>
      <c r="T639" s="192"/>
      <c r="U639" s="192"/>
      <c r="V639" s="192"/>
      <c r="W639" s="192"/>
    </row>
    <row r="640" spans="1:23" s="116" customFormat="1" ht="15.55" x14ac:dyDescent="0.35">
      <c r="A640" s="180"/>
      <c r="B640" s="154" t="s">
        <v>421</v>
      </c>
      <c r="C640" s="173"/>
      <c r="D640" s="237">
        <f t="shared" ref="D640" si="378">SUM(D641:D642)</f>
        <v>0</v>
      </c>
      <c r="E640" s="237">
        <f t="shared" ref="E640" si="379">SUM(E641:E642)</f>
        <v>0</v>
      </c>
      <c r="F640" s="190">
        <f t="shared" ref="F640:W640" si="380">SUM(F641:F642)</f>
        <v>0.20399999999999999</v>
      </c>
      <c r="G640" s="190">
        <f t="shared" si="380"/>
        <v>0.25</v>
      </c>
      <c r="H640" s="190">
        <f t="shared" si="380"/>
        <v>0</v>
      </c>
      <c r="I640" s="190">
        <f t="shared" si="380"/>
        <v>0</v>
      </c>
      <c r="J640" s="190">
        <f t="shared" si="380"/>
        <v>0</v>
      </c>
      <c r="K640" s="190">
        <f t="shared" si="380"/>
        <v>0</v>
      </c>
      <c r="L640" s="190">
        <f t="shared" si="380"/>
        <v>0.20399999999999999</v>
      </c>
      <c r="M640" s="190">
        <f t="shared" si="380"/>
        <v>0.25</v>
      </c>
      <c r="N640" s="190">
        <f t="shared" si="380"/>
        <v>0</v>
      </c>
      <c r="O640" s="190">
        <f t="shared" si="380"/>
        <v>0</v>
      </c>
      <c r="P640" s="190">
        <f t="shared" si="380"/>
        <v>0</v>
      </c>
      <c r="Q640" s="190">
        <f t="shared" si="380"/>
        <v>0</v>
      </c>
      <c r="R640" s="190">
        <f t="shared" si="380"/>
        <v>0</v>
      </c>
      <c r="S640" s="190">
        <f t="shared" si="380"/>
        <v>0</v>
      </c>
      <c r="T640" s="190">
        <f t="shared" si="380"/>
        <v>0</v>
      </c>
      <c r="U640" s="190">
        <f t="shared" si="380"/>
        <v>0</v>
      </c>
      <c r="V640" s="190">
        <f t="shared" si="380"/>
        <v>0</v>
      </c>
      <c r="W640" s="190">
        <f t="shared" si="380"/>
        <v>0</v>
      </c>
    </row>
    <row r="641" spans="1:23" s="116" customFormat="1" ht="31.1" x14ac:dyDescent="0.35">
      <c r="A641" s="167">
        <v>551</v>
      </c>
      <c r="B641" s="152" t="s">
        <v>1815</v>
      </c>
      <c r="C641" s="174" t="s">
        <v>1047</v>
      </c>
      <c r="D641" s="192">
        <v>0</v>
      </c>
      <c r="E641" s="192">
        <v>0</v>
      </c>
      <c r="F641" s="192">
        <f t="shared" ref="F641:F642" si="381">L641-D641</f>
        <v>0.20399999999999999</v>
      </c>
      <c r="G641" s="192">
        <f t="shared" ref="G641:G642" si="382">M641-E641</f>
        <v>0.25</v>
      </c>
      <c r="H641" s="192"/>
      <c r="I641" s="192"/>
      <c r="J641" s="192"/>
      <c r="K641" s="192"/>
      <c r="L641" s="153">
        <v>0.20399999999999999</v>
      </c>
      <c r="M641" s="153">
        <v>0.25</v>
      </c>
      <c r="N641" s="192"/>
      <c r="O641" s="192"/>
      <c r="P641" s="192"/>
      <c r="Q641" s="192"/>
      <c r="R641" s="192"/>
      <c r="S641" s="192"/>
      <c r="T641" s="192"/>
      <c r="U641" s="192"/>
      <c r="V641" s="192"/>
      <c r="W641" s="192"/>
    </row>
    <row r="642" spans="1:23" s="116" customFormat="1" ht="77.7" x14ac:dyDescent="0.35">
      <c r="A642" s="181">
        <v>552</v>
      </c>
      <c r="B642" s="177" t="s">
        <v>1048</v>
      </c>
      <c r="C642" s="151" t="s">
        <v>1049</v>
      </c>
      <c r="D642" s="192">
        <v>0</v>
      </c>
      <c r="E642" s="192">
        <v>0</v>
      </c>
      <c r="F642" s="192">
        <f t="shared" si="381"/>
        <v>0</v>
      </c>
      <c r="G642" s="192">
        <f t="shared" si="382"/>
        <v>0</v>
      </c>
      <c r="H642" s="192"/>
      <c r="I642" s="192"/>
      <c r="J642" s="192"/>
      <c r="K642" s="192"/>
      <c r="L642" s="153"/>
      <c r="M642" s="153"/>
      <c r="N642" s="192"/>
      <c r="O642" s="192"/>
      <c r="P642" s="192"/>
      <c r="Q642" s="192"/>
      <c r="R642" s="192"/>
      <c r="S642" s="192"/>
      <c r="T642" s="192"/>
      <c r="U642" s="192"/>
      <c r="V642" s="192"/>
      <c r="W642" s="192"/>
    </row>
    <row r="643" spans="1:23" s="116" customFormat="1" ht="15.55" x14ac:dyDescent="0.35">
      <c r="A643" s="172"/>
      <c r="B643" s="156" t="s">
        <v>447</v>
      </c>
      <c r="C643" s="173"/>
      <c r="D643" s="237">
        <f t="shared" ref="D643" si="383">SUM(D644:D652)</f>
        <v>0.63200000000000001</v>
      </c>
      <c r="E643" s="237">
        <f t="shared" ref="E643" si="384">SUM(E644:E652)</f>
        <v>0.5</v>
      </c>
      <c r="F643" s="190">
        <f t="shared" ref="F643:W643" si="385">SUM(F644:F652)</f>
        <v>6.83</v>
      </c>
      <c r="G643" s="190">
        <f t="shared" si="385"/>
        <v>0.5</v>
      </c>
      <c r="H643" s="190">
        <f t="shared" si="385"/>
        <v>0</v>
      </c>
      <c r="I643" s="190">
        <f t="shared" si="385"/>
        <v>0</v>
      </c>
      <c r="J643" s="190">
        <f t="shared" si="385"/>
        <v>0</v>
      </c>
      <c r="K643" s="190">
        <f t="shared" si="385"/>
        <v>0</v>
      </c>
      <c r="L643" s="190">
        <f t="shared" ref="L643:M643" si="386">SUM(L644:L652)</f>
        <v>7.4619999999999997</v>
      </c>
      <c r="M643" s="190">
        <f t="shared" si="386"/>
        <v>1</v>
      </c>
      <c r="N643" s="190">
        <f t="shared" si="385"/>
        <v>0</v>
      </c>
      <c r="O643" s="190">
        <f t="shared" si="385"/>
        <v>0</v>
      </c>
      <c r="P643" s="190">
        <f t="shared" si="385"/>
        <v>0</v>
      </c>
      <c r="Q643" s="190">
        <f t="shared" si="385"/>
        <v>0</v>
      </c>
      <c r="R643" s="190">
        <f t="shared" si="385"/>
        <v>0</v>
      </c>
      <c r="S643" s="190">
        <f t="shared" si="385"/>
        <v>0</v>
      </c>
      <c r="T643" s="190">
        <f t="shared" si="385"/>
        <v>0</v>
      </c>
      <c r="U643" s="190">
        <f t="shared" si="385"/>
        <v>0</v>
      </c>
      <c r="V643" s="190">
        <f t="shared" si="385"/>
        <v>0</v>
      </c>
      <c r="W643" s="190">
        <f t="shared" si="385"/>
        <v>0</v>
      </c>
    </row>
    <row r="644" spans="1:23" s="116" customFormat="1" ht="46.65" x14ac:dyDescent="0.35">
      <c r="A644" s="167">
        <v>553</v>
      </c>
      <c r="B644" s="152" t="s">
        <v>1050</v>
      </c>
      <c r="C644" s="174" t="s">
        <v>1051</v>
      </c>
      <c r="D644" s="192">
        <v>0</v>
      </c>
      <c r="E644" s="192">
        <v>0</v>
      </c>
      <c r="F644" s="192">
        <f t="shared" ref="F644:F652" si="387">L644-D644</f>
        <v>0</v>
      </c>
      <c r="G644" s="192">
        <f t="shared" ref="G644:G652" si="388">M644-E644</f>
        <v>0</v>
      </c>
      <c r="H644" s="192"/>
      <c r="I644" s="192"/>
      <c r="J644" s="192"/>
      <c r="K644" s="192"/>
      <c r="L644" s="153"/>
      <c r="M644" s="153"/>
      <c r="N644" s="192"/>
      <c r="O644" s="192"/>
      <c r="P644" s="192"/>
      <c r="Q644" s="192"/>
      <c r="R644" s="192"/>
      <c r="S644" s="192"/>
      <c r="T644" s="192"/>
      <c r="U644" s="192"/>
      <c r="V644" s="192"/>
      <c r="W644" s="192"/>
    </row>
    <row r="645" spans="1:23" s="116" customFormat="1" ht="62.2" x14ac:dyDescent="0.35">
      <c r="A645" s="167">
        <v>554</v>
      </c>
      <c r="B645" s="152" t="s">
        <v>1052</v>
      </c>
      <c r="C645" s="174" t="s">
        <v>1053</v>
      </c>
      <c r="D645" s="192">
        <v>0</v>
      </c>
      <c r="E645" s="192">
        <v>0</v>
      </c>
      <c r="F645" s="192">
        <f t="shared" si="387"/>
        <v>0</v>
      </c>
      <c r="G645" s="192">
        <f t="shared" si="388"/>
        <v>0</v>
      </c>
      <c r="H645" s="192"/>
      <c r="I645" s="192"/>
      <c r="J645" s="192"/>
      <c r="K645" s="192"/>
      <c r="L645" s="153"/>
      <c r="M645" s="153"/>
      <c r="N645" s="192"/>
      <c r="O645" s="192"/>
      <c r="P645" s="192"/>
      <c r="Q645" s="192"/>
      <c r="R645" s="192"/>
      <c r="S645" s="192"/>
      <c r="T645" s="192"/>
      <c r="U645" s="192"/>
      <c r="V645" s="192"/>
      <c r="W645" s="192"/>
    </row>
    <row r="646" spans="1:23" s="116" customFormat="1" ht="46.65" x14ac:dyDescent="0.35">
      <c r="A646" s="167">
        <v>555</v>
      </c>
      <c r="B646" s="152" t="s">
        <v>1054</v>
      </c>
      <c r="C646" s="174" t="s">
        <v>1055</v>
      </c>
      <c r="D646" s="192">
        <v>0</v>
      </c>
      <c r="E646" s="192">
        <v>0</v>
      </c>
      <c r="F646" s="192">
        <f t="shared" si="387"/>
        <v>0</v>
      </c>
      <c r="G646" s="192">
        <f t="shared" si="388"/>
        <v>0</v>
      </c>
      <c r="H646" s="192"/>
      <c r="I646" s="192"/>
      <c r="J646" s="192"/>
      <c r="K646" s="192"/>
      <c r="L646" s="153"/>
      <c r="M646" s="153"/>
      <c r="N646" s="192"/>
      <c r="O646" s="192"/>
      <c r="P646" s="192"/>
      <c r="Q646" s="192"/>
      <c r="R646" s="192"/>
      <c r="S646" s="192"/>
      <c r="T646" s="192"/>
      <c r="U646" s="192"/>
      <c r="V646" s="192"/>
      <c r="W646" s="192"/>
    </row>
    <row r="647" spans="1:23" s="116" customFormat="1" ht="62.2" x14ac:dyDescent="0.35">
      <c r="A647" s="167">
        <v>556</v>
      </c>
      <c r="B647" s="152" t="s">
        <v>1056</v>
      </c>
      <c r="C647" s="174" t="s">
        <v>1057</v>
      </c>
      <c r="D647" s="192">
        <v>0</v>
      </c>
      <c r="E647" s="192">
        <v>0</v>
      </c>
      <c r="F647" s="192">
        <f t="shared" si="387"/>
        <v>0</v>
      </c>
      <c r="G647" s="192">
        <f t="shared" si="388"/>
        <v>0</v>
      </c>
      <c r="H647" s="192"/>
      <c r="I647" s="192"/>
      <c r="J647" s="192"/>
      <c r="K647" s="192"/>
      <c r="L647" s="153"/>
      <c r="M647" s="153"/>
      <c r="N647" s="192"/>
      <c r="O647" s="192"/>
      <c r="P647" s="192"/>
      <c r="Q647" s="192"/>
      <c r="R647" s="192"/>
      <c r="S647" s="192"/>
      <c r="T647" s="192"/>
      <c r="U647" s="192"/>
      <c r="V647" s="192"/>
      <c r="W647" s="192"/>
    </row>
    <row r="648" spans="1:23" s="116" customFormat="1" ht="46.65" x14ac:dyDescent="0.35">
      <c r="A648" s="167">
        <v>557</v>
      </c>
      <c r="B648" s="152" t="s">
        <v>1058</v>
      </c>
      <c r="C648" s="174" t="s">
        <v>1059</v>
      </c>
      <c r="D648" s="192">
        <v>0</v>
      </c>
      <c r="E648" s="192">
        <v>0</v>
      </c>
      <c r="F648" s="192">
        <f t="shared" si="387"/>
        <v>0</v>
      </c>
      <c r="G648" s="192">
        <f t="shared" si="388"/>
        <v>0</v>
      </c>
      <c r="H648" s="192"/>
      <c r="I648" s="192"/>
      <c r="J648" s="192"/>
      <c r="K648" s="192"/>
      <c r="L648" s="153"/>
      <c r="M648" s="153"/>
      <c r="N648" s="192"/>
      <c r="O648" s="192"/>
      <c r="P648" s="192"/>
      <c r="Q648" s="192"/>
      <c r="R648" s="192"/>
      <c r="S648" s="192"/>
      <c r="T648" s="192"/>
      <c r="U648" s="192"/>
      <c r="V648" s="192"/>
      <c r="W648" s="192"/>
    </row>
    <row r="649" spans="1:23" s="116" customFormat="1" ht="46.65" x14ac:dyDescent="0.35">
      <c r="A649" s="167">
        <v>558</v>
      </c>
      <c r="B649" s="152" t="s">
        <v>1060</v>
      </c>
      <c r="C649" s="174" t="s">
        <v>1061</v>
      </c>
      <c r="D649" s="192">
        <v>0</v>
      </c>
      <c r="E649" s="192">
        <v>0</v>
      </c>
      <c r="F649" s="192">
        <f t="shared" si="387"/>
        <v>0.83799999999999997</v>
      </c>
      <c r="G649" s="192">
        <f t="shared" si="388"/>
        <v>0.5</v>
      </c>
      <c r="H649" s="192"/>
      <c r="I649" s="192"/>
      <c r="J649" s="192"/>
      <c r="K649" s="192"/>
      <c r="L649" s="153">
        <v>0.83799999999999997</v>
      </c>
      <c r="M649" s="153">
        <v>0.5</v>
      </c>
      <c r="N649" s="192"/>
      <c r="O649" s="192"/>
      <c r="P649" s="192"/>
      <c r="Q649" s="192"/>
      <c r="R649" s="192"/>
      <c r="S649" s="192"/>
      <c r="T649" s="192"/>
      <c r="U649" s="192"/>
      <c r="V649" s="192"/>
      <c r="W649" s="192"/>
    </row>
    <row r="650" spans="1:23" s="116" customFormat="1" ht="31.1" x14ac:dyDescent="0.35">
      <c r="A650" s="167">
        <v>559</v>
      </c>
      <c r="B650" s="152" t="s">
        <v>1062</v>
      </c>
      <c r="C650" s="174" t="s">
        <v>1063</v>
      </c>
      <c r="D650" s="192">
        <v>0.63200000000000001</v>
      </c>
      <c r="E650" s="192">
        <v>0.5</v>
      </c>
      <c r="F650" s="192">
        <f t="shared" si="387"/>
        <v>0</v>
      </c>
      <c r="G650" s="192">
        <f t="shared" si="388"/>
        <v>0</v>
      </c>
      <c r="H650" s="192"/>
      <c r="I650" s="192"/>
      <c r="J650" s="192"/>
      <c r="K650" s="192"/>
      <c r="L650" s="153">
        <v>0.63200000000000001</v>
      </c>
      <c r="M650" s="153">
        <v>0.5</v>
      </c>
      <c r="N650" s="192"/>
      <c r="O650" s="192"/>
      <c r="P650" s="192"/>
      <c r="Q650" s="192"/>
      <c r="R650" s="192"/>
      <c r="S650" s="192"/>
      <c r="T650" s="192"/>
      <c r="U650" s="192"/>
      <c r="V650" s="192"/>
      <c r="W650" s="192"/>
    </row>
    <row r="651" spans="1:23" s="116" customFormat="1" ht="77.7" x14ac:dyDescent="0.35">
      <c r="A651" s="167">
        <v>560</v>
      </c>
      <c r="B651" s="152" t="s">
        <v>1064</v>
      </c>
      <c r="C651" s="174" t="s">
        <v>1065</v>
      </c>
      <c r="D651" s="192">
        <v>0</v>
      </c>
      <c r="E651" s="192">
        <v>0</v>
      </c>
      <c r="F651" s="192">
        <f t="shared" si="387"/>
        <v>5.992</v>
      </c>
      <c r="G651" s="192">
        <f t="shared" si="388"/>
        <v>0</v>
      </c>
      <c r="H651" s="192"/>
      <c r="I651" s="192"/>
      <c r="J651" s="192"/>
      <c r="K651" s="192"/>
      <c r="L651" s="153">
        <v>5.992</v>
      </c>
      <c r="M651" s="153"/>
      <c r="N651" s="192"/>
      <c r="O651" s="192"/>
      <c r="P651" s="192"/>
      <c r="Q651" s="192"/>
      <c r="R651" s="192"/>
      <c r="S651" s="192"/>
      <c r="T651" s="192"/>
      <c r="U651" s="192"/>
      <c r="V651" s="192"/>
      <c r="W651" s="192"/>
    </row>
    <row r="652" spans="1:23" s="116" customFormat="1" ht="62.2" x14ac:dyDescent="0.35">
      <c r="A652" s="167">
        <v>561</v>
      </c>
      <c r="B652" s="152" t="s">
        <v>1066</v>
      </c>
      <c r="C652" s="174" t="s">
        <v>1067</v>
      </c>
      <c r="D652" s="192">
        <v>0</v>
      </c>
      <c r="E652" s="192">
        <v>0</v>
      </c>
      <c r="F652" s="192">
        <f t="shared" si="387"/>
        <v>0</v>
      </c>
      <c r="G652" s="192">
        <f t="shared" si="388"/>
        <v>0</v>
      </c>
      <c r="H652" s="192"/>
      <c r="I652" s="192"/>
      <c r="J652" s="192"/>
      <c r="K652" s="192"/>
      <c r="L652" s="153"/>
      <c r="M652" s="153"/>
      <c r="N652" s="192"/>
      <c r="O652" s="192"/>
      <c r="P652" s="192"/>
      <c r="Q652" s="192"/>
      <c r="R652" s="192"/>
      <c r="S652" s="192"/>
      <c r="T652" s="192"/>
      <c r="U652" s="192"/>
      <c r="V652" s="192"/>
      <c r="W652" s="192"/>
    </row>
    <row r="653" spans="1:23" s="116" customFormat="1" ht="15.55" x14ac:dyDescent="0.35">
      <c r="A653" s="172"/>
      <c r="B653" s="156" t="s">
        <v>456</v>
      </c>
      <c r="C653" s="173"/>
      <c r="D653" s="237">
        <f t="shared" ref="D653" si="389">SUM(D654:D657)</f>
        <v>0</v>
      </c>
      <c r="E653" s="237">
        <f t="shared" ref="E653" si="390">SUM(E654:E657)</f>
        <v>0</v>
      </c>
      <c r="F653" s="190">
        <f t="shared" ref="F653:W653" si="391">SUM(F654:F657)</f>
        <v>0</v>
      </c>
      <c r="G653" s="190">
        <f t="shared" si="391"/>
        <v>0</v>
      </c>
      <c r="H653" s="190">
        <f t="shared" si="391"/>
        <v>0</v>
      </c>
      <c r="I653" s="190">
        <f t="shared" si="391"/>
        <v>0</v>
      </c>
      <c r="J653" s="190">
        <f t="shared" si="391"/>
        <v>0</v>
      </c>
      <c r="K653" s="190">
        <f t="shared" si="391"/>
        <v>0</v>
      </c>
      <c r="L653" s="190">
        <f t="shared" si="391"/>
        <v>0</v>
      </c>
      <c r="M653" s="190">
        <f t="shared" si="391"/>
        <v>0</v>
      </c>
      <c r="N653" s="190">
        <f t="shared" si="391"/>
        <v>0</v>
      </c>
      <c r="O653" s="190">
        <f t="shared" si="391"/>
        <v>0</v>
      </c>
      <c r="P653" s="190">
        <f t="shared" si="391"/>
        <v>0</v>
      </c>
      <c r="Q653" s="190">
        <f t="shared" si="391"/>
        <v>0</v>
      </c>
      <c r="R653" s="190">
        <f t="shared" si="391"/>
        <v>0</v>
      </c>
      <c r="S653" s="190">
        <f t="shared" si="391"/>
        <v>0</v>
      </c>
      <c r="T653" s="190">
        <f t="shared" si="391"/>
        <v>0</v>
      </c>
      <c r="U653" s="190">
        <f t="shared" si="391"/>
        <v>0</v>
      </c>
      <c r="V653" s="190">
        <f t="shared" si="391"/>
        <v>0</v>
      </c>
      <c r="W653" s="190">
        <f t="shared" si="391"/>
        <v>0</v>
      </c>
    </row>
    <row r="654" spans="1:23" s="116" customFormat="1" ht="46.65" x14ac:dyDescent="0.35">
      <c r="A654" s="167">
        <v>562</v>
      </c>
      <c r="B654" s="152" t="s">
        <v>1068</v>
      </c>
      <c r="C654" s="174" t="s">
        <v>1069</v>
      </c>
      <c r="D654" s="192">
        <v>0</v>
      </c>
      <c r="E654" s="192">
        <v>0</v>
      </c>
      <c r="F654" s="192">
        <f t="shared" ref="F654:F657" si="392">L654-D654</f>
        <v>0</v>
      </c>
      <c r="G654" s="192">
        <f t="shared" ref="G654:G657" si="393">M654-E654</f>
        <v>0</v>
      </c>
      <c r="H654" s="192"/>
      <c r="I654" s="192"/>
      <c r="J654" s="192"/>
      <c r="K654" s="192"/>
      <c r="L654" s="153"/>
      <c r="M654" s="153"/>
      <c r="N654" s="192"/>
      <c r="O654" s="192"/>
      <c r="P654" s="192"/>
      <c r="Q654" s="192"/>
      <c r="R654" s="192"/>
      <c r="S654" s="192"/>
      <c r="T654" s="192"/>
      <c r="U654" s="192"/>
      <c r="V654" s="192"/>
      <c r="W654" s="192"/>
    </row>
    <row r="655" spans="1:23" s="116" customFormat="1" ht="46.65" x14ac:dyDescent="0.35">
      <c r="A655" s="167">
        <v>563</v>
      </c>
      <c r="B655" s="152" t="s">
        <v>1070</v>
      </c>
      <c r="C655" s="174" t="s">
        <v>1071</v>
      </c>
      <c r="D655" s="192">
        <v>0</v>
      </c>
      <c r="E655" s="192">
        <v>0</v>
      </c>
      <c r="F655" s="192">
        <f t="shared" si="392"/>
        <v>0</v>
      </c>
      <c r="G655" s="192">
        <f t="shared" si="393"/>
        <v>0</v>
      </c>
      <c r="H655" s="192"/>
      <c r="I655" s="192"/>
      <c r="J655" s="192"/>
      <c r="K655" s="192"/>
      <c r="L655" s="153"/>
      <c r="M655" s="153"/>
      <c r="N655" s="192"/>
      <c r="O655" s="192"/>
      <c r="P655" s="192"/>
      <c r="Q655" s="192"/>
      <c r="R655" s="192"/>
      <c r="S655" s="192"/>
      <c r="T655" s="192"/>
      <c r="U655" s="192"/>
      <c r="V655" s="192"/>
      <c r="W655" s="192"/>
    </row>
    <row r="656" spans="1:23" s="116" customFormat="1" ht="31.1" x14ac:dyDescent="0.35">
      <c r="A656" s="167">
        <v>564</v>
      </c>
      <c r="B656" s="152" t="s">
        <v>1072</v>
      </c>
      <c r="C656" s="174" t="s">
        <v>1073</v>
      </c>
      <c r="D656" s="192">
        <v>0</v>
      </c>
      <c r="E656" s="192">
        <v>0</v>
      </c>
      <c r="F656" s="192">
        <f t="shared" si="392"/>
        <v>0</v>
      </c>
      <c r="G656" s="192">
        <f t="shared" si="393"/>
        <v>0</v>
      </c>
      <c r="H656" s="192"/>
      <c r="I656" s="192"/>
      <c r="J656" s="192"/>
      <c r="K656" s="192"/>
      <c r="L656" s="153"/>
      <c r="M656" s="153"/>
      <c r="N656" s="192"/>
      <c r="O656" s="192"/>
      <c r="P656" s="192"/>
      <c r="Q656" s="192"/>
      <c r="R656" s="192"/>
      <c r="S656" s="192"/>
      <c r="T656" s="192"/>
      <c r="U656" s="192"/>
      <c r="V656" s="192"/>
      <c r="W656" s="192"/>
    </row>
    <row r="657" spans="1:23" s="116" customFormat="1" ht="31.1" x14ac:dyDescent="0.35">
      <c r="A657" s="167">
        <v>565</v>
      </c>
      <c r="B657" s="152" t="s">
        <v>1074</v>
      </c>
      <c r="C657" s="174" t="s">
        <v>1075</v>
      </c>
      <c r="D657" s="192">
        <v>0</v>
      </c>
      <c r="E657" s="192">
        <v>0</v>
      </c>
      <c r="F657" s="192">
        <f t="shared" si="392"/>
        <v>0</v>
      </c>
      <c r="G657" s="192">
        <f t="shared" si="393"/>
        <v>0</v>
      </c>
      <c r="H657" s="192"/>
      <c r="I657" s="192"/>
      <c r="J657" s="192"/>
      <c r="K657" s="192"/>
      <c r="L657" s="153"/>
      <c r="M657" s="153"/>
      <c r="N657" s="192"/>
      <c r="O657" s="192"/>
      <c r="P657" s="192"/>
      <c r="Q657" s="192"/>
      <c r="R657" s="192"/>
      <c r="S657" s="192"/>
      <c r="T657" s="192"/>
      <c r="U657" s="192"/>
      <c r="V657" s="192"/>
      <c r="W657" s="192"/>
    </row>
    <row r="658" spans="1:23" s="116" customFormat="1" ht="15.55" x14ac:dyDescent="0.35">
      <c r="A658" s="172"/>
      <c r="B658" s="156" t="s">
        <v>595</v>
      </c>
      <c r="C658" s="173"/>
      <c r="D658" s="237">
        <f t="shared" ref="D658" si="394">SUM(D659:D667)</f>
        <v>3.3000000000000002E-2</v>
      </c>
      <c r="E658" s="237">
        <f t="shared" ref="E658" si="395">SUM(E659:E667)</f>
        <v>0.1</v>
      </c>
      <c r="F658" s="190">
        <f t="shared" ref="F658:W658" si="396">SUM(F659:F667)</f>
        <v>0</v>
      </c>
      <c r="G658" s="190">
        <f t="shared" si="396"/>
        <v>0</v>
      </c>
      <c r="H658" s="190">
        <f t="shared" si="396"/>
        <v>0</v>
      </c>
      <c r="I658" s="190">
        <f t="shared" si="396"/>
        <v>0</v>
      </c>
      <c r="J658" s="190">
        <f t="shared" si="396"/>
        <v>0</v>
      </c>
      <c r="K658" s="190">
        <f t="shared" si="396"/>
        <v>0</v>
      </c>
      <c r="L658" s="190">
        <f t="shared" ref="L658:M658" si="397">SUM(L659:L667)</f>
        <v>3.3000000000000002E-2</v>
      </c>
      <c r="M658" s="190">
        <f t="shared" si="397"/>
        <v>0.1</v>
      </c>
      <c r="N658" s="190">
        <f t="shared" si="396"/>
        <v>0</v>
      </c>
      <c r="O658" s="190">
        <f t="shared" si="396"/>
        <v>0</v>
      </c>
      <c r="P658" s="190">
        <f t="shared" si="396"/>
        <v>0</v>
      </c>
      <c r="Q658" s="190">
        <f t="shared" si="396"/>
        <v>0</v>
      </c>
      <c r="R658" s="190">
        <f t="shared" si="396"/>
        <v>0</v>
      </c>
      <c r="S658" s="190">
        <f t="shared" si="396"/>
        <v>0</v>
      </c>
      <c r="T658" s="190">
        <f t="shared" si="396"/>
        <v>0</v>
      </c>
      <c r="U658" s="190">
        <f t="shared" si="396"/>
        <v>0</v>
      </c>
      <c r="V658" s="190">
        <f t="shared" si="396"/>
        <v>0</v>
      </c>
      <c r="W658" s="190">
        <f t="shared" si="396"/>
        <v>0</v>
      </c>
    </row>
    <row r="659" spans="1:23" s="116" customFormat="1" ht="46.65" x14ac:dyDescent="0.35">
      <c r="A659" s="167">
        <v>566</v>
      </c>
      <c r="B659" s="152" t="s">
        <v>1816</v>
      </c>
      <c r="C659" s="174" t="s">
        <v>1076</v>
      </c>
      <c r="D659" s="192">
        <v>0</v>
      </c>
      <c r="E659" s="192">
        <v>0</v>
      </c>
      <c r="F659" s="192">
        <f t="shared" ref="F659:F667" si="398">L659-D659</f>
        <v>0</v>
      </c>
      <c r="G659" s="192">
        <f t="shared" ref="G659:G667" si="399">M659-E659</f>
        <v>0</v>
      </c>
      <c r="H659" s="192"/>
      <c r="I659" s="192"/>
      <c r="J659" s="192"/>
      <c r="K659" s="192"/>
      <c r="L659" s="153"/>
      <c r="M659" s="153"/>
      <c r="N659" s="192"/>
      <c r="O659" s="192"/>
      <c r="P659" s="192"/>
      <c r="Q659" s="192"/>
      <c r="R659" s="192"/>
      <c r="S659" s="192"/>
      <c r="T659" s="192"/>
      <c r="U659" s="192"/>
      <c r="V659" s="192"/>
      <c r="W659" s="192"/>
    </row>
    <row r="660" spans="1:23" s="116" customFormat="1" ht="46.65" x14ac:dyDescent="0.35">
      <c r="A660" s="167">
        <v>567</v>
      </c>
      <c r="B660" s="152" t="s">
        <v>1817</v>
      </c>
      <c r="C660" s="174" t="s">
        <v>1077</v>
      </c>
      <c r="D660" s="192">
        <v>3.3000000000000002E-2</v>
      </c>
      <c r="E660" s="192">
        <v>0.1</v>
      </c>
      <c r="F660" s="192">
        <f t="shared" si="398"/>
        <v>0</v>
      </c>
      <c r="G660" s="192">
        <f t="shared" si="399"/>
        <v>0</v>
      </c>
      <c r="H660" s="192"/>
      <c r="I660" s="192"/>
      <c r="J660" s="192"/>
      <c r="K660" s="192"/>
      <c r="L660" s="153">
        <v>3.3000000000000002E-2</v>
      </c>
      <c r="M660" s="153">
        <v>0.1</v>
      </c>
      <c r="N660" s="192"/>
      <c r="O660" s="192"/>
      <c r="P660" s="192"/>
      <c r="Q660" s="192"/>
      <c r="R660" s="192"/>
      <c r="S660" s="192"/>
      <c r="T660" s="192"/>
      <c r="U660" s="192"/>
      <c r="V660" s="192"/>
      <c r="W660" s="192"/>
    </row>
    <row r="661" spans="1:23" s="116" customFormat="1" ht="31.1" x14ac:dyDescent="0.35">
      <c r="A661" s="167">
        <v>568</v>
      </c>
      <c r="B661" s="152" t="s">
        <v>1818</v>
      </c>
      <c r="C661" s="174" t="s">
        <v>1819</v>
      </c>
      <c r="D661" s="192">
        <v>0</v>
      </c>
      <c r="E661" s="192">
        <v>0</v>
      </c>
      <c r="F661" s="192">
        <f t="shared" si="398"/>
        <v>0</v>
      </c>
      <c r="G661" s="192">
        <f t="shared" si="399"/>
        <v>0</v>
      </c>
      <c r="H661" s="192"/>
      <c r="I661" s="192"/>
      <c r="J661" s="192"/>
      <c r="K661" s="192"/>
      <c r="L661" s="153"/>
      <c r="M661" s="153"/>
      <c r="N661" s="192"/>
      <c r="O661" s="192"/>
      <c r="P661" s="192"/>
      <c r="Q661" s="192"/>
      <c r="R661" s="192"/>
      <c r="S661" s="192"/>
      <c r="T661" s="192"/>
      <c r="U661" s="192"/>
      <c r="V661" s="192"/>
      <c r="W661" s="192"/>
    </row>
    <row r="662" spans="1:23" s="116" customFormat="1" ht="46.65" x14ac:dyDescent="0.35">
      <c r="A662" s="167">
        <v>569</v>
      </c>
      <c r="B662" s="152" t="s">
        <v>1820</v>
      </c>
      <c r="C662" s="174" t="s">
        <v>1821</v>
      </c>
      <c r="D662" s="192">
        <v>0</v>
      </c>
      <c r="E662" s="192">
        <v>0</v>
      </c>
      <c r="F662" s="192">
        <f t="shared" si="398"/>
        <v>0</v>
      </c>
      <c r="G662" s="192">
        <f t="shared" si="399"/>
        <v>0</v>
      </c>
      <c r="H662" s="192"/>
      <c r="I662" s="192"/>
      <c r="J662" s="192"/>
      <c r="K662" s="192"/>
      <c r="L662" s="153"/>
      <c r="M662" s="153"/>
      <c r="N662" s="192"/>
      <c r="O662" s="192"/>
      <c r="P662" s="192"/>
      <c r="Q662" s="192"/>
      <c r="R662" s="192"/>
      <c r="S662" s="192"/>
      <c r="T662" s="192"/>
      <c r="U662" s="192"/>
      <c r="V662" s="192"/>
      <c r="W662" s="192"/>
    </row>
    <row r="663" spans="1:23" s="116" customFormat="1" ht="46.65" x14ac:dyDescent="0.35">
      <c r="A663" s="167">
        <v>570</v>
      </c>
      <c r="B663" s="152" t="s">
        <v>1822</v>
      </c>
      <c r="C663" s="174" t="s">
        <v>1823</v>
      </c>
      <c r="D663" s="192">
        <v>0</v>
      </c>
      <c r="E663" s="192">
        <v>0</v>
      </c>
      <c r="F663" s="192">
        <f t="shared" si="398"/>
        <v>0</v>
      </c>
      <c r="G663" s="192">
        <f t="shared" si="399"/>
        <v>0</v>
      </c>
      <c r="H663" s="192"/>
      <c r="I663" s="192"/>
      <c r="J663" s="192"/>
      <c r="K663" s="192"/>
      <c r="L663" s="153"/>
      <c r="M663" s="153"/>
      <c r="N663" s="192"/>
      <c r="O663" s="192"/>
      <c r="P663" s="192"/>
      <c r="Q663" s="192"/>
      <c r="R663" s="192"/>
      <c r="S663" s="192"/>
      <c r="T663" s="192"/>
      <c r="U663" s="192"/>
      <c r="V663" s="192"/>
      <c r="W663" s="192"/>
    </row>
    <row r="664" spans="1:23" s="116" customFormat="1" ht="31.1" x14ac:dyDescent="0.35">
      <c r="A664" s="167">
        <v>571</v>
      </c>
      <c r="B664" s="152" t="s">
        <v>1078</v>
      </c>
      <c r="C664" s="174" t="s">
        <v>1824</v>
      </c>
      <c r="D664" s="192">
        <v>0</v>
      </c>
      <c r="E664" s="192">
        <v>0</v>
      </c>
      <c r="F664" s="192">
        <f t="shared" si="398"/>
        <v>0</v>
      </c>
      <c r="G664" s="192">
        <f t="shared" si="399"/>
        <v>0</v>
      </c>
      <c r="H664" s="192"/>
      <c r="I664" s="192"/>
      <c r="J664" s="192"/>
      <c r="K664" s="192"/>
      <c r="L664" s="153"/>
      <c r="M664" s="153"/>
      <c r="N664" s="192"/>
      <c r="O664" s="192"/>
      <c r="P664" s="192"/>
      <c r="Q664" s="192"/>
      <c r="R664" s="192"/>
      <c r="S664" s="192"/>
      <c r="T664" s="192"/>
      <c r="U664" s="192"/>
      <c r="V664" s="192"/>
      <c r="W664" s="192"/>
    </row>
    <row r="665" spans="1:23" s="116" customFormat="1" ht="46.65" x14ac:dyDescent="0.35">
      <c r="A665" s="167">
        <v>572</v>
      </c>
      <c r="B665" s="152" t="s">
        <v>1825</v>
      </c>
      <c r="C665" s="174" t="s">
        <v>1826</v>
      </c>
      <c r="D665" s="192">
        <v>0</v>
      </c>
      <c r="E665" s="192">
        <v>0</v>
      </c>
      <c r="F665" s="192">
        <f t="shared" si="398"/>
        <v>0</v>
      </c>
      <c r="G665" s="192">
        <f t="shared" si="399"/>
        <v>0</v>
      </c>
      <c r="H665" s="192"/>
      <c r="I665" s="192"/>
      <c r="J665" s="192"/>
      <c r="K665" s="192"/>
      <c r="L665" s="153"/>
      <c r="M665" s="153"/>
      <c r="N665" s="192"/>
      <c r="O665" s="192"/>
      <c r="P665" s="192"/>
      <c r="Q665" s="192"/>
      <c r="R665" s="192"/>
      <c r="S665" s="192"/>
      <c r="T665" s="192"/>
      <c r="U665" s="192"/>
      <c r="V665" s="192"/>
      <c r="W665" s="192"/>
    </row>
    <row r="666" spans="1:23" s="116" customFormat="1" ht="46.65" x14ac:dyDescent="0.35">
      <c r="A666" s="167">
        <v>573</v>
      </c>
      <c r="B666" s="152" t="s">
        <v>1079</v>
      </c>
      <c r="C666" s="174" t="s">
        <v>1827</v>
      </c>
      <c r="D666" s="192">
        <v>0</v>
      </c>
      <c r="E666" s="192">
        <v>0</v>
      </c>
      <c r="F666" s="192">
        <f t="shared" si="398"/>
        <v>0</v>
      </c>
      <c r="G666" s="192">
        <f t="shared" si="399"/>
        <v>0</v>
      </c>
      <c r="H666" s="192"/>
      <c r="I666" s="192"/>
      <c r="J666" s="192"/>
      <c r="K666" s="192"/>
      <c r="L666" s="153"/>
      <c r="M666" s="153"/>
      <c r="N666" s="192"/>
      <c r="O666" s="192"/>
      <c r="P666" s="192"/>
      <c r="Q666" s="192"/>
      <c r="R666" s="192"/>
      <c r="S666" s="192"/>
      <c r="T666" s="192"/>
      <c r="U666" s="192"/>
      <c r="V666" s="192"/>
      <c r="W666" s="192"/>
    </row>
    <row r="667" spans="1:23" s="116" customFormat="1" ht="46.65" x14ac:dyDescent="0.35">
      <c r="A667" s="167">
        <v>574</v>
      </c>
      <c r="B667" s="152" t="s">
        <v>1080</v>
      </c>
      <c r="C667" s="174" t="s">
        <v>1081</v>
      </c>
      <c r="D667" s="192">
        <v>0</v>
      </c>
      <c r="E667" s="192">
        <v>0</v>
      </c>
      <c r="F667" s="192">
        <f t="shared" si="398"/>
        <v>0</v>
      </c>
      <c r="G667" s="192">
        <f t="shared" si="399"/>
        <v>0</v>
      </c>
      <c r="H667" s="192"/>
      <c r="I667" s="192"/>
      <c r="J667" s="192"/>
      <c r="K667" s="192"/>
      <c r="L667" s="153"/>
      <c r="M667" s="153"/>
      <c r="N667" s="192"/>
      <c r="O667" s="192"/>
      <c r="P667" s="192"/>
      <c r="Q667" s="192"/>
      <c r="R667" s="192"/>
      <c r="S667" s="192"/>
      <c r="T667" s="192"/>
      <c r="U667" s="192"/>
      <c r="V667" s="192"/>
      <c r="W667" s="192"/>
    </row>
    <row r="668" spans="1:23" s="116" customFormat="1" ht="15.55" x14ac:dyDescent="0.35">
      <c r="A668" s="172"/>
      <c r="B668" s="156" t="s">
        <v>533</v>
      </c>
      <c r="C668" s="173"/>
      <c r="D668" s="237">
        <f t="shared" ref="D668" si="400">SUM(D669:D688)</f>
        <v>0.90599999999999992</v>
      </c>
      <c r="E668" s="237">
        <f t="shared" ref="E668" si="401">SUM(E669:E688)</f>
        <v>0.5</v>
      </c>
      <c r="F668" s="190">
        <f t="shared" ref="F668:W668" si="402">SUM(F669:F688)</f>
        <v>4.1000000000000002E-2</v>
      </c>
      <c r="G668" s="190">
        <f t="shared" si="402"/>
        <v>0.25</v>
      </c>
      <c r="H668" s="190">
        <f t="shared" si="402"/>
        <v>0</v>
      </c>
      <c r="I668" s="190">
        <f t="shared" si="402"/>
        <v>0</v>
      </c>
      <c r="J668" s="190">
        <f t="shared" si="402"/>
        <v>0</v>
      </c>
      <c r="K668" s="190">
        <f t="shared" si="402"/>
        <v>0</v>
      </c>
      <c r="L668" s="190">
        <f t="shared" si="402"/>
        <v>0.94699999999999995</v>
      </c>
      <c r="M668" s="190">
        <f t="shared" si="402"/>
        <v>0.75</v>
      </c>
      <c r="N668" s="190">
        <f t="shared" si="402"/>
        <v>0</v>
      </c>
      <c r="O668" s="190">
        <f t="shared" si="402"/>
        <v>0</v>
      </c>
      <c r="P668" s="190">
        <f t="shared" si="402"/>
        <v>0</v>
      </c>
      <c r="Q668" s="190">
        <f t="shared" si="402"/>
        <v>0</v>
      </c>
      <c r="R668" s="190">
        <f t="shared" si="402"/>
        <v>0</v>
      </c>
      <c r="S668" s="190">
        <f t="shared" si="402"/>
        <v>0</v>
      </c>
      <c r="T668" s="190">
        <f t="shared" si="402"/>
        <v>0</v>
      </c>
      <c r="U668" s="190">
        <f t="shared" si="402"/>
        <v>0</v>
      </c>
      <c r="V668" s="190">
        <f t="shared" si="402"/>
        <v>0</v>
      </c>
      <c r="W668" s="190">
        <f t="shared" si="402"/>
        <v>0</v>
      </c>
    </row>
    <row r="669" spans="1:23" s="116" customFormat="1" ht="46.65" x14ac:dyDescent="0.35">
      <c r="A669" s="167">
        <v>575</v>
      </c>
      <c r="B669" s="152" t="s">
        <v>1082</v>
      </c>
      <c r="C669" s="174" t="s">
        <v>1083</v>
      </c>
      <c r="D669" s="192">
        <v>0</v>
      </c>
      <c r="E669" s="192">
        <v>0</v>
      </c>
      <c r="F669" s="192">
        <f t="shared" ref="F669:F688" si="403">L669-D669</f>
        <v>0</v>
      </c>
      <c r="G669" s="192">
        <f t="shared" ref="G669:G688" si="404">M669-E669</f>
        <v>0</v>
      </c>
      <c r="H669" s="192"/>
      <c r="I669" s="192"/>
      <c r="J669" s="192"/>
      <c r="K669" s="192"/>
      <c r="L669" s="153"/>
      <c r="M669" s="153"/>
      <c r="N669" s="192"/>
      <c r="O669" s="192"/>
      <c r="P669" s="192"/>
      <c r="Q669" s="192"/>
      <c r="R669" s="192"/>
      <c r="S669" s="192"/>
      <c r="T669" s="192"/>
      <c r="U669" s="192"/>
      <c r="V669" s="192"/>
      <c r="W669" s="192"/>
    </row>
    <row r="670" spans="1:23" s="116" customFormat="1" ht="46.65" x14ac:dyDescent="0.35">
      <c r="A670" s="167">
        <v>576</v>
      </c>
      <c r="B670" s="152" t="s">
        <v>1828</v>
      </c>
      <c r="C670" s="174" t="s">
        <v>1084</v>
      </c>
      <c r="D670" s="192">
        <v>0</v>
      </c>
      <c r="E670" s="192">
        <v>0</v>
      </c>
      <c r="F670" s="192">
        <f t="shared" si="403"/>
        <v>0</v>
      </c>
      <c r="G670" s="192">
        <f t="shared" si="404"/>
        <v>0</v>
      </c>
      <c r="H670" s="192"/>
      <c r="I670" s="192"/>
      <c r="J670" s="192"/>
      <c r="K670" s="192"/>
      <c r="L670" s="153"/>
      <c r="M670" s="153"/>
      <c r="N670" s="192"/>
      <c r="O670" s="192"/>
      <c r="P670" s="192"/>
      <c r="Q670" s="192"/>
      <c r="R670" s="192"/>
      <c r="S670" s="192"/>
      <c r="T670" s="192"/>
      <c r="U670" s="192"/>
      <c r="V670" s="192"/>
      <c r="W670" s="192"/>
    </row>
    <row r="671" spans="1:23" s="116" customFormat="1" ht="31.1" x14ac:dyDescent="0.35">
      <c r="A671" s="167">
        <v>577</v>
      </c>
      <c r="B671" s="152" t="s">
        <v>1085</v>
      </c>
      <c r="C671" s="174" t="s">
        <v>1086</v>
      </c>
      <c r="D671" s="192">
        <v>0.32600000000000001</v>
      </c>
      <c r="E671" s="192">
        <v>0.25</v>
      </c>
      <c r="F671" s="192">
        <f t="shared" si="403"/>
        <v>0</v>
      </c>
      <c r="G671" s="192">
        <f t="shared" si="404"/>
        <v>0</v>
      </c>
      <c r="H671" s="192"/>
      <c r="I671" s="192"/>
      <c r="J671" s="192"/>
      <c r="K671" s="192"/>
      <c r="L671" s="153">
        <v>0.32600000000000001</v>
      </c>
      <c r="M671" s="153">
        <v>0.25</v>
      </c>
      <c r="N671" s="192"/>
      <c r="O671" s="192"/>
      <c r="P671" s="192"/>
      <c r="Q671" s="192"/>
      <c r="R671" s="192"/>
      <c r="S671" s="192"/>
      <c r="T671" s="192"/>
      <c r="U671" s="192"/>
      <c r="V671" s="192"/>
      <c r="W671" s="192"/>
    </row>
    <row r="672" spans="1:23" s="116" customFormat="1" ht="31.1" x14ac:dyDescent="0.35">
      <c r="A672" s="167">
        <v>578</v>
      </c>
      <c r="B672" s="152" t="s">
        <v>1087</v>
      </c>
      <c r="C672" s="174" t="s">
        <v>1088</v>
      </c>
      <c r="D672" s="192">
        <v>0</v>
      </c>
      <c r="E672" s="192">
        <v>0</v>
      </c>
      <c r="F672" s="192">
        <f t="shared" si="403"/>
        <v>0</v>
      </c>
      <c r="G672" s="192">
        <f t="shared" si="404"/>
        <v>0</v>
      </c>
      <c r="H672" s="192"/>
      <c r="I672" s="192"/>
      <c r="J672" s="192"/>
      <c r="K672" s="192"/>
      <c r="L672" s="153"/>
      <c r="M672" s="153"/>
      <c r="N672" s="192"/>
      <c r="O672" s="192"/>
      <c r="P672" s="192"/>
      <c r="Q672" s="192"/>
      <c r="R672" s="192"/>
      <c r="S672" s="192"/>
      <c r="T672" s="192"/>
      <c r="U672" s="192"/>
      <c r="V672" s="192"/>
      <c r="W672" s="192"/>
    </row>
    <row r="673" spans="1:23" s="116" customFormat="1" ht="31.1" x14ac:dyDescent="0.35">
      <c r="A673" s="167">
        <v>579</v>
      </c>
      <c r="B673" s="152" t="s">
        <v>1089</v>
      </c>
      <c r="C673" s="174" t="s">
        <v>1090</v>
      </c>
      <c r="D673" s="192">
        <v>0</v>
      </c>
      <c r="E673" s="192">
        <v>0</v>
      </c>
      <c r="F673" s="192">
        <f t="shared" si="403"/>
        <v>0</v>
      </c>
      <c r="G673" s="192">
        <f t="shared" si="404"/>
        <v>0</v>
      </c>
      <c r="H673" s="192"/>
      <c r="I673" s="192"/>
      <c r="J673" s="192"/>
      <c r="K673" s="192"/>
      <c r="L673" s="153"/>
      <c r="M673" s="153"/>
      <c r="N673" s="192"/>
      <c r="O673" s="192"/>
      <c r="P673" s="192"/>
      <c r="Q673" s="192"/>
      <c r="R673" s="192"/>
      <c r="S673" s="192"/>
      <c r="T673" s="192"/>
      <c r="U673" s="192"/>
      <c r="V673" s="192"/>
      <c r="W673" s="192"/>
    </row>
    <row r="674" spans="1:23" s="116" customFormat="1" ht="46.65" x14ac:dyDescent="0.35">
      <c r="A674" s="167">
        <v>580</v>
      </c>
      <c r="B674" s="152" t="s">
        <v>1091</v>
      </c>
      <c r="C674" s="174" t="s">
        <v>1092</v>
      </c>
      <c r="D674" s="192">
        <v>0</v>
      </c>
      <c r="E674" s="192">
        <v>0</v>
      </c>
      <c r="F674" s="192">
        <f t="shared" si="403"/>
        <v>0</v>
      </c>
      <c r="G674" s="192">
        <f t="shared" si="404"/>
        <v>0</v>
      </c>
      <c r="H674" s="192"/>
      <c r="I674" s="192"/>
      <c r="J674" s="192"/>
      <c r="K674" s="192"/>
      <c r="L674" s="153"/>
      <c r="M674" s="153"/>
      <c r="N674" s="192"/>
      <c r="O674" s="192"/>
      <c r="P674" s="192"/>
      <c r="Q674" s="192"/>
      <c r="R674" s="192"/>
      <c r="S674" s="192"/>
      <c r="T674" s="192"/>
      <c r="U674" s="192"/>
      <c r="V674" s="192"/>
      <c r="W674" s="192"/>
    </row>
    <row r="675" spans="1:23" s="116" customFormat="1" ht="46.65" x14ac:dyDescent="0.35">
      <c r="A675" s="167">
        <v>581</v>
      </c>
      <c r="B675" s="152" t="s">
        <v>1093</v>
      </c>
      <c r="C675" s="174" t="s">
        <v>1094</v>
      </c>
      <c r="D675" s="192">
        <v>0</v>
      </c>
      <c r="E675" s="192">
        <v>0</v>
      </c>
      <c r="F675" s="192">
        <f t="shared" si="403"/>
        <v>0</v>
      </c>
      <c r="G675" s="192">
        <f t="shared" si="404"/>
        <v>0</v>
      </c>
      <c r="H675" s="192"/>
      <c r="I675" s="192"/>
      <c r="J675" s="192"/>
      <c r="K675" s="192"/>
      <c r="L675" s="153"/>
      <c r="M675" s="153"/>
      <c r="N675" s="192"/>
      <c r="O675" s="192"/>
      <c r="P675" s="192"/>
      <c r="Q675" s="192"/>
      <c r="R675" s="192"/>
      <c r="S675" s="192"/>
      <c r="T675" s="192"/>
      <c r="U675" s="192"/>
      <c r="V675" s="192"/>
      <c r="W675" s="192"/>
    </row>
    <row r="676" spans="1:23" s="116" customFormat="1" ht="46.65" x14ac:dyDescent="0.35">
      <c r="A676" s="167">
        <v>582</v>
      </c>
      <c r="B676" s="152" t="s">
        <v>1095</v>
      </c>
      <c r="C676" s="174" t="s">
        <v>1096</v>
      </c>
      <c r="D676" s="192">
        <v>0</v>
      </c>
      <c r="E676" s="192">
        <v>0</v>
      </c>
      <c r="F676" s="192">
        <f t="shared" si="403"/>
        <v>0</v>
      </c>
      <c r="G676" s="192">
        <f t="shared" si="404"/>
        <v>0</v>
      </c>
      <c r="H676" s="192"/>
      <c r="I676" s="192"/>
      <c r="J676" s="192"/>
      <c r="K676" s="192"/>
      <c r="L676" s="153"/>
      <c r="M676" s="153"/>
      <c r="N676" s="192"/>
      <c r="O676" s="192"/>
      <c r="P676" s="192"/>
      <c r="Q676" s="192"/>
      <c r="R676" s="192"/>
      <c r="S676" s="192"/>
      <c r="T676" s="192"/>
      <c r="U676" s="192"/>
      <c r="V676" s="192"/>
      <c r="W676" s="192"/>
    </row>
    <row r="677" spans="1:23" s="116" customFormat="1" ht="31.1" x14ac:dyDescent="0.35">
      <c r="A677" s="167">
        <v>583</v>
      </c>
      <c r="B677" s="152" t="s">
        <v>1829</v>
      </c>
      <c r="C677" s="176" t="s">
        <v>1097</v>
      </c>
      <c r="D677" s="192">
        <v>0</v>
      </c>
      <c r="E677" s="192">
        <v>0</v>
      </c>
      <c r="F677" s="192">
        <f t="shared" si="403"/>
        <v>0</v>
      </c>
      <c r="G677" s="192">
        <f t="shared" si="404"/>
        <v>0</v>
      </c>
      <c r="H677" s="192"/>
      <c r="I677" s="192"/>
      <c r="J677" s="192"/>
      <c r="K677" s="192"/>
      <c r="L677" s="153"/>
      <c r="M677" s="153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</row>
    <row r="678" spans="1:23" s="116" customFormat="1" ht="62.2" x14ac:dyDescent="0.35">
      <c r="A678" s="167">
        <v>584</v>
      </c>
      <c r="B678" s="152" t="s">
        <v>1098</v>
      </c>
      <c r="C678" s="176" t="s">
        <v>1099</v>
      </c>
      <c r="D678" s="192">
        <v>0.57999999999999996</v>
      </c>
      <c r="E678" s="192">
        <v>0.25</v>
      </c>
      <c r="F678" s="192">
        <f t="shared" si="403"/>
        <v>0</v>
      </c>
      <c r="G678" s="192">
        <f t="shared" si="404"/>
        <v>0</v>
      </c>
      <c r="H678" s="192"/>
      <c r="I678" s="192"/>
      <c r="J678" s="192"/>
      <c r="K678" s="192"/>
      <c r="L678" s="153">
        <v>0.57999999999999996</v>
      </c>
      <c r="M678" s="153">
        <v>0.25</v>
      </c>
      <c r="N678" s="192"/>
      <c r="O678" s="192"/>
      <c r="P678" s="192"/>
      <c r="Q678" s="192"/>
      <c r="R678" s="192"/>
      <c r="S678" s="192"/>
      <c r="T678" s="192"/>
      <c r="U678" s="192"/>
      <c r="V678" s="192"/>
      <c r="W678" s="192"/>
    </row>
    <row r="679" spans="1:23" s="116" customFormat="1" ht="31.1" x14ac:dyDescent="0.35">
      <c r="A679" s="167">
        <v>585</v>
      </c>
      <c r="B679" s="152" t="s">
        <v>1830</v>
      </c>
      <c r="C679" s="176" t="s">
        <v>1100</v>
      </c>
      <c r="D679" s="192">
        <v>0</v>
      </c>
      <c r="E679" s="192">
        <v>0</v>
      </c>
      <c r="F679" s="192">
        <f t="shared" si="403"/>
        <v>0</v>
      </c>
      <c r="G679" s="192">
        <f t="shared" si="404"/>
        <v>0</v>
      </c>
      <c r="H679" s="192"/>
      <c r="I679" s="192"/>
      <c r="J679" s="192"/>
      <c r="K679" s="192"/>
      <c r="L679" s="153"/>
      <c r="M679" s="153"/>
      <c r="N679" s="192"/>
      <c r="O679" s="192"/>
      <c r="P679" s="192"/>
      <c r="Q679" s="192"/>
      <c r="R679" s="192"/>
      <c r="S679" s="192"/>
      <c r="T679" s="192"/>
      <c r="U679" s="192"/>
      <c r="V679" s="192"/>
      <c r="W679" s="192"/>
    </row>
    <row r="680" spans="1:23" s="116" customFormat="1" ht="31.1" x14ac:dyDescent="0.35">
      <c r="A680" s="167">
        <v>586</v>
      </c>
      <c r="B680" s="152" t="s">
        <v>1831</v>
      </c>
      <c r="C680" s="176" t="s">
        <v>1101</v>
      </c>
      <c r="D680" s="192">
        <v>0</v>
      </c>
      <c r="E680" s="192">
        <v>0</v>
      </c>
      <c r="F680" s="192">
        <f t="shared" si="403"/>
        <v>0</v>
      </c>
      <c r="G680" s="192">
        <f t="shared" si="404"/>
        <v>0</v>
      </c>
      <c r="H680" s="192"/>
      <c r="I680" s="192"/>
      <c r="J680" s="192"/>
      <c r="K680" s="192"/>
      <c r="L680" s="153"/>
      <c r="M680" s="153"/>
      <c r="N680" s="192"/>
      <c r="O680" s="192"/>
      <c r="P680" s="192"/>
      <c r="Q680" s="192"/>
      <c r="R680" s="192"/>
      <c r="S680" s="192"/>
      <c r="T680" s="192"/>
      <c r="U680" s="192"/>
      <c r="V680" s="192"/>
      <c r="W680" s="192"/>
    </row>
    <row r="681" spans="1:23" s="116" customFormat="1" ht="77.7" x14ac:dyDescent="0.35">
      <c r="A681" s="167">
        <v>587</v>
      </c>
      <c r="B681" s="152" t="s">
        <v>1102</v>
      </c>
      <c r="C681" s="174" t="s">
        <v>1832</v>
      </c>
      <c r="D681" s="192">
        <v>0</v>
      </c>
      <c r="E681" s="192">
        <v>0</v>
      </c>
      <c r="F681" s="192">
        <f t="shared" si="403"/>
        <v>0</v>
      </c>
      <c r="G681" s="192">
        <f t="shared" si="404"/>
        <v>0</v>
      </c>
      <c r="H681" s="192"/>
      <c r="I681" s="192"/>
      <c r="J681" s="192"/>
      <c r="K681" s="192"/>
      <c r="L681" s="153"/>
      <c r="M681" s="153"/>
      <c r="N681" s="192"/>
      <c r="O681" s="192"/>
      <c r="P681" s="192"/>
      <c r="Q681" s="192"/>
      <c r="R681" s="192"/>
      <c r="S681" s="192"/>
      <c r="T681" s="192"/>
      <c r="U681" s="192"/>
      <c r="V681" s="192"/>
      <c r="W681" s="192"/>
    </row>
    <row r="682" spans="1:23" s="116" customFormat="1" ht="62.2" x14ac:dyDescent="0.35">
      <c r="A682" s="167">
        <v>588</v>
      </c>
      <c r="B682" s="152" t="s">
        <v>1103</v>
      </c>
      <c r="C682" s="174" t="s">
        <v>1833</v>
      </c>
      <c r="D682" s="192">
        <v>0</v>
      </c>
      <c r="E682" s="192">
        <v>0</v>
      </c>
      <c r="F682" s="192">
        <f t="shared" si="403"/>
        <v>0</v>
      </c>
      <c r="G682" s="192">
        <f t="shared" si="404"/>
        <v>0</v>
      </c>
      <c r="H682" s="192"/>
      <c r="I682" s="192"/>
      <c r="J682" s="192"/>
      <c r="K682" s="192"/>
      <c r="L682" s="153"/>
      <c r="M682" s="153"/>
      <c r="N682" s="192"/>
      <c r="O682" s="192"/>
      <c r="P682" s="192"/>
      <c r="Q682" s="192"/>
      <c r="R682" s="192"/>
      <c r="S682" s="192"/>
      <c r="T682" s="192"/>
      <c r="U682" s="192"/>
      <c r="V682" s="192"/>
      <c r="W682" s="192"/>
    </row>
    <row r="683" spans="1:23" s="116" customFormat="1" ht="46.65" x14ac:dyDescent="0.35">
      <c r="A683" s="167">
        <v>589</v>
      </c>
      <c r="B683" s="152" t="s">
        <v>1104</v>
      </c>
      <c r="C683" s="174" t="s">
        <v>1834</v>
      </c>
      <c r="D683" s="192">
        <v>0</v>
      </c>
      <c r="E683" s="192">
        <v>0</v>
      </c>
      <c r="F683" s="192">
        <f t="shared" si="403"/>
        <v>0</v>
      </c>
      <c r="G683" s="192">
        <f t="shared" si="404"/>
        <v>0</v>
      </c>
      <c r="H683" s="192"/>
      <c r="I683" s="192"/>
      <c r="J683" s="192"/>
      <c r="K683" s="192"/>
      <c r="L683" s="153"/>
      <c r="M683" s="153"/>
      <c r="N683" s="192"/>
      <c r="O683" s="192"/>
      <c r="P683" s="192"/>
      <c r="Q683" s="192"/>
      <c r="R683" s="192"/>
      <c r="S683" s="192"/>
      <c r="T683" s="192"/>
      <c r="U683" s="192"/>
      <c r="V683" s="192"/>
      <c r="W683" s="192"/>
    </row>
    <row r="684" spans="1:23" s="116" customFormat="1" ht="62.2" x14ac:dyDescent="0.35">
      <c r="A684" s="167">
        <v>590</v>
      </c>
      <c r="B684" s="152" t="s">
        <v>1105</v>
      </c>
      <c r="C684" s="174" t="s">
        <v>1106</v>
      </c>
      <c r="D684" s="192">
        <v>0</v>
      </c>
      <c r="E684" s="192">
        <v>0</v>
      </c>
      <c r="F684" s="192">
        <f t="shared" si="403"/>
        <v>0</v>
      </c>
      <c r="G684" s="192">
        <f t="shared" si="404"/>
        <v>0</v>
      </c>
      <c r="H684" s="192"/>
      <c r="I684" s="192"/>
      <c r="J684" s="192"/>
      <c r="K684" s="192"/>
      <c r="L684" s="153"/>
      <c r="M684" s="153"/>
      <c r="N684" s="192"/>
      <c r="O684" s="192"/>
      <c r="P684" s="192"/>
      <c r="Q684" s="192"/>
      <c r="R684" s="192"/>
      <c r="S684" s="192"/>
      <c r="T684" s="192"/>
      <c r="U684" s="192"/>
      <c r="V684" s="192"/>
      <c r="W684" s="192"/>
    </row>
    <row r="685" spans="1:23" s="116" customFormat="1" ht="46.65" x14ac:dyDescent="0.35">
      <c r="A685" s="167">
        <v>591</v>
      </c>
      <c r="B685" s="152" t="s">
        <v>1835</v>
      </c>
      <c r="C685" s="174" t="s">
        <v>1836</v>
      </c>
      <c r="D685" s="192">
        <v>0</v>
      </c>
      <c r="E685" s="192">
        <v>0</v>
      </c>
      <c r="F685" s="192">
        <f t="shared" si="403"/>
        <v>0</v>
      </c>
      <c r="G685" s="192">
        <f t="shared" si="404"/>
        <v>0</v>
      </c>
      <c r="H685" s="192"/>
      <c r="I685" s="192"/>
      <c r="J685" s="192"/>
      <c r="K685" s="192"/>
      <c r="L685" s="153"/>
      <c r="M685" s="153"/>
      <c r="N685" s="192"/>
      <c r="O685" s="192"/>
      <c r="P685" s="192"/>
      <c r="Q685" s="192"/>
      <c r="R685" s="192"/>
      <c r="S685" s="192"/>
      <c r="T685" s="192"/>
      <c r="U685" s="192"/>
      <c r="V685" s="192"/>
      <c r="W685" s="192"/>
    </row>
    <row r="686" spans="1:23" s="116" customFormat="1" ht="46.65" x14ac:dyDescent="0.35">
      <c r="A686" s="167">
        <v>592</v>
      </c>
      <c r="B686" s="152" t="s">
        <v>1837</v>
      </c>
      <c r="C686" s="174" t="s">
        <v>1107</v>
      </c>
      <c r="D686" s="192">
        <v>0</v>
      </c>
      <c r="E686" s="192">
        <v>0</v>
      </c>
      <c r="F686" s="192">
        <f t="shared" si="403"/>
        <v>0</v>
      </c>
      <c r="G686" s="192">
        <f t="shared" si="404"/>
        <v>0</v>
      </c>
      <c r="H686" s="192"/>
      <c r="I686" s="192"/>
      <c r="J686" s="192"/>
      <c r="K686" s="192"/>
      <c r="L686" s="153"/>
      <c r="M686" s="153"/>
      <c r="N686" s="192"/>
      <c r="O686" s="192"/>
      <c r="P686" s="192"/>
      <c r="Q686" s="192"/>
      <c r="R686" s="192"/>
      <c r="S686" s="192"/>
      <c r="T686" s="192"/>
      <c r="U686" s="192"/>
      <c r="V686" s="192"/>
      <c r="W686" s="192"/>
    </row>
    <row r="687" spans="1:23" s="116" customFormat="1" ht="46.65" x14ac:dyDescent="0.35">
      <c r="A687" s="167">
        <v>593</v>
      </c>
      <c r="B687" s="152" t="s">
        <v>1108</v>
      </c>
      <c r="C687" s="174" t="s">
        <v>1838</v>
      </c>
      <c r="D687" s="192">
        <v>0</v>
      </c>
      <c r="E687" s="192">
        <v>0</v>
      </c>
      <c r="F687" s="192">
        <f t="shared" si="403"/>
        <v>0</v>
      </c>
      <c r="G687" s="192">
        <f t="shared" si="404"/>
        <v>0</v>
      </c>
      <c r="H687" s="192"/>
      <c r="I687" s="192"/>
      <c r="J687" s="192"/>
      <c r="K687" s="192"/>
      <c r="L687" s="153"/>
      <c r="M687" s="153"/>
      <c r="N687" s="192"/>
      <c r="O687" s="192"/>
      <c r="P687" s="192"/>
      <c r="Q687" s="192"/>
      <c r="R687" s="192"/>
      <c r="S687" s="192"/>
      <c r="T687" s="192"/>
      <c r="U687" s="192"/>
      <c r="V687" s="192"/>
      <c r="W687" s="192"/>
    </row>
    <row r="688" spans="1:23" s="116" customFormat="1" ht="31.1" x14ac:dyDescent="0.35">
      <c r="A688" s="167">
        <v>594</v>
      </c>
      <c r="B688" s="152" t="s">
        <v>1109</v>
      </c>
      <c r="C688" s="176" t="s">
        <v>1110</v>
      </c>
      <c r="D688" s="192">
        <v>0</v>
      </c>
      <c r="E688" s="192">
        <v>0</v>
      </c>
      <c r="F688" s="192">
        <f t="shared" si="403"/>
        <v>4.1000000000000002E-2</v>
      </c>
      <c r="G688" s="192">
        <f t="shared" si="404"/>
        <v>0.25</v>
      </c>
      <c r="H688" s="192"/>
      <c r="I688" s="192"/>
      <c r="J688" s="192"/>
      <c r="K688" s="192"/>
      <c r="L688" s="153">
        <v>4.1000000000000002E-2</v>
      </c>
      <c r="M688" s="153">
        <v>0.25</v>
      </c>
      <c r="N688" s="192"/>
      <c r="O688" s="192"/>
      <c r="P688" s="192"/>
      <c r="Q688" s="192"/>
      <c r="R688" s="192"/>
      <c r="S688" s="192"/>
      <c r="T688" s="192"/>
      <c r="U688" s="192"/>
      <c r="V688" s="192"/>
      <c r="W688" s="192"/>
    </row>
    <row r="689" spans="1:23" s="116" customFormat="1" ht="15.55" x14ac:dyDescent="0.35">
      <c r="A689" s="172"/>
      <c r="B689" s="156" t="s">
        <v>463</v>
      </c>
      <c r="C689" s="173"/>
      <c r="D689" s="237">
        <f t="shared" ref="D689" si="405">SUM(D690:D697)</f>
        <v>0</v>
      </c>
      <c r="E689" s="237">
        <f t="shared" ref="E689" si="406">SUM(E690:E697)</f>
        <v>0</v>
      </c>
      <c r="F689" s="190">
        <f t="shared" ref="F689:W689" si="407">SUM(F690:F697)</f>
        <v>4.0299999999999994</v>
      </c>
      <c r="G689" s="190">
        <f t="shared" si="407"/>
        <v>0</v>
      </c>
      <c r="H689" s="190">
        <f t="shared" si="407"/>
        <v>0</v>
      </c>
      <c r="I689" s="190">
        <f t="shared" si="407"/>
        <v>0</v>
      </c>
      <c r="J689" s="190">
        <f t="shared" si="407"/>
        <v>0</v>
      </c>
      <c r="K689" s="190">
        <f t="shared" si="407"/>
        <v>0</v>
      </c>
      <c r="L689" s="190">
        <f t="shared" ref="L689:M689" si="408">SUM(L690:L697)</f>
        <v>4.0299999999999994</v>
      </c>
      <c r="M689" s="190">
        <f t="shared" si="408"/>
        <v>0</v>
      </c>
      <c r="N689" s="190">
        <f t="shared" si="407"/>
        <v>0</v>
      </c>
      <c r="O689" s="190">
        <f t="shared" si="407"/>
        <v>0</v>
      </c>
      <c r="P689" s="190">
        <f t="shared" si="407"/>
        <v>0</v>
      </c>
      <c r="Q689" s="190">
        <f t="shared" si="407"/>
        <v>0</v>
      </c>
      <c r="R689" s="190">
        <f t="shared" si="407"/>
        <v>0</v>
      </c>
      <c r="S689" s="190">
        <f t="shared" si="407"/>
        <v>0</v>
      </c>
      <c r="T689" s="190">
        <f t="shared" si="407"/>
        <v>0</v>
      </c>
      <c r="U689" s="190">
        <f t="shared" si="407"/>
        <v>0</v>
      </c>
      <c r="V689" s="190">
        <f t="shared" si="407"/>
        <v>0</v>
      </c>
      <c r="W689" s="190">
        <f t="shared" si="407"/>
        <v>0</v>
      </c>
    </row>
    <row r="690" spans="1:23" s="116" customFormat="1" ht="46.65" x14ac:dyDescent="0.35">
      <c r="A690" s="167">
        <v>595</v>
      </c>
      <c r="B690" s="152" t="s">
        <v>1839</v>
      </c>
      <c r="C690" s="174" t="s">
        <v>1111</v>
      </c>
      <c r="D690" s="192">
        <v>0</v>
      </c>
      <c r="E690" s="192">
        <v>0</v>
      </c>
      <c r="F690" s="192">
        <f t="shared" ref="F690:F697" si="409">L690-D690</f>
        <v>2</v>
      </c>
      <c r="G690" s="192">
        <f t="shared" ref="G690:G697" si="410">M690-E690</f>
        <v>0</v>
      </c>
      <c r="H690" s="192"/>
      <c r="I690" s="192"/>
      <c r="J690" s="192"/>
      <c r="K690" s="192"/>
      <c r="L690" s="153">
        <v>2</v>
      </c>
      <c r="M690" s="153"/>
      <c r="N690" s="192"/>
      <c r="O690" s="192"/>
      <c r="P690" s="192"/>
      <c r="Q690" s="192"/>
      <c r="R690" s="192"/>
      <c r="S690" s="192"/>
      <c r="T690" s="192"/>
      <c r="U690" s="192"/>
      <c r="V690" s="192"/>
      <c r="W690" s="192"/>
    </row>
    <row r="691" spans="1:23" s="116" customFormat="1" ht="31.1" x14ac:dyDescent="0.35">
      <c r="A691" s="167">
        <v>596</v>
      </c>
      <c r="B691" s="152" t="s">
        <v>1112</v>
      </c>
      <c r="C691" s="174" t="s">
        <v>1113</v>
      </c>
      <c r="D691" s="192">
        <v>0</v>
      </c>
      <c r="E691" s="192">
        <v>0</v>
      </c>
      <c r="F691" s="192">
        <f t="shared" si="409"/>
        <v>0</v>
      </c>
      <c r="G691" s="192">
        <f t="shared" si="410"/>
        <v>0</v>
      </c>
      <c r="H691" s="192"/>
      <c r="I691" s="192"/>
      <c r="J691" s="192"/>
      <c r="K691" s="192"/>
      <c r="L691" s="153"/>
      <c r="M691" s="153"/>
      <c r="N691" s="192"/>
      <c r="O691" s="192"/>
      <c r="P691" s="192"/>
      <c r="Q691" s="192"/>
      <c r="R691" s="192"/>
      <c r="S691" s="192"/>
      <c r="T691" s="192"/>
      <c r="U691" s="192"/>
      <c r="V691" s="192"/>
      <c r="W691" s="192"/>
    </row>
    <row r="692" spans="1:23" s="116" customFormat="1" ht="77.7" x14ac:dyDescent="0.35">
      <c r="A692" s="167">
        <v>597</v>
      </c>
      <c r="B692" s="152" t="s">
        <v>1114</v>
      </c>
      <c r="C692" s="174" t="s">
        <v>1115</v>
      </c>
      <c r="D692" s="192">
        <v>0</v>
      </c>
      <c r="E692" s="192">
        <v>0</v>
      </c>
      <c r="F692" s="192">
        <f t="shared" si="409"/>
        <v>0</v>
      </c>
      <c r="G692" s="192">
        <f t="shared" si="410"/>
        <v>0</v>
      </c>
      <c r="H692" s="192"/>
      <c r="I692" s="192"/>
      <c r="J692" s="192"/>
      <c r="K692" s="192"/>
      <c r="L692" s="153"/>
      <c r="M692" s="153"/>
      <c r="N692" s="192"/>
      <c r="O692" s="192"/>
      <c r="P692" s="192"/>
      <c r="Q692" s="192"/>
      <c r="R692" s="192"/>
      <c r="S692" s="192"/>
      <c r="T692" s="192"/>
      <c r="U692" s="192"/>
      <c r="V692" s="192"/>
      <c r="W692" s="192"/>
    </row>
    <row r="693" spans="1:23" s="116" customFormat="1" ht="31.1" x14ac:dyDescent="0.35">
      <c r="A693" s="167">
        <v>598</v>
      </c>
      <c r="B693" s="152" t="s">
        <v>1116</v>
      </c>
      <c r="C693" s="174" t="s">
        <v>1117</v>
      </c>
      <c r="D693" s="192">
        <v>0</v>
      </c>
      <c r="E693" s="192">
        <v>0</v>
      </c>
      <c r="F693" s="192">
        <f t="shared" si="409"/>
        <v>0</v>
      </c>
      <c r="G693" s="192">
        <f t="shared" si="410"/>
        <v>0</v>
      </c>
      <c r="H693" s="192"/>
      <c r="I693" s="192"/>
      <c r="J693" s="192"/>
      <c r="K693" s="192"/>
      <c r="L693" s="153"/>
      <c r="M693" s="153"/>
      <c r="N693" s="192"/>
      <c r="O693" s="192"/>
      <c r="P693" s="192"/>
      <c r="Q693" s="192"/>
      <c r="R693" s="192"/>
      <c r="S693" s="192"/>
      <c r="T693" s="192"/>
      <c r="U693" s="192"/>
      <c r="V693" s="192"/>
      <c r="W693" s="192"/>
    </row>
    <row r="694" spans="1:23" s="116" customFormat="1" ht="62.2" x14ac:dyDescent="0.35">
      <c r="A694" s="167">
        <v>599</v>
      </c>
      <c r="B694" s="152" t="s">
        <v>1840</v>
      </c>
      <c r="C694" s="174" t="s">
        <v>1118</v>
      </c>
      <c r="D694" s="192">
        <v>0</v>
      </c>
      <c r="E694" s="192">
        <v>0</v>
      </c>
      <c r="F694" s="192">
        <f t="shared" si="409"/>
        <v>2.0299999999999998</v>
      </c>
      <c r="G694" s="192">
        <f t="shared" si="410"/>
        <v>0</v>
      </c>
      <c r="H694" s="192"/>
      <c r="I694" s="192"/>
      <c r="J694" s="192"/>
      <c r="K694" s="192"/>
      <c r="L694" s="153">
        <v>2.0299999999999998</v>
      </c>
      <c r="M694" s="153"/>
      <c r="N694" s="192"/>
      <c r="O694" s="192"/>
      <c r="P694" s="192"/>
      <c r="Q694" s="192"/>
      <c r="R694" s="192"/>
      <c r="S694" s="192"/>
      <c r="T694" s="192"/>
      <c r="U694" s="192"/>
      <c r="V694" s="192"/>
      <c r="W694" s="192"/>
    </row>
    <row r="695" spans="1:23" s="116" customFormat="1" ht="46.65" x14ac:dyDescent="0.35">
      <c r="A695" s="167">
        <v>600</v>
      </c>
      <c r="B695" s="152" t="s">
        <v>1119</v>
      </c>
      <c r="C695" s="174" t="s">
        <v>1120</v>
      </c>
      <c r="D695" s="192">
        <v>0</v>
      </c>
      <c r="E695" s="192">
        <v>0</v>
      </c>
      <c r="F695" s="192">
        <f t="shared" si="409"/>
        <v>0</v>
      </c>
      <c r="G695" s="192">
        <f t="shared" si="410"/>
        <v>0</v>
      </c>
      <c r="H695" s="192"/>
      <c r="I695" s="192"/>
      <c r="J695" s="192"/>
      <c r="K695" s="192"/>
      <c r="L695" s="153"/>
      <c r="M695" s="153"/>
      <c r="N695" s="192"/>
      <c r="O695" s="192"/>
      <c r="P695" s="192"/>
      <c r="Q695" s="192"/>
      <c r="R695" s="192"/>
      <c r="S695" s="192"/>
      <c r="T695" s="192"/>
      <c r="U695" s="192"/>
      <c r="V695" s="192"/>
      <c r="W695" s="192"/>
    </row>
    <row r="696" spans="1:23" s="116" customFormat="1" ht="31.1" x14ac:dyDescent="0.35">
      <c r="A696" s="167">
        <v>601</v>
      </c>
      <c r="B696" s="152" t="s">
        <v>1841</v>
      </c>
      <c r="C696" s="176" t="s">
        <v>1121</v>
      </c>
      <c r="D696" s="192">
        <v>0</v>
      </c>
      <c r="E696" s="192">
        <v>0</v>
      </c>
      <c r="F696" s="192">
        <f t="shared" si="409"/>
        <v>0</v>
      </c>
      <c r="G696" s="192">
        <f t="shared" si="410"/>
        <v>0</v>
      </c>
      <c r="H696" s="192"/>
      <c r="I696" s="192"/>
      <c r="J696" s="192"/>
      <c r="K696" s="192"/>
      <c r="L696" s="153"/>
      <c r="M696" s="153"/>
      <c r="N696" s="192"/>
      <c r="O696" s="192"/>
      <c r="P696" s="192"/>
      <c r="Q696" s="192"/>
      <c r="R696" s="192"/>
      <c r="S696" s="192"/>
      <c r="T696" s="192"/>
      <c r="U696" s="192"/>
      <c r="V696" s="192"/>
      <c r="W696" s="192"/>
    </row>
    <row r="697" spans="1:23" s="116" customFormat="1" ht="31.1" x14ac:dyDescent="0.35">
      <c r="A697" s="167">
        <v>602</v>
      </c>
      <c r="B697" s="152" t="s">
        <v>1842</v>
      </c>
      <c r="C697" s="174" t="s">
        <v>1843</v>
      </c>
      <c r="D697" s="192">
        <v>0</v>
      </c>
      <c r="E697" s="192">
        <v>0</v>
      </c>
      <c r="F697" s="192">
        <f t="shared" si="409"/>
        <v>0</v>
      </c>
      <c r="G697" s="192">
        <f t="shared" si="410"/>
        <v>0</v>
      </c>
      <c r="H697" s="192"/>
      <c r="I697" s="192"/>
      <c r="J697" s="192"/>
      <c r="K697" s="192"/>
      <c r="L697" s="153"/>
      <c r="M697" s="153"/>
      <c r="N697" s="192"/>
      <c r="O697" s="192"/>
      <c r="P697" s="192"/>
      <c r="Q697" s="192"/>
      <c r="R697" s="192"/>
      <c r="S697" s="192"/>
      <c r="T697" s="192"/>
      <c r="U697" s="192"/>
      <c r="V697" s="192"/>
      <c r="W697" s="192"/>
    </row>
    <row r="698" spans="1:23" s="116" customFormat="1" ht="15.55" x14ac:dyDescent="0.35">
      <c r="A698" s="172"/>
      <c r="B698" s="156" t="s">
        <v>1122</v>
      </c>
      <c r="C698" s="173"/>
      <c r="D698" s="237">
        <f t="shared" ref="D698" si="411">SUM(D699:D700)</f>
        <v>0</v>
      </c>
      <c r="E698" s="237">
        <f t="shared" ref="E698" si="412">SUM(E699:E700)</f>
        <v>0</v>
      </c>
      <c r="F698" s="190">
        <f t="shared" ref="F698:W698" si="413">SUM(F699:F700)</f>
        <v>5.7999999999999989</v>
      </c>
      <c r="G698" s="190">
        <f t="shared" si="413"/>
        <v>0</v>
      </c>
      <c r="H698" s="190">
        <f t="shared" si="413"/>
        <v>0</v>
      </c>
      <c r="I698" s="190">
        <f t="shared" si="413"/>
        <v>0</v>
      </c>
      <c r="J698" s="190">
        <f t="shared" si="413"/>
        <v>0</v>
      </c>
      <c r="K698" s="190">
        <f t="shared" si="413"/>
        <v>0</v>
      </c>
      <c r="L698" s="190">
        <f t="shared" si="413"/>
        <v>5.7999999999999989</v>
      </c>
      <c r="M698" s="190">
        <f t="shared" si="413"/>
        <v>0</v>
      </c>
      <c r="N698" s="190">
        <f t="shared" si="413"/>
        <v>0</v>
      </c>
      <c r="O698" s="190">
        <f t="shared" si="413"/>
        <v>0</v>
      </c>
      <c r="P698" s="190">
        <f t="shared" si="413"/>
        <v>0</v>
      </c>
      <c r="Q698" s="190">
        <f t="shared" si="413"/>
        <v>0</v>
      </c>
      <c r="R698" s="190">
        <f t="shared" si="413"/>
        <v>0</v>
      </c>
      <c r="S698" s="190">
        <f t="shared" si="413"/>
        <v>0</v>
      </c>
      <c r="T698" s="190">
        <f t="shared" si="413"/>
        <v>0</v>
      </c>
      <c r="U698" s="190">
        <f t="shared" si="413"/>
        <v>0</v>
      </c>
      <c r="V698" s="190">
        <f t="shared" si="413"/>
        <v>0</v>
      </c>
      <c r="W698" s="190">
        <f t="shared" si="413"/>
        <v>0</v>
      </c>
    </row>
    <row r="699" spans="1:23" s="116" customFormat="1" ht="46.65" x14ac:dyDescent="0.35">
      <c r="A699" s="167">
        <v>603</v>
      </c>
      <c r="B699" s="152" t="s">
        <v>1123</v>
      </c>
      <c r="C699" s="174" t="s">
        <v>1124</v>
      </c>
      <c r="D699" s="192">
        <v>0</v>
      </c>
      <c r="E699" s="192">
        <v>0</v>
      </c>
      <c r="F699" s="192">
        <f t="shared" ref="F699:F700" si="414">L699-D699</f>
        <v>5.7999999999999989</v>
      </c>
      <c r="G699" s="192">
        <f t="shared" ref="G699:G700" si="415">M699-E699</f>
        <v>0</v>
      </c>
      <c r="H699" s="192"/>
      <c r="I699" s="192"/>
      <c r="J699" s="192"/>
      <c r="K699" s="192"/>
      <c r="L699" s="153">
        <v>5.7999999999999989</v>
      </c>
      <c r="M699" s="153"/>
      <c r="N699" s="192"/>
      <c r="O699" s="192"/>
      <c r="P699" s="192"/>
      <c r="Q699" s="192"/>
      <c r="R699" s="192"/>
      <c r="S699" s="192"/>
      <c r="T699" s="192"/>
      <c r="U699" s="192"/>
      <c r="V699" s="192"/>
      <c r="W699" s="192"/>
    </row>
    <row r="700" spans="1:23" s="116" customFormat="1" ht="31.1" x14ac:dyDescent="0.35">
      <c r="A700" s="167">
        <v>604</v>
      </c>
      <c r="B700" s="152" t="s">
        <v>1125</v>
      </c>
      <c r="C700" s="174" t="s">
        <v>1126</v>
      </c>
      <c r="D700" s="192">
        <v>0</v>
      </c>
      <c r="E700" s="192">
        <v>0</v>
      </c>
      <c r="F700" s="192">
        <f t="shared" si="414"/>
        <v>0</v>
      </c>
      <c r="G700" s="192">
        <f t="shared" si="415"/>
        <v>0</v>
      </c>
      <c r="H700" s="192"/>
      <c r="I700" s="192"/>
      <c r="J700" s="192"/>
      <c r="K700" s="192"/>
      <c r="L700" s="153"/>
      <c r="M700" s="153"/>
      <c r="N700" s="192"/>
      <c r="O700" s="192"/>
      <c r="P700" s="192"/>
      <c r="Q700" s="192"/>
      <c r="R700" s="192"/>
      <c r="S700" s="192"/>
      <c r="T700" s="192"/>
      <c r="U700" s="192"/>
      <c r="V700" s="192"/>
      <c r="W700" s="192"/>
    </row>
    <row r="701" spans="1:23" s="116" customFormat="1" ht="15.55" x14ac:dyDescent="0.35">
      <c r="A701" s="172"/>
      <c r="B701" s="156" t="s">
        <v>340</v>
      </c>
      <c r="C701" s="173"/>
      <c r="D701" s="237">
        <f t="shared" ref="D701:E701" si="416">SUM(D702:D710)</f>
        <v>1.4075</v>
      </c>
      <c r="E701" s="237">
        <f t="shared" si="416"/>
        <v>0.5</v>
      </c>
      <c r="F701" s="190">
        <f t="shared" ref="F701:W701" si="417">SUM(F702:F710)</f>
        <v>0.47799999999999998</v>
      </c>
      <c r="G701" s="190">
        <f t="shared" si="417"/>
        <v>0</v>
      </c>
      <c r="H701" s="190">
        <f t="shared" si="417"/>
        <v>0</v>
      </c>
      <c r="I701" s="190">
        <f t="shared" si="417"/>
        <v>0</v>
      </c>
      <c r="J701" s="190">
        <f t="shared" si="417"/>
        <v>0</v>
      </c>
      <c r="K701" s="190">
        <f t="shared" si="417"/>
        <v>0</v>
      </c>
      <c r="L701" s="190">
        <f t="shared" ref="L701:M701" si="418">SUM(L702:L710)</f>
        <v>1.8855</v>
      </c>
      <c r="M701" s="190">
        <f t="shared" si="418"/>
        <v>0.5</v>
      </c>
      <c r="N701" s="190">
        <f t="shared" si="417"/>
        <v>0</v>
      </c>
      <c r="O701" s="190">
        <f t="shared" si="417"/>
        <v>0</v>
      </c>
      <c r="P701" s="190">
        <f t="shared" si="417"/>
        <v>0</v>
      </c>
      <c r="Q701" s="190">
        <f t="shared" si="417"/>
        <v>0</v>
      </c>
      <c r="R701" s="190">
        <f t="shared" si="417"/>
        <v>0</v>
      </c>
      <c r="S701" s="190">
        <f t="shared" si="417"/>
        <v>0</v>
      </c>
      <c r="T701" s="190">
        <f t="shared" si="417"/>
        <v>0</v>
      </c>
      <c r="U701" s="190">
        <f t="shared" si="417"/>
        <v>0</v>
      </c>
      <c r="V701" s="190">
        <f t="shared" si="417"/>
        <v>0</v>
      </c>
      <c r="W701" s="190">
        <f t="shared" si="417"/>
        <v>0</v>
      </c>
    </row>
    <row r="702" spans="1:23" s="116" customFormat="1" ht="31.1" x14ac:dyDescent="0.35">
      <c r="A702" s="167">
        <v>605</v>
      </c>
      <c r="B702" s="152" t="s">
        <v>1127</v>
      </c>
      <c r="C702" s="174" t="s">
        <v>1128</v>
      </c>
      <c r="D702" s="192">
        <v>0.46699999999999997</v>
      </c>
      <c r="E702" s="192">
        <v>0.25</v>
      </c>
      <c r="F702" s="192">
        <f t="shared" ref="F702:F710" si="419">L702-D702</f>
        <v>0</v>
      </c>
      <c r="G702" s="192">
        <f t="shared" ref="G702:G710" si="420">M702-E702</f>
        <v>0</v>
      </c>
      <c r="H702" s="192"/>
      <c r="I702" s="192"/>
      <c r="J702" s="192"/>
      <c r="K702" s="192"/>
      <c r="L702" s="153">
        <v>0.46699999999999997</v>
      </c>
      <c r="M702" s="153">
        <v>0.25</v>
      </c>
      <c r="N702" s="192"/>
      <c r="O702" s="192"/>
      <c r="P702" s="192"/>
      <c r="Q702" s="192"/>
      <c r="R702" s="192"/>
      <c r="S702" s="192"/>
      <c r="T702" s="192"/>
      <c r="U702" s="192"/>
      <c r="V702" s="192"/>
      <c r="W702" s="192"/>
    </row>
    <row r="703" spans="1:23" s="116" customFormat="1" ht="62.2" x14ac:dyDescent="0.35">
      <c r="A703" s="167">
        <v>606</v>
      </c>
      <c r="B703" s="152" t="s">
        <v>1844</v>
      </c>
      <c r="C703" s="174" t="s">
        <v>1129</v>
      </c>
      <c r="D703" s="192">
        <v>0</v>
      </c>
      <c r="E703" s="192">
        <v>0</v>
      </c>
      <c r="F703" s="192">
        <f t="shared" si="419"/>
        <v>0.47799999999999998</v>
      </c>
      <c r="G703" s="192">
        <f t="shared" si="420"/>
        <v>0</v>
      </c>
      <c r="H703" s="192"/>
      <c r="I703" s="192"/>
      <c r="J703" s="192"/>
      <c r="K703" s="192"/>
      <c r="L703" s="153">
        <v>0.47799999999999998</v>
      </c>
      <c r="M703" s="153"/>
      <c r="N703" s="192"/>
      <c r="O703" s="192"/>
      <c r="P703" s="192"/>
      <c r="Q703" s="192"/>
      <c r="R703" s="192"/>
      <c r="S703" s="192"/>
      <c r="T703" s="192"/>
      <c r="U703" s="192"/>
      <c r="V703" s="192"/>
      <c r="W703" s="192"/>
    </row>
    <row r="704" spans="1:23" s="116" customFormat="1" ht="31.1" x14ac:dyDescent="0.35">
      <c r="A704" s="167">
        <v>607</v>
      </c>
      <c r="B704" s="152" t="s">
        <v>1845</v>
      </c>
      <c r="C704" s="174" t="s">
        <v>1130</v>
      </c>
      <c r="D704" s="192">
        <v>0.77300000000000002</v>
      </c>
      <c r="E704" s="192">
        <v>0.25</v>
      </c>
      <c r="F704" s="192">
        <f t="shared" si="419"/>
        <v>0</v>
      </c>
      <c r="G704" s="192">
        <f t="shared" si="420"/>
        <v>0</v>
      </c>
      <c r="H704" s="192"/>
      <c r="I704" s="192"/>
      <c r="J704" s="192"/>
      <c r="K704" s="192"/>
      <c r="L704" s="153">
        <v>0.77300000000000002</v>
      </c>
      <c r="M704" s="153">
        <v>0.25</v>
      </c>
      <c r="N704" s="192"/>
      <c r="O704" s="192"/>
      <c r="P704" s="192"/>
      <c r="Q704" s="192"/>
      <c r="R704" s="192"/>
      <c r="S704" s="192"/>
      <c r="T704" s="192"/>
      <c r="U704" s="192"/>
      <c r="V704" s="192"/>
      <c r="W704" s="192"/>
    </row>
    <row r="705" spans="1:23" s="116" customFormat="1" ht="46.65" x14ac:dyDescent="0.35">
      <c r="A705" s="167">
        <v>608</v>
      </c>
      <c r="B705" s="152" t="s">
        <v>1846</v>
      </c>
      <c r="C705" s="176" t="s">
        <v>1131</v>
      </c>
      <c r="D705" s="192">
        <v>0</v>
      </c>
      <c r="E705" s="192">
        <v>0</v>
      </c>
      <c r="F705" s="192">
        <f t="shared" si="419"/>
        <v>0</v>
      </c>
      <c r="G705" s="192">
        <f t="shared" si="420"/>
        <v>0</v>
      </c>
      <c r="H705" s="192"/>
      <c r="I705" s="192"/>
      <c r="J705" s="192"/>
      <c r="K705" s="192"/>
      <c r="L705" s="153"/>
      <c r="M705" s="153"/>
      <c r="N705" s="192"/>
      <c r="O705" s="192"/>
      <c r="P705" s="192"/>
      <c r="Q705" s="192"/>
      <c r="R705" s="192"/>
      <c r="S705" s="192"/>
      <c r="T705" s="192"/>
      <c r="U705" s="192"/>
      <c r="V705" s="192"/>
      <c r="W705" s="192"/>
    </row>
    <row r="706" spans="1:23" s="116" customFormat="1" ht="62.2" x14ac:dyDescent="0.35">
      <c r="A706" s="167">
        <v>609</v>
      </c>
      <c r="B706" s="152" t="s">
        <v>1847</v>
      </c>
      <c r="C706" s="176" t="s">
        <v>1132</v>
      </c>
      <c r="D706" s="192">
        <v>0</v>
      </c>
      <c r="E706" s="192">
        <v>0</v>
      </c>
      <c r="F706" s="192">
        <f t="shared" si="419"/>
        <v>0</v>
      </c>
      <c r="G706" s="192">
        <f t="shared" si="420"/>
        <v>0</v>
      </c>
      <c r="H706" s="192"/>
      <c r="I706" s="192"/>
      <c r="J706" s="192"/>
      <c r="K706" s="192"/>
      <c r="L706" s="153"/>
      <c r="M706" s="153"/>
      <c r="N706" s="192"/>
      <c r="O706" s="192"/>
      <c r="P706" s="192"/>
      <c r="Q706" s="192"/>
      <c r="R706" s="192"/>
      <c r="S706" s="192"/>
      <c r="T706" s="192"/>
      <c r="U706" s="192"/>
      <c r="V706" s="192"/>
      <c r="W706" s="192"/>
    </row>
    <row r="707" spans="1:23" s="116" customFormat="1" ht="77.7" x14ac:dyDescent="0.35">
      <c r="A707" s="167">
        <v>610</v>
      </c>
      <c r="B707" s="152" t="s">
        <v>1133</v>
      </c>
      <c r="C707" s="174" t="s">
        <v>1848</v>
      </c>
      <c r="D707" s="192">
        <v>0</v>
      </c>
      <c r="E707" s="192">
        <v>0</v>
      </c>
      <c r="F707" s="192">
        <f t="shared" si="419"/>
        <v>0</v>
      </c>
      <c r="G707" s="192">
        <f t="shared" si="420"/>
        <v>0</v>
      </c>
      <c r="H707" s="192"/>
      <c r="I707" s="192"/>
      <c r="J707" s="192"/>
      <c r="K707" s="192"/>
      <c r="L707" s="153"/>
      <c r="M707" s="153"/>
      <c r="N707" s="192"/>
      <c r="O707" s="192"/>
      <c r="P707" s="192"/>
      <c r="Q707" s="192"/>
      <c r="R707" s="192"/>
      <c r="S707" s="192"/>
      <c r="T707" s="192"/>
      <c r="U707" s="192"/>
      <c r="V707" s="192"/>
      <c r="W707" s="192"/>
    </row>
    <row r="708" spans="1:23" s="116" customFormat="1" ht="46.65" x14ac:dyDescent="0.35">
      <c r="A708" s="167">
        <v>611</v>
      </c>
      <c r="B708" s="152" t="s">
        <v>1849</v>
      </c>
      <c r="C708" s="174" t="s">
        <v>1134</v>
      </c>
      <c r="D708" s="192">
        <v>0</v>
      </c>
      <c r="E708" s="192">
        <v>0</v>
      </c>
      <c r="F708" s="192">
        <f t="shared" si="419"/>
        <v>0</v>
      </c>
      <c r="G708" s="192">
        <f t="shared" si="420"/>
        <v>0</v>
      </c>
      <c r="H708" s="192"/>
      <c r="I708" s="192"/>
      <c r="J708" s="192"/>
      <c r="K708" s="192"/>
      <c r="L708" s="153"/>
      <c r="M708" s="153"/>
      <c r="N708" s="192"/>
      <c r="O708" s="192"/>
      <c r="P708" s="192"/>
      <c r="Q708" s="192"/>
      <c r="R708" s="192"/>
      <c r="S708" s="192"/>
      <c r="T708" s="192"/>
      <c r="U708" s="192"/>
      <c r="V708" s="192"/>
      <c r="W708" s="192"/>
    </row>
    <row r="709" spans="1:23" s="116" customFormat="1" ht="46.65" x14ac:dyDescent="0.35">
      <c r="A709" s="167">
        <v>612</v>
      </c>
      <c r="B709" s="152" t="s">
        <v>1135</v>
      </c>
      <c r="C709" s="174" t="s">
        <v>1850</v>
      </c>
      <c r="D709" s="192">
        <v>0</v>
      </c>
      <c r="E709" s="192">
        <v>0</v>
      </c>
      <c r="F709" s="192">
        <f t="shared" si="419"/>
        <v>0</v>
      </c>
      <c r="G709" s="192">
        <f t="shared" si="420"/>
        <v>0</v>
      </c>
      <c r="H709" s="192"/>
      <c r="I709" s="192"/>
      <c r="J709" s="192"/>
      <c r="K709" s="192"/>
      <c r="L709" s="153"/>
      <c r="M709" s="153"/>
      <c r="N709" s="192"/>
      <c r="O709" s="192"/>
      <c r="P709" s="192"/>
      <c r="Q709" s="192"/>
      <c r="R709" s="192"/>
      <c r="S709" s="192"/>
      <c r="T709" s="192"/>
      <c r="U709" s="192"/>
      <c r="V709" s="192"/>
      <c r="W709" s="192"/>
    </row>
    <row r="710" spans="1:23" s="116" customFormat="1" ht="31.1" x14ac:dyDescent="0.35">
      <c r="A710" s="167">
        <v>613</v>
      </c>
      <c r="B710" s="152" t="s">
        <v>1136</v>
      </c>
      <c r="C710" s="174" t="s">
        <v>1137</v>
      </c>
      <c r="D710" s="192">
        <v>0.16750000000000001</v>
      </c>
      <c r="E710" s="192">
        <v>0</v>
      </c>
      <c r="F710" s="192">
        <f t="shared" si="419"/>
        <v>0</v>
      </c>
      <c r="G710" s="192">
        <f t="shared" si="420"/>
        <v>0</v>
      </c>
      <c r="H710" s="192"/>
      <c r="I710" s="192"/>
      <c r="J710" s="192"/>
      <c r="K710" s="192"/>
      <c r="L710" s="153">
        <v>0.16750000000000001</v>
      </c>
      <c r="M710" s="153"/>
      <c r="N710" s="192"/>
      <c r="O710" s="192"/>
      <c r="P710" s="192"/>
      <c r="Q710" s="192"/>
      <c r="R710" s="192"/>
      <c r="S710" s="192"/>
      <c r="T710" s="192"/>
      <c r="U710" s="192"/>
      <c r="V710" s="192"/>
      <c r="W710" s="192"/>
    </row>
    <row r="711" spans="1:23" s="116" customFormat="1" ht="15.55" x14ac:dyDescent="0.35">
      <c r="A711" s="172"/>
      <c r="B711" s="156" t="s">
        <v>469</v>
      </c>
      <c r="C711" s="173"/>
      <c r="D711" s="237">
        <f t="shared" ref="D711" si="421">SUM(D712:D743)</f>
        <v>1.8250199999999999</v>
      </c>
      <c r="E711" s="237">
        <f t="shared" ref="E711" si="422">SUM(E712:E743)</f>
        <v>1.21</v>
      </c>
      <c r="F711" s="190">
        <f t="shared" ref="F711:W711" si="423">SUM(F712:F743)</f>
        <v>3.976</v>
      </c>
      <c r="G711" s="190">
        <f t="shared" si="423"/>
        <v>0.65</v>
      </c>
      <c r="H711" s="190">
        <f t="shared" si="423"/>
        <v>0</v>
      </c>
      <c r="I711" s="190">
        <f t="shared" si="423"/>
        <v>0</v>
      </c>
      <c r="J711" s="190">
        <f t="shared" si="423"/>
        <v>0</v>
      </c>
      <c r="K711" s="190">
        <f t="shared" si="423"/>
        <v>0</v>
      </c>
      <c r="L711" s="190">
        <f t="shared" ref="L711:M711" si="424">SUM(L712:L743)</f>
        <v>5.8010200000000003</v>
      </c>
      <c r="M711" s="190">
        <f t="shared" si="424"/>
        <v>1.8599999999999999</v>
      </c>
      <c r="N711" s="190">
        <f t="shared" si="423"/>
        <v>0</v>
      </c>
      <c r="O711" s="190">
        <f t="shared" si="423"/>
        <v>0</v>
      </c>
      <c r="P711" s="190">
        <f t="shared" si="423"/>
        <v>0</v>
      </c>
      <c r="Q711" s="190">
        <f t="shared" si="423"/>
        <v>0</v>
      </c>
      <c r="R711" s="190">
        <f t="shared" si="423"/>
        <v>0</v>
      </c>
      <c r="S711" s="190">
        <f t="shared" si="423"/>
        <v>0</v>
      </c>
      <c r="T711" s="190">
        <f t="shared" si="423"/>
        <v>0</v>
      </c>
      <c r="U711" s="190">
        <f t="shared" si="423"/>
        <v>0</v>
      </c>
      <c r="V711" s="190">
        <f t="shared" si="423"/>
        <v>0</v>
      </c>
      <c r="W711" s="190">
        <f t="shared" si="423"/>
        <v>0</v>
      </c>
    </row>
    <row r="712" spans="1:23" s="116" customFormat="1" ht="31.1" x14ac:dyDescent="0.35">
      <c r="A712" s="167">
        <v>614</v>
      </c>
      <c r="B712" s="152" t="s">
        <v>1138</v>
      </c>
      <c r="C712" s="174" t="s">
        <v>1139</v>
      </c>
      <c r="D712" s="192">
        <v>0</v>
      </c>
      <c r="E712" s="192">
        <v>0</v>
      </c>
      <c r="F712" s="192">
        <f t="shared" ref="F712:F743" si="425">L712-D712</f>
        <v>1.7250000000000001</v>
      </c>
      <c r="G712" s="192">
        <f t="shared" ref="G712:G743" si="426">M712-E712</f>
        <v>0.25</v>
      </c>
      <c r="H712" s="192"/>
      <c r="I712" s="192"/>
      <c r="J712" s="192"/>
      <c r="K712" s="192"/>
      <c r="L712" s="153">
        <v>1.7250000000000001</v>
      </c>
      <c r="M712" s="153">
        <v>0.25</v>
      </c>
      <c r="N712" s="192"/>
      <c r="O712" s="192"/>
      <c r="P712" s="192"/>
      <c r="Q712" s="192"/>
      <c r="R712" s="192"/>
      <c r="S712" s="192"/>
      <c r="T712" s="192"/>
      <c r="U712" s="192"/>
      <c r="V712" s="192"/>
      <c r="W712" s="192"/>
    </row>
    <row r="713" spans="1:23" s="116" customFormat="1" ht="77.7" x14ac:dyDescent="0.35">
      <c r="A713" s="167">
        <v>615</v>
      </c>
      <c r="B713" s="152" t="s">
        <v>1851</v>
      </c>
      <c r="C713" s="174" t="s">
        <v>1140</v>
      </c>
      <c r="D713" s="192">
        <v>0</v>
      </c>
      <c r="E713" s="192">
        <v>0</v>
      </c>
      <c r="F713" s="192">
        <f t="shared" si="425"/>
        <v>0</v>
      </c>
      <c r="G713" s="192">
        <f t="shared" si="426"/>
        <v>0</v>
      </c>
      <c r="H713" s="192"/>
      <c r="I713" s="192"/>
      <c r="J713" s="192"/>
      <c r="K713" s="192"/>
      <c r="L713" s="153"/>
      <c r="M713" s="153"/>
      <c r="N713" s="192"/>
      <c r="O713" s="192"/>
      <c r="P713" s="192"/>
      <c r="Q713" s="192"/>
      <c r="R713" s="192"/>
      <c r="S713" s="192"/>
      <c r="T713" s="192"/>
      <c r="U713" s="192"/>
      <c r="V713" s="192"/>
      <c r="W713" s="192"/>
    </row>
    <row r="714" spans="1:23" s="116" customFormat="1" ht="46.65" x14ac:dyDescent="0.35">
      <c r="A714" s="167">
        <v>616</v>
      </c>
      <c r="B714" s="152" t="s">
        <v>1141</v>
      </c>
      <c r="C714" s="174" t="s">
        <v>1142</v>
      </c>
      <c r="D714" s="192">
        <v>0</v>
      </c>
      <c r="E714" s="192">
        <v>0</v>
      </c>
      <c r="F714" s="192">
        <f t="shared" si="425"/>
        <v>0</v>
      </c>
      <c r="G714" s="192">
        <f t="shared" si="426"/>
        <v>0</v>
      </c>
      <c r="H714" s="192"/>
      <c r="I714" s="192"/>
      <c r="J714" s="192"/>
      <c r="K714" s="192"/>
      <c r="L714" s="153"/>
      <c r="M714" s="153"/>
      <c r="N714" s="192"/>
      <c r="O714" s="192"/>
      <c r="P714" s="192"/>
      <c r="Q714" s="192"/>
      <c r="R714" s="192"/>
      <c r="S714" s="192"/>
      <c r="T714" s="192"/>
      <c r="U714" s="192"/>
      <c r="V714" s="192"/>
      <c r="W714" s="192"/>
    </row>
    <row r="715" spans="1:23" s="116" customFormat="1" ht="31.1" x14ac:dyDescent="0.35">
      <c r="A715" s="167">
        <v>617</v>
      </c>
      <c r="B715" s="152" t="s">
        <v>1143</v>
      </c>
      <c r="C715" s="174" t="s">
        <v>1144</v>
      </c>
      <c r="D715" s="192">
        <v>0</v>
      </c>
      <c r="E715" s="192">
        <v>0</v>
      </c>
      <c r="F715" s="192">
        <f t="shared" si="425"/>
        <v>0</v>
      </c>
      <c r="G715" s="192">
        <f t="shared" si="426"/>
        <v>0</v>
      </c>
      <c r="H715" s="192"/>
      <c r="I715" s="192"/>
      <c r="J715" s="192"/>
      <c r="K715" s="192"/>
      <c r="L715" s="153"/>
      <c r="M715" s="153"/>
      <c r="N715" s="192"/>
      <c r="O715" s="192"/>
      <c r="P715" s="192"/>
      <c r="Q715" s="192"/>
      <c r="R715" s="192"/>
      <c r="S715" s="192"/>
      <c r="T715" s="192"/>
      <c r="U715" s="192"/>
      <c r="V715" s="192"/>
      <c r="W715" s="192"/>
    </row>
    <row r="716" spans="1:23" s="116" customFormat="1" ht="31.1" x14ac:dyDescent="0.35">
      <c r="A716" s="167">
        <v>618</v>
      </c>
      <c r="B716" s="152" t="s">
        <v>1145</v>
      </c>
      <c r="C716" s="174" t="s">
        <v>1146</v>
      </c>
      <c r="D716" s="192">
        <v>0.84</v>
      </c>
      <c r="E716" s="192">
        <v>0.25</v>
      </c>
      <c r="F716" s="192">
        <f t="shared" si="425"/>
        <v>0</v>
      </c>
      <c r="G716" s="192">
        <f t="shared" si="426"/>
        <v>0</v>
      </c>
      <c r="H716" s="192"/>
      <c r="I716" s="192"/>
      <c r="J716" s="192"/>
      <c r="K716" s="192"/>
      <c r="L716" s="153">
        <v>0.84</v>
      </c>
      <c r="M716" s="153">
        <v>0.25</v>
      </c>
      <c r="N716" s="192"/>
      <c r="O716" s="192"/>
      <c r="P716" s="192"/>
      <c r="Q716" s="192"/>
      <c r="R716" s="192"/>
      <c r="S716" s="192"/>
      <c r="T716" s="192"/>
      <c r="U716" s="192"/>
      <c r="V716" s="192"/>
      <c r="W716" s="192"/>
    </row>
    <row r="717" spans="1:23" s="116" customFormat="1" ht="62.2" x14ac:dyDescent="0.35">
      <c r="A717" s="167">
        <v>619</v>
      </c>
      <c r="B717" s="152" t="s">
        <v>1147</v>
      </c>
      <c r="C717" s="174" t="s">
        <v>1148</v>
      </c>
      <c r="D717" s="192">
        <v>0</v>
      </c>
      <c r="E717" s="192">
        <v>0</v>
      </c>
      <c r="F717" s="192">
        <f t="shared" si="425"/>
        <v>0</v>
      </c>
      <c r="G717" s="192">
        <f t="shared" si="426"/>
        <v>0</v>
      </c>
      <c r="H717" s="192"/>
      <c r="I717" s="192"/>
      <c r="J717" s="192"/>
      <c r="K717" s="192"/>
      <c r="L717" s="153"/>
      <c r="M717" s="153"/>
      <c r="N717" s="192"/>
      <c r="O717" s="192"/>
      <c r="P717" s="192"/>
      <c r="Q717" s="192"/>
      <c r="R717" s="192"/>
      <c r="S717" s="192"/>
      <c r="T717" s="192"/>
      <c r="U717" s="192"/>
      <c r="V717" s="192"/>
      <c r="W717" s="192"/>
    </row>
    <row r="718" spans="1:23" s="116" customFormat="1" ht="31.1" x14ac:dyDescent="0.35">
      <c r="A718" s="167">
        <v>620</v>
      </c>
      <c r="B718" s="152" t="s">
        <v>1149</v>
      </c>
      <c r="C718" s="174" t="s">
        <v>1150</v>
      </c>
      <c r="D718" s="192">
        <v>0</v>
      </c>
      <c r="E718" s="192">
        <v>0</v>
      </c>
      <c r="F718" s="192">
        <f t="shared" si="425"/>
        <v>7.0000000000000001E-3</v>
      </c>
      <c r="G718" s="192">
        <f t="shared" si="426"/>
        <v>0</v>
      </c>
      <c r="H718" s="192"/>
      <c r="I718" s="192"/>
      <c r="J718" s="192"/>
      <c r="K718" s="192"/>
      <c r="L718" s="153">
        <v>7.0000000000000001E-3</v>
      </c>
      <c r="M718" s="153"/>
      <c r="N718" s="192"/>
      <c r="O718" s="192"/>
      <c r="P718" s="192"/>
      <c r="Q718" s="192"/>
      <c r="R718" s="192"/>
      <c r="S718" s="192"/>
      <c r="T718" s="192"/>
      <c r="U718" s="192"/>
      <c r="V718" s="192"/>
      <c r="W718" s="192"/>
    </row>
    <row r="719" spans="1:23" s="116" customFormat="1" ht="31.1" x14ac:dyDescent="0.35">
      <c r="A719" s="167">
        <v>621</v>
      </c>
      <c r="B719" s="152" t="s">
        <v>1151</v>
      </c>
      <c r="C719" s="174" t="s">
        <v>1152</v>
      </c>
      <c r="D719" s="192">
        <v>6.6000000000000003E-2</v>
      </c>
      <c r="E719" s="192">
        <v>0</v>
      </c>
      <c r="F719" s="192">
        <f t="shared" si="425"/>
        <v>0</v>
      </c>
      <c r="G719" s="192">
        <f t="shared" si="426"/>
        <v>0</v>
      </c>
      <c r="H719" s="192"/>
      <c r="I719" s="192"/>
      <c r="J719" s="192"/>
      <c r="K719" s="192"/>
      <c r="L719" s="153">
        <v>6.6000000000000003E-2</v>
      </c>
      <c r="M719" s="153"/>
      <c r="N719" s="192"/>
      <c r="O719" s="192"/>
      <c r="P719" s="192"/>
      <c r="Q719" s="192"/>
      <c r="R719" s="192"/>
      <c r="S719" s="192"/>
      <c r="T719" s="192"/>
      <c r="U719" s="192"/>
      <c r="V719" s="192"/>
      <c r="W719" s="192"/>
    </row>
    <row r="720" spans="1:23" s="116" customFormat="1" ht="31.1" x14ac:dyDescent="0.35">
      <c r="A720" s="167">
        <v>622</v>
      </c>
      <c r="B720" s="152" t="s">
        <v>1153</v>
      </c>
      <c r="C720" s="174" t="s">
        <v>1154</v>
      </c>
      <c r="D720" s="192">
        <v>0.08</v>
      </c>
      <c r="E720" s="192">
        <v>0</v>
      </c>
      <c r="F720" s="192">
        <f t="shared" si="425"/>
        <v>0</v>
      </c>
      <c r="G720" s="192">
        <f t="shared" si="426"/>
        <v>0</v>
      </c>
      <c r="H720" s="192"/>
      <c r="I720" s="192"/>
      <c r="J720" s="192"/>
      <c r="K720" s="192"/>
      <c r="L720" s="153">
        <v>0.08</v>
      </c>
      <c r="M720" s="153"/>
      <c r="N720" s="192"/>
      <c r="O720" s="192"/>
      <c r="P720" s="192"/>
      <c r="Q720" s="192"/>
      <c r="R720" s="192"/>
      <c r="S720" s="192"/>
      <c r="T720" s="192"/>
      <c r="U720" s="192"/>
      <c r="V720" s="192"/>
      <c r="W720" s="192"/>
    </row>
    <row r="721" spans="1:23" s="116" customFormat="1" ht="31.1" x14ac:dyDescent="0.35">
      <c r="A721" s="167">
        <v>623</v>
      </c>
      <c r="B721" s="152" t="s">
        <v>1155</v>
      </c>
      <c r="C721" s="174" t="s">
        <v>1156</v>
      </c>
      <c r="D721" s="192">
        <v>5.2699999999999997E-2</v>
      </c>
      <c r="E721" s="192">
        <v>0</v>
      </c>
      <c r="F721" s="192">
        <f t="shared" si="425"/>
        <v>0</v>
      </c>
      <c r="G721" s="192">
        <f t="shared" si="426"/>
        <v>0</v>
      </c>
      <c r="H721" s="192"/>
      <c r="I721" s="192"/>
      <c r="J721" s="192"/>
      <c r="K721" s="192"/>
      <c r="L721" s="153">
        <v>5.2699999999999997E-2</v>
      </c>
      <c r="M721" s="153"/>
      <c r="N721" s="192"/>
      <c r="O721" s="192"/>
      <c r="P721" s="192"/>
      <c r="Q721" s="192"/>
      <c r="R721" s="192"/>
      <c r="S721" s="192"/>
      <c r="T721" s="192"/>
      <c r="U721" s="192"/>
      <c r="V721" s="192"/>
      <c r="W721" s="192"/>
    </row>
    <row r="722" spans="1:23" s="116" customFormat="1" ht="31.1" x14ac:dyDescent="0.35">
      <c r="A722" s="167">
        <v>624</v>
      </c>
      <c r="B722" s="152" t="s">
        <v>1157</v>
      </c>
      <c r="C722" s="174" t="s">
        <v>1158</v>
      </c>
      <c r="D722" s="192">
        <v>0</v>
      </c>
      <c r="E722" s="192">
        <v>0</v>
      </c>
      <c r="F722" s="192">
        <f t="shared" si="425"/>
        <v>0</v>
      </c>
      <c r="G722" s="192">
        <f t="shared" si="426"/>
        <v>0</v>
      </c>
      <c r="H722" s="192"/>
      <c r="I722" s="192"/>
      <c r="J722" s="192"/>
      <c r="K722" s="192"/>
      <c r="L722" s="153"/>
      <c r="M722" s="153"/>
      <c r="N722" s="192"/>
      <c r="O722" s="192"/>
      <c r="P722" s="192"/>
      <c r="Q722" s="192"/>
      <c r="R722" s="192"/>
      <c r="S722" s="192"/>
      <c r="T722" s="192"/>
      <c r="U722" s="192"/>
      <c r="V722" s="192"/>
      <c r="W722" s="192"/>
    </row>
    <row r="723" spans="1:23" s="116" customFormat="1" ht="31.1" x14ac:dyDescent="0.35">
      <c r="A723" s="167">
        <v>625</v>
      </c>
      <c r="B723" s="152" t="s">
        <v>1159</v>
      </c>
      <c r="C723" s="174" t="s">
        <v>1160</v>
      </c>
      <c r="D723" s="192">
        <v>6.3E-2</v>
      </c>
      <c r="E723" s="192">
        <v>0</v>
      </c>
      <c r="F723" s="192">
        <f t="shared" si="425"/>
        <v>0</v>
      </c>
      <c r="G723" s="192">
        <f t="shared" si="426"/>
        <v>0</v>
      </c>
      <c r="H723" s="192"/>
      <c r="I723" s="192"/>
      <c r="J723" s="192"/>
      <c r="K723" s="192"/>
      <c r="L723" s="153">
        <v>6.3E-2</v>
      </c>
      <c r="M723" s="153"/>
      <c r="N723" s="192"/>
      <c r="O723" s="192"/>
      <c r="P723" s="192"/>
      <c r="Q723" s="192"/>
      <c r="R723" s="192"/>
      <c r="S723" s="192"/>
      <c r="T723" s="192"/>
      <c r="U723" s="192"/>
      <c r="V723" s="192"/>
      <c r="W723" s="192"/>
    </row>
    <row r="724" spans="1:23" s="116" customFormat="1" ht="31.1" x14ac:dyDescent="0.35">
      <c r="A724" s="167">
        <v>626</v>
      </c>
      <c r="B724" s="152" t="s">
        <v>1161</v>
      </c>
      <c r="C724" s="174" t="s">
        <v>1162</v>
      </c>
      <c r="D724" s="192">
        <v>0</v>
      </c>
      <c r="E724" s="192">
        <v>0</v>
      </c>
      <c r="F724" s="192">
        <f t="shared" si="425"/>
        <v>0</v>
      </c>
      <c r="G724" s="192">
        <f t="shared" si="426"/>
        <v>0</v>
      </c>
      <c r="H724" s="192"/>
      <c r="I724" s="192"/>
      <c r="J724" s="192"/>
      <c r="K724" s="192"/>
      <c r="L724" s="153"/>
      <c r="M724" s="153"/>
      <c r="N724" s="192"/>
      <c r="O724" s="192"/>
      <c r="P724" s="192"/>
      <c r="Q724" s="192"/>
      <c r="R724" s="192"/>
      <c r="S724" s="192"/>
      <c r="T724" s="192"/>
      <c r="U724" s="192"/>
      <c r="V724" s="192"/>
      <c r="W724" s="192"/>
    </row>
    <row r="725" spans="1:23" s="116" customFormat="1" ht="31.1" x14ac:dyDescent="0.35">
      <c r="A725" s="167">
        <v>627</v>
      </c>
      <c r="B725" s="152" t="s">
        <v>1163</v>
      </c>
      <c r="C725" s="174" t="s">
        <v>1164</v>
      </c>
      <c r="D725" s="192">
        <v>3.2000000000000001E-2</v>
      </c>
      <c r="E725" s="192">
        <v>0</v>
      </c>
      <c r="F725" s="192">
        <f t="shared" si="425"/>
        <v>0</v>
      </c>
      <c r="G725" s="192">
        <f t="shared" si="426"/>
        <v>0</v>
      </c>
      <c r="H725" s="192"/>
      <c r="I725" s="192"/>
      <c r="J725" s="192"/>
      <c r="K725" s="192"/>
      <c r="L725" s="153">
        <v>3.2000000000000001E-2</v>
      </c>
      <c r="M725" s="153"/>
      <c r="N725" s="192"/>
      <c r="O725" s="192"/>
      <c r="P725" s="192"/>
      <c r="Q725" s="192"/>
      <c r="R725" s="192"/>
      <c r="S725" s="192"/>
      <c r="T725" s="192"/>
      <c r="U725" s="192"/>
      <c r="V725" s="192"/>
      <c r="W725" s="192"/>
    </row>
    <row r="726" spans="1:23" s="116" customFormat="1" ht="46.65" x14ac:dyDescent="0.35">
      <c r="A726" s="167">
        <v>628</v>
      </c>
      <c r="B726" s="152" t="s">
        <v>1165</v>
      </c>
      <c r="C726" s="174" t="s">
        <v>1166</v>
      </c>
      <c r="D726" s="192">
        <v>3.2000000000000001E-2</v>
      </c>
      <c r="E726" s="192">
        <v>0</v>
      </c>
      <c r="F726" s="192">
        <f t="shared" si="425"/>
        <v>0</v>
      </c>
      <c r="G726" s="192">
        <f t="shared" si="426"/>
        <v>0</v>
      </c>
      <c r="H726" s="192"/>
      <c r="I726" s="192"/>
      <c r="J726" s="192"/>
      <c r="K726" s="192"/>
      <c r="L726" s="153">
        <v>3.2000000000000001E-2</v>
      </c>
      <c r="M726" s="153"/>
      <c r="N726" s="192"/>
      <c r="O726" s="192"/>
      <c r="P726" s="192"/>
      <c r="Q726" s="192"/>
      <c r="R726" s="192"/>
      <c r="S726" s="192"/>
      <c r="T726" s="192"/>
      <c r="U726" s="192"/>
      <c r="V726" s="192"/>
      <c r="W726" s="192"/>
    </row>
    <row r="727" spans="1:23" s="116" customFormat="1" ht="46.65" x14ac:dyDescent="0.35">
      <c r="A727" s="167">
        <v>629</v>
      </c>
      <c r="B727" s="152" t="s">
        <v>1167</v>
      </c>
      <c r="C727" s="174" t="s">
        <v>1168</v>
      </c>
      <c r="D727" s="192">
        <v>3.2000000000000001E-2</v>
      </c>
      <c r="E727" s="192">
        <v>0</v>
      </c>
      <c r="F727" s="192">
        <f t="shared" si="425"/>
        <v>0</v>
      </c>
      <c r="G727" s="192">
        <f t="shared" si="426"/>
        <v>0</v>
      </c>
      <c r="H727" s="192"/>
      <c r="I727" s="192"/>
      <c r="J727" s="192"/>
      <c r="K727" s="192"/>
      <c r="L727" s="153">
        <v>3.2000000000000001E-2</v>
      </c>
      <c r="M727" s="153"/>
      <c r="N727" s="192"/>
      <c r="O727" s="192"/>
      <c r="P727" s="192"/>
      <c r="Q727" s="192"/>
      <c r="R727" s="192"/>
      <c r="S727" s="192"/>
      <c r="T727" s="192"/>
      <c r="U727" s="192"/>
      <c r="V727" s="192"/>
      <c r="W727" s="192"/>
    </row>
    <row r="728" spans="1:23" s="116" customFormat="1" ht="31.1" x14ac:dyDescent="0.35">
      <c r="A728" s="167">
        <v>630</v>
      </c>
      <c r="B728" s="152" t="s">
        <v>1169</v>
      </c>
      <c r="C728" s="174" t="s">
        <v>1170</v>
      </c>
      <c r="D728" s="192">
        <v>0</v>
      </c>
      <c r="E728" s="192">
        <v>0</v>
      </c>
      <c r="F728" s="192">
        <f t="shared" si="425"/>
        <v>0</v>
      </c>
      <c r="G728" s="192">
        <f t="shared" si="426"/>
        <v>0</v>
      </c>
      <c r="H728" s="192"/>
      <c r="I728" s="192"/>
      <c r="J728" s="192"/>
      <c r="K728" s="192"/>
      <c r="L728" s="153"/>
      <c r="M728" s="153"/>
      <c r="N728" s="192"/>
      <c r="O728" s="192"/>
      <c r="P728" s="192"/>
      <c r="Q728" s="192"/>
      <c r="R728" s="192"/>
      <c r="S728" s="192"/>
      <c r="T728" s="192"/>
      <c r="U728" s="192"/>
      <c r="V728" s="192"/>
      <c r="W728" s="192"/>
    </row>
    <row r="729" spans="1:23" s="116" customFormat="1" ht="46.65" x14ac:dyDescent="0.35">
      <c r="A729" s="167">
        <v>631</v>
      </c>
      <c r="B729" s="152" t="s">
        <v>1171</v>
      </c>
      <c r="C729" s="174" t="s">
        <v>1172</v>
      </c>
      <c r="D729" s="192">
        <v>0</v>
      </c>
      <c r="E729" s="192">
        <v>0</v>
      </c>
      <c r="F729" s="192">
        <f t="shared" si="425"/>
        <v>1.4E-2</v>
      </c>
      <c r="G729" s="192">
        <f t="shared" si="426"/>
        <v>0</v>
      </c>
      <c r="H729" s="192"/>
      <c r="I729" s="192"/>
      <c r="J729" s="192"/>
      <c r="K729" s="192"/>
      <c r="L729" s="153">
        <v>1.4E-2</v>
      </c>
      <c r="M729" s="153"/>
      <c r="N729" s="192"/>
      <c r="O729" s="192"/>
      <c r="P729" s="192"/>
      <c r="Q729" s="192"/>
      <c r="R729" s="192"/>
      <c r="S729" s="192"/>
      <c r="T729" s="192"/>
      <c r="U729" s="192"/>
      <c r="V729" s="192"/>
      <c r="W729" s="192"/>
    </row>
    <row r="730" spans="1:23" s="116" customFormat="1" ht="46.65" x14ac:dyDescent="0.35">
      <c r="A730" s="167">
        <v>632</v>
      </c>
      <c r="B730" s="152" t="s">
        <v>1173</v>
      </c>
      <c r="C730" s="174" t="s">
        <v>1174</v>
      </c>
      <c r="D730" s="192">
        <v>4.2299999999999997E-2</v>
      </c>
      <c r="E730" s="192">
        <v>0</v>
      </c>
      <c r="F730" s="192">
        <f t="shared" si="425"/>
        <v>0</v>
      </c>
      <c r="G730" s="192">
        <f t="shared" si="426"/>
        <v>0</v>
      </c>
      <c r="H730" s="192"/>
      <c r="I730" s="192"/>
      <c r="J730" s="192"/>
      <c r="K730" s="192"/>
      <c r="L730" s="153">
        <v>4.2299999999999997E-2</v>
      </c>
      <c r="M730" s="153"/>
      <c r="N730" s="192"/>
      <c r="O730" s="192"/>
      <c r="P730" s="192"/>
      <c r="Q730" s="192"/>
      <c r="R730" s="192"/>
      <c r="S730" s="192"/>
      <c r="T730" s="192"/>
      <c r="U730" s="192"/>
      <c r="V730" s="192"/>
      <c r="W730" s="192"/>
    </row>
    <row r="731" spans="1:23" s="116" customFormat="1" ht="31.1" x14ac:dyDescent="0.35">
      <c r="A731" s="167">
        <v>633</v>
      </c>
      <c r="B731" s="152" t="s">
        <v>1175</v>
      </c>
      <c r="C731" s="174" t="s">
        <v>1176</v>
      </c>
      <c r="D731" s="192">
        <v>7.5600000000000001E-2</v>
      </c>
      <c r="E731" s="192">
        <v>0</v>
      </c>
      <c r="F731" s="192">
        <f t="shared" si="425"/>
        <v>0</v>
      </c>
      <c r="G731" s="192">
        <f t="shared" si="426"/>
        <v>0</v>
      </c>
      <c r="H731" s="192"/>
      <c r="I731" s="192"/>
      <c r="J731" s="192"/>
      <c r="K731" s="192"/>
      <c r="L731" s="153">
        <v>7.5600000000000001E-2</v>
      </c>
      <c r="M731" s="153"/>
      <c r="N731" s="192"/>
      <c r="O731" s="192"/>
      <c r="P731" s="192"/>
      <c r="Q731" s="192"/>
      <c r="R731" s="192"/>
      <c r="S731" s="192"/>
      <c r="T731" s="192"/>
      <c r="U731" s="192"/>
      <c r="V731" s="192"/>
      <c r="W731" s="192"/>
    </row>
    <row r="732" spans="1:23" s="116" customFormat="1" ht="46.65" x14ac:dyDescent="0.35">
      <c r="A732" s="167">
        <v>634</v>
      </c>
      <c r="B732" s="152" t="s">
        <v>1177</v>
      </c>
      <c r="C732" s="174" t="s">
        <v>1178</v>
      </c>
      <c r="D732" s="192">
        <v>5.5E-2</v>
      </c>
      <c r="E732" s="192">
        <v>0.25</v>
      </c>
      <c r="F732" s="192">
        <f t="shared" si="425"/>
        <v>0</v>
      </c>
      <c r="G732" s="192">
        <f t="shared" si="426"/>
        <v>0</v>
      </c>
      <c r="H732" s="192"/>
      <c r="I732" s="192"/>
      <c r="J732" s="192"/>
      <c r="K732" s="192"/>
      <c r="L732" s="153">
        <v>5.5E-2</v>
      </c>
      <c r="M732" s="153">
        <v>0.25</v>
      </c>
      <c r="N732" s="192"/>
      <c r="O732" s="192"/>
      <c r="P732" s="192"/>
      <c r="Q732" s="192"/>
      <c r="R732" s="192"/>
      <c r="S732" s="192"/>
      <c r="T732" s="192"/>
      <c r="U732" s="192"/>
      <c r="V732" s="192"/>
      <c r="W732" s="192"/>
    </row>
    <row r="733" spans="1:23" s="116" customFormat="1" ht="46.65" x14ac:dyDescent="0.35">
      <c r="A733" s="167">
        <v>635</v>
      </c>
      <c r="B733" s="152" t="s">
        <v>1852</v>
      </c>
      <c r="C733" s="174" t="s">
        <v>1179</v>
      </c>
      <c r="D733" s="192">
        <v>0</v>
      </c>
      <c r="E733" s="192">
        <v>0</v>
      </c>
      <c r="F733" s="192">
        <f t="shared" si="425"/>
        <v>0</v>
      </c>
      <c r="G733" s="192">
        <f t="shared" si="426"/>
        <v>0</v>
      </c>
      <c r="H733" s="192"/>
      <c r="I733" s="192"/>
      <c r="J733" s="192"/>
      <c r="K733" s="192"/>
      <c r="L733" s="153"/>
      <c r="M733" s="153"/>
      <c r="N733" s="192"/>
      <c r="O733" s="192"/>
      <c r="P733" s="192"/>
      <c r="Q733" s="192"/>
      <c r="R733" s="192"/>
      <c r="S733" s="192"/>
      <c r="T733" s="192"/>
      <c r="U733" s="192"/>
      <c r="V733" s="192"/>
      <c r="W733" s="192"/>
    </row>
    <row r="734" spans="1:23" s="116" customFormat="1" ht="62.2" x14ac:dyDescent="0.35">
      <c r="A734" s="167">
        <v>636</v>
      </c>
      <c r="B734" s="152" t="s">
        <v>1853</v>
      </c>
      <c r="C734" s="176" t="s">
        <v>1180</v>
      </c>
      <c r="D734" s="192">
        <v>0.04</v>
      </c>
      <c r="E734" s="192">
        <v>0.1</v>
      </c>
      <c r="F734" s="192">
        <f t="shared" si="425"/>
        <v>0</v>
      </c>
      <c r="G734" s="192">
        <f t="shared" si="426"/>
        <v>0</v>
      </c>
      <c r="H734" s="192"/>
      <c r="I734" s="192"/>
      <c r="J734" s="192"/>
      <c r="K734" s="192"/>
      <c r="L734" s="153">
        <v>0.04</v>
      </c>
      <c r="M734" s="153">
        <v>0.1</v>
      </c>
      <c r="N734" s="192"/>
      <c r="O734" s="192"/>
      <c r="P734" s="192"/>
      <c r="Q734" s="192"/>
      <c r="R734" s="192"/>
      <c r="S734" s="192"/>
      <c r="T734" s="192"/>
      <c r="U734" s="192"/>
      <c r="V734" s="192"/>
      <c r="W734" s="192"/>
    </row>
    <row r="735" spans="1:23" s="116" customFormat="1" ht="62.2" x14ac:dyDescent="0.35">
      <c r="A735" s="167">
        <v>637</v>
      </c>
      <c r="B735" s="152" t="s">
        <v>1854</v>
      </c>
      <c r="C735" s="176" t="s">
        <v>1181</v>
      </c>
      <c r="D735" s="192">
        <v>0.126</v>
      </c>
      <c r="E735" s="192">
        <v>0.16</v>
      </c>
      <c r="F735" s="192">
        <f t="shared" si="425"/>
        <v>0</v>
      </c>
      <c r="G735" s="192">
        <f t="shared" si="426"/>
        <v>0</v>
      </c>
      <c r="H735" s="192"/>
      <c r="I735" s="192"/>
      <c r="J735" s="192"/>
      <c r="K735" s="192"/>
      <c r="L735" s="153">
        <v>0.126</v>
      </c>
      <c r="M735" s="153">
        <v>0.16</v>
      </c>
      <c r="N735" s="192"/>
      <c r="O735" s="192"/>
      <c r="P735" s="192"/>
      <c r="Q735" s="192"/>
      <c r="R735" s="192"/>
      <c r="S735" s="192"/>
      <c r="T735" s="192"/>
      <c r="U735" s="192"/>
      <c r="V735" s="192"/>
      <c r="W735" s="192"/>
    </row>
    <row r="736" spans="1:23" s="116" customFormat="1" ht="62.2" x14ac:dyDescent="0.35">
      <c r="A736" s="167">
        <v>638</v>
      </c>
      <c r="B736" s="152" t="s">
        <v>1855</v>
      </c>
      <c r="C736" s="176" t="s">
        <v>1182</v>
      </c>
      <c r="D736" s="192">
        <v>0.10058</v>
      </c>
      <c r="E736" s="192">
        <v>0.2</v>
      </c>
      <c r="F736" s="192">
        <f t="shared" si="425"/>
        <v>0</v>
      </c>
      <c r="G736" s="192">
        <f t="shared" si="426"/>
        <v>0</v>
      </c>
      <c r="H736" s="192"/>
      <c r="I736" s="192"/>
      <c r="J736" s="192"/>
      <c r="K736" s="192"/>
      <c r="L736" s="153">
        <v>0.10058</v>
      </c>
      <c r="M736" s="153">
        <v>0.2</v>
      </c>
      <c r="N736" s="192"/>
      <c r="O736" s="192"/>
      <c r="P736" s="192"/>
      <c r="Q736" s="192"/>
      <c r="R736" s="192"/>
      <c r="S736" s="192"/>
      <c r="T736" s="192"/>
      <c r="U736" s="192"/>
      <c r="V736" s="192"/>
      <c r="W736" s="192"/>
    </row>
    <row r="737" spans="1:23" s="116" customFormat="1" ht="46.65" x14ac:dyDescent="0.35">
      <c r="A737" s="167">
        <v>639</v>
      </c>
      <c r="B737" s="152" t="s">
        <v>1856</v>
      </c>
      <c r="C737" s="174" t="s">
        <v>1183</v>
      </c>
      <c r="D737" s="192">
        <v>0.18784000000000001</v>
      </c>
      <c r="E737" s="192">
        <v>0.25</v>
      </c>
      <c r="F737" s="192">
        <f t="shared" si="425"/>
        <v>0</v>
      </c>
      <c r="G737" s="192">
        <f t="shared" si="426"/>
        <v>0</v>
      </c>
      <c r="H737" s="192"/>
      <c r="I737" s="192"/>
      <c r="J737" s="192"/>
      <c r="K737" s="192"/>
      <c r="L737" s="153">
        <v>0.18784000000000001</v>
      </c>
      <c r="M737" s="153">
        <v>0.25</v>
      </c>
      <c r="N737" s="192"/>
      <c r="O737" s="192"/>
      <c r="P737" s="192"/>
      <c r="Q737" s="192"/>
      <c r="R737" s="192"/>
      <c r="S737" s="192"/>
      <c r="T737" s="192"/>
      <c r="U737" s="192"/>
      <c r="V737" s="192"/>
      <c r="W737" s="192"/>
    </row>
    <row r="738" spans="1:23" s="116" customFormat="1" ht="46.65" x14ac:dyDescent="0.35">
      <c r="A738" s="167">
        <v>640</v>
      </c>
      <c r="B738" s="152" t="s">
        <v>1184</v>
      </c>
      <c r="C738" s="174" t="s">
        <v>1857</v>
      </c>
      <c r="D738" s="192">
        <v>0</v>
      </c>
      <c r="E738" s="192">
        <v>0</v>
      </c>
      <c r="F738" s="192">
        <f t="shared" si="425"/>
        <v>0</v>
      </c>
      <c r="G738" s="192">
        <f t="shared" si="426"/>
        <v>0</v>
      </c>
      <c r="H738" s="192"/>
      <c r="I738" s="192"/>
      <c r="J738" s="192"/>
      <c r="K738" s="192"/>
      <c r="L738" s="153"/>
      <c r="M738" s="153"/>
      <c r="N738" s="192"/>
      <c r="O738" s="192"/>
      <c r="P738" s="192"/>
      <c r="Q738" s="192"/>
      <c r="R738" s="192"/>
      <c r="S738" s="192"/>
      <c r="T738" s="192"/>
      <c r="U738" s="192"/>
      <c r="V738" s="192"/>
      <c r="W738" s="192"/>
    </row>
    <row r="739" spans="1:23" s="116" customFormat="1" ht="62.2" x14ac:dyDescent="0.35">
      <c r="A739" s="167">
        <v>641</v>
      </c>
      <c r="B739" s="152" t="s">
        <v>1185</v>
      </c>
      <c r="C739" s="174" t="s">
        <v>1858</v>
      </c>
      <c r="D739" s="192">
        <v>0</v>
      </c>
      <c r="E739" s="192">
        <v>0</v>
      </c>
      <c r="F739" s="192">
        <f t="shared" si="425"/>
        <v>2.23</v>
      </c>
      <c r="G739" s="192">
        <f t="shared" si="426"/>
        <v>0.4</v>
      </c>
      <c r="H739" s="192"/>
      <c r="I739" s="192"/>
      <c r="J739" s="192"/>
      <c r="K739" s="192"/>
      <c r="L739" s="153">
        <v>2.23</v>
      </c>
      <c r="M739" s="153">
        <v>0.4</v>
      </c>
      <c r="N739" s="192"/>
      <c r="O739" s="192"/>
      <c r="P739" s="192"/>
      <c r="Q739" s="192"/>
      <c r="R739" s="192"/>
      <c r="S739" s="192"/>
      <c r="T739" s="192"/>
      <c r="U739" s="192"/>
      <c r="V739" s="192"/>
      <c r="W739" s="192"/>
    </row>
    <row r="740" spans="1:23" s="116" customFormat="1" ht="31.1" x14ac:dyDescent="0.35">
      <c r="A740" s="167">
        <v>642</v>
      </c>
      <c r="B740" s="152" t="s">
        <v>1859</v>
      </c>
      <c r="C740" s="174" t="s">
        <v>1860</v>
      </c>
      <c r="D740" s="192"/>
      <c r="E740" s="192"/>
      <c r="F740" s="192">
        <f t="shared" si="425"/>
        <v>0</v>
      </c>
      <c r="G740" s="192">
        <f t="shared" si="426"/>
        <v>0</v>
      </c>
      <c r="H740" s="192"/>
      <c r="I740" s="192"/>
      <c r="J740" s="192"/>
      <c r="K740" s="192"/>
      <c r="L740" s="153"/>
      <c r="M740" s="153"/>
      <c r="N740" s="192"/>
      <c r="O740" s="192"/>
      <c r="P740" s="192"/>
      <c r="Q740" s="192"/>
      <c r="R740" s="192"/>
      <c r="S740" s="192"/>
      <c r="T740" s="192"/>
      <c r="U740" s="192"/>
      <c r="V740" s="192"/>
      <c r="W740" s="192"/>
    </row>
    <row r="741" spans="1:23" s="116" customFormat="1" ht="31.1" x14ac:dyDescent="0.35">
      <c r="A741" s="167">
        <v>643</v>
      </c>
      <c r="B741" s="152" t="s">
        <v>1861</v>
      </c>
      <c r="C741" s="174" t="s">
        <v>1862</v>
      </c>
      <c r="D741" s="192"/>
      <c r="E741" s="192"/>
      <c r="F741" s="192">
        <f t="shared" si="425"/>
        <v>0</v>
      </c>
      <c r="G741" s="192">
        <f t="shared" si="426"/>
        <v>0</v>
      </c>
      <c r="H741" s="192"/>
      <c r="I741" s="192"/>
      <c r="J741" s="192"/>
      <c r="K741" s="192"/>
      <c r="L741" s="153"/>
      <c r="M741" s="153"/>
      <c r="N741" s="192"/>
      <c r="O741" s="192"/>
      <c r="P741" s="192"/>
      <c r="Q741" s="192"/>
      <c r="R741" s="192"/>
      <c r="S741" s="192"/>
      <c r="T741" s="192"/>
      <c r="U741" s="192"/>
      <c r="V741" s="192"/>
      <c r="W741" s="192"/>
    </row>
    <row r="742" spans="1:23" s="116" customFormat="1" ht="46.65" x14ac:dyDescent="0.35">
      <c r="A742" s="167">
        <v>644</v>
      </c>
      <c r="B742" s="152" t="s">
        <v>1863</v>
      </c>
      <c r="C742" s="174" t="s">
        <v>1864</v>
      </c>
      <c r="D742" s="192"/>
      <c r="E742" s="192"/>
      <c r="F742" s="192">
        <f t="shared" si="425"/>
        <v>0</v>
      </c>
      <c r="G742" s="192">
        <f t="shared" si="426"/>
        <v>0</v>
      </c>
      <c r="H742" s="192"/>
      <c r="I742" s="192"/>
      <c r="J742" s="192"/>
      <c r="K742" s="192"/>
      <c r="L742" s="153"/>
      <c r="M742" s="153"/>
      <c r="N742" s="192"/>
      <c r="O742" s="192"/>
      <c r="P742" s="192"/>
      <c r="Q742" s="192"/>
      <c r="R742" s="192"/>
      <c r="S742" s="192"/>
      <c r="T742" s="192"/>
      <c r="U742" s="192"/>
      <c r="V742" s="192"/>
      <c r="W742" s="192"/>
    </row>
    <row r="743" spans="1:23" s="116" customFormat="1" ht="46.65" x14ac:dyDescent="0.35">
      <c r="A743" s="167">
        <v>645</v>
      </c>
      <c r="B743" s="152" t="s">
        <v>1865</v>
      </c>
      <c r="C743" s="174" t="s">
        <v>1866</v>
      </c>
      <c r="D743" s="192"/>
      <c r="E743" s="192"/>
      <c r="F743" s="192">
        <f t="shared" si="425"/>
        <v>0</v>
      </c>
      <c r="G743" s="192">
        <f t="shared" si="426"/>
        <v>0</v>
      </c>
      <c r="H743" s="192"/>
      <c r="I743" s="192"/>
      <c r="J743" s="192"/>
      <c r="K743" s="192"/>
      <c r="L743" s="153"/>
      <c r="M743" s="153"/>
      <c r="N743" s="192"/>
      <c r="O743" s="192"/>
      <c r="P743" s="192"/>
      <c r="Q743" s="192"/>
      <c r="R743" s="192"/>
      <c r="S743" s="192"/>
      <c r="T743" s="192"/>
      <c r="U743" s="192"/>
      <c r="V743" s="192"/>
      <c r="W743" s="192"/>
    </row>
    <row r="744" spans="1:23" s="116" customFormat="1" ht="15.55" x14ac:dyDescent="0.35">
      <c r="A744" s="172"/>
      <c r="B744" s="156" t="s">
        <v>484</v>
      </c>
      <c r="C744" s="173"/>
      <c r="D744" s="237">
        <f t="shared" ref="D744" si="427">SUM(D745:D751)</f>
        <v>0</v>
      </c>
      <c r="E744" s="237">
        <f t="shared" ref="E744" si="428">SUM(E745:E751)</f>
        <v>0</v>
      </c>
      <c r="F744" s="190">
        <f t="shared" ref="F744:W744" si="429">SUM(F745:F751)</f>
        <v>0</v>
      </c>
      <c r="G744" s="190">
        <f t="shared" si="429"/>
        <v>0</v>
      </c>
      <c r="H744" s="190">
        <f t="shared" si="429"/>
        <v>0</v>
      </c>
      <c r="I744" s="190">
        <f t="shared" si="429"/>
        <v>0</v>
      </c>
      <c r="J744" s="190">
        <f t="shared" si="429"/>
        <v>0</v>
      </c>
      <c r="K744" s="190">
        <f t="shared" si="429"/>
        <v>0</v>
      </c>
      <c r="L744" s="190">
        <f t="shared" si="429"/>
        <v>0</v>
      </c>
      <c r="M744" s="190">
        <f t="shared" si="429"/>
        <v>0</v>
      </c>
      <c r="N744" s="190">
        <f t="shared" si="429"/>
        <v>0</v>
      </c>
      <c r="O744" s="190">
        <f t="shared" si="429"/>
        <v>0</v>
      </c>
      <c r="P744" s="190">
        <f t="shared" si="429"/>
        <v>0</v>
      </c>
      <c r="Q744" s="190">
        <f t="shared" si="429"/>
        <v>0</v>
      </c>
      <c r="R744" s="190">
        <f t="shared" si="429"/>
        <v>0</v>
      </c>
      <c r="S744" s="190">
        <f t="shared" si="429"/>
        <v>0</v>
      </c>
      <c r="T744" s="190">
        <f t="shared" si="429"/>
        <v>0</v>
      </c>
      <c r="U744" s="190">
        <f t="shared" si="429"/>
        <v>0</v>
      </c>
      <c r="V744" s="190">
        <f t="shared" si="429"/>
        <v>0</v>
      </c>
      <c r="W744" s="190">
        <f t="shared" si="429"/>
        <v>0</v>
      </c>
    </row>
    <row r="745" spans="1:23" s="116" customFormat="1" ht="93.25" x14ac:dyDescent="0.35">
      <c r="A745" s="167">
        <v>646</v>
      </c>
      <c r="B745" s="152" t="s">
        <v>1186</v>
      </c>
      <c r="C745" s="174" t="s">
        <v>1187</v>
      </c>
      <c r="D745" s="192">
        <v>0</v>
      </c>
      <c r="E745" s="192">
        <v>0</v>
      </c>
      <c r="F745" s="192">
        <f t="shared" ref="F745:F751" si="430">L745-D745</f>
        <v>0</v>
      </c>
      <c r="G745" s="192">
        <f t="shared" ref="G745:G751" si="431">M745-E745</f>
        <v>0</v>
      </c>
      <c r="H745" s="192"/>
      <c r="I745" s="192"/>
      <c r="J745" s="192"/>
      <c r="K745" s="192"/>
      <c r="L745" s="153"/>
      <c r="M745" s="153"/>
      <c r="N745" s="192"/>
      <c r="O745" s="192"/>
      <c r="P745" s="192"/>
      <c r="Q745" s="192"/>
      <c r="R745" s="192"/>
      <c r="S745" s="192"/>
      <c r="T745" s="192"/>
      <c r="U745" s="192"/>
      <c r="V745" s="192"/>
      <c r="W745" s="192"/>
    </row>
    <row r="746" spans="1:23" s="116" customFormat="1" ht="46.65" x14ac:dyDescent="0.35">
      <c r="A746" s="167">
        <v>647</v>
      </c>
      <c r="B746" s="152" t="s">
        <v>1188</v>
      </c>
      <c r="C746" s="174" t="s">
        <v>1189</v>
      </c>
      <c r="D746" s="192">
        <v>0</v>
      </c>
      <c r="E746" s="192">
        <v>0</v>
      </c>
      <c r="F746" s="192">
        <f t="shared" si="430"/>
        <v>0</v>
      </c>
      <c r="G746" s="192">
        <f t="shared" si="431"/>
        <v>0</v>
      </c>
      <c r="H746" s="192"/>
      <c r="I746" s="192"/>
      <c r="J746" s="192"/>
      <c r="K746" s="192"/>
      <c r="L746" s="153"/>
      <c r="M746" s="153"/>
      <c r="N746" s="192"/>
      <c r="O746" s="192"/>
      <c r="P746" s="192"/>
      <c r="Q746" s="192"/>
      <c r="R746" s="192"/>
      <c r="S746" s="192"/>
      <c r="T746" s="192"/>
      <c r="U746" s="192"/>
      <c r="V746" s="192"/>
      <c r="W746" s="192"/>
    </row>
    <row r="747" spans="1:23" s="116" customFormat="1" ht="46.65" x14ac:dyDescent="0.35">
      <c r="A747" s="167">
        <v>648</v>
      </c>
      <c r="B747" s="152" t="s">
        <v>1190</v>
      </c>
      <c r="C747" s="174" t="s">
        <v>1191</v>
      </c>
      <c r="D747" s="192">
        <v>0</v>
      </c>
      <c r="E747" s="192">
        <v>0</v>
      </c>
      <c r="F747" s="192">
        <f t="shared" si="430"/>
        <v>0</v>
      </c>
      <c r="G747" s="192">
        <f t="shared" si="431"/>
        <v>0</v>
      </c>
      <c r="H747" s="192"/>
      <c r="I747" s="192"/>
      <c r="J747" s="192"/>
      <c r="K747" s="192"/>
      <c r="L747" s="153"/>
      <c r="M747" s="153"/>
      <c r="N747" s="192"/>
      <c r="O747" s="192"/>
      <c r="P747" s="192"/>
      <c r="Q747" s="192"/>
      <c r="R747" s="192"/>
      <c r="S747" s="192"/>
      <c r="T747" s="192"/>
      <c r="U747" s="192"/>
      <c r="V747" s="192"/>
      <c r="W747" s="192"/>
    </row>
    <row r="748" spans="1:23" s="116" customFormat="1" ht="31.1" x14ac:dyDescent="0.35">
      <c r="A748" s="167">
        <v>649</v>
      </c>
      <c r="B748" s="152" t="s">
        <v>1192</v>
      </c>
      <c r="C748" s="174" t="s">
        <v>1193</v>
      </c>
      <c r="D748" s="192">
        <v>0</v>
      </c>
      <c r="E748" s="192">
        <v>0</v>
      </c>
      <c r="F748" s="192">
        <f t="shared" si="430"/>
        <v>0</v>
      </c>
      <c r="G748" s="192">
        <f t="shared" si="431"/>
        <v>0</v>
      </c>
      <c r="H748" s="192"/>
      <c r="I748" s="192"/>
      <c r="J748" s="192"/>
      <c r="K748" s="192"/>
      <c r="L748" s="153"/>
      <c r="M748" s="153"/>
      <c r="N748" s="192"/>
      <c r="O748" s="192"/>
      <c r="P748" s="192"/>
      <c r="Q748" s="192"/>
      <c r="R748" s="192"/>
      <c r="S748" s="192"/>
      <c r="T748" s="192"/>
      <c r="U748" s="192"/>
      <c r="V748" s="192"/>
      <c r="W748" s="192"/>
    </row>
    <row r="749" spans="1:23" s="116" customFormat="1" ht="31.1" x14ac:dyDescent="0.35">
      <c r="A749" s="167">
        <v>650</v>
      </c>
      <c r="B749" s="152" t="s">
        <v>1194</v>
      </c>
      <c r="C749" s="174" t="s">
        <v>1195</v>
      </c>
      <c r="D749" s="192">
        <v>0</v>
      </c>
      <c r="E749" s="192">
        <v>0</v>
      </c>
      <c r="F749" s="192">
        <f t="shared" si="430"/>
        <v>0</v>
      </c>
      <c r="G749" s="192">
        <f t="shared" si="431"/>
        <v>0</v>
      </c>
      <c r="H749" s="192"/>
      <c r="I749" s="192"/>
      <c r="J749" s="192"/>
      <c r="K749" s="192"/>
      <c r="L749" s="153"/>
      <c r="M749" s="153"/>
      <c r="N749" s="192"/>
      <c r="O749" s="192"/>
      <c r="P749" s="192"/>
      <c r="Q749" s="192"/>
      <c r="R749" s="192"/>
      <c r="S749" s="192"/>
      <c r="T749" s="192"/>
      <c r="U749" s="192"/>
      <c r="V749" s="192"/>
      <c r="W749" s="192"/>
    </row>
    <row r="750" spans="1:23" s="116" customFormat="1" ht="31.1" x14ac:dyDescent="0.35">
      <c r="A750" s="167">
        <v>651</v>
      </c>
      <c r="B750" s="152" t="s">
        <v>1196</v>
      </c>
      <c r="C750" s="174" t="s">
        <v>1197</v>
      </c>
      <c r="D750" s="192">
        <v>0</v>
      </c>
      <c r="E750" s="192">
        <v>0</v>
      </c>
      <c r="F750" s="192">
        <f t="shared" si="430"/>
        <v>0</v>
      </c>
      <c r="G750" s="192">
        <f t="shared" si="431"/>
        <v>0</v>
      </c>
      <c r="H750" s="192"/>
      <c r="I750" s="192"/>
      <c r="J750" s="192"/>
      <c r="K750" s="192"/>
      <c r="L750" s="153"/>
      <c r="M750" s="153"/>
      <c r="N750" s="192"/>
      <c r="O750" s="192"/>
      <c r="P750" s="192"/>
      <c r="Q750" s="192"/>
      <c r="R750" s="192"/>
      <c r="S750" s="192"/>
      <c r="T750" s="192"/>
      <c r="U750" s="192"/>
      <c r="V750" s="192"/>
      <c r="W750" s="192"/>
    </row>
    <row r="751" spans="1:23" s="116" customFormat="1" ht="62.2" x14ac:dyDescent="0.35">
      <c r="A751" s="167">
        <v>652</v>
      </c>
      <c r="B751" s="152" t="s">
        <v>1867</v>
      </c>
      <c r="C751" s="174" t="s">
        <v>1868</v>
      </c>
      <c r="D751" s="192"/>
      <c r="E751" s="192"/>
      <c r="F751" s="192">
        <f t="shared" si="430"/>
        <v>0</v>
      </c>
      <c r="G751" s="192">
        <f t="shared" si="431"/>
        <v>0</v>
      </c>
      <c r="H751" s="192"/>
      <c r="I751" s="192"/>
      <c r="J751" s="192"/>
      <c r="K751" s="192"/>
      <c r="L751" s="153"/>
      <c r="M751" s="153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</row>
    <row r="752" spans="1:23" s="116" customFormat="1" ht="15.55" x14ac:dyDescent="0.35">
      <c r="A752" s="172"/>
      <c r="B752" s="156" t="s">
        <v>1198</v>
      </c>
      <c r="C752" s="173"/>
      <c r="D752" s="237">
        <f t="shared" ref="D752" si="432">SUM(D753:D754)</f>
        <v>0</v>
      </c>
      <c r="E752" s="237">
        <f t="shared" ref="E752" si="433">SUM(E753:E754)</f>
        <v>0</v>
      </c>
      <c r="F752" s="190">
        <f t="shared" ref="F752:W752" si="434">SUM(F753:F754)</f>
        <v>0</v>
      </c>
      <c r="G752" s="190">
        <f t="shared" si="434"/>
        <v>0</v>
      </c>
      <c r="H752" s="190">
        <f t="shared" si="434"/>
        <v>0</v>
      </c>
      <c r="I752" s="190">
        <f t="shared" si="434"/>
        <v>0</v>
      </c>
      <c r="J752" s="190">
        <f t="shared" si="434"/>
        <v>0</v>
      </c>
      <c r="K752" s="190">
        <f t="shared" si="434"/>
        <v>0</v>
      </c>
      <c r="L752" s="190">
        <f t="shared" si="434"/>
        <v>0</v>
      </c>
      <c r="M752" s="190">
        <f t="shared" si="434"/>
        <v>0</v>
      </c>
      <c r="N752" s="190">
        <f t="shared" si="434"/>
        <v>0</v>
      </c>
      <c r="O752" s="190">
        <f t="shared" si="434"/>
        <v>0</v>
      </c>
      <c r="P752" s="190">
        <f t="shared" si="434"/>
        <v>0</v>
      </c>
      <c r="Q752" s="190">
        <f t="shared" si="434"/>
        <v>0</v>
      </c>
      <c r="R752" s="190">
        <f t="shared" si="434"/>
        <v>0</v>
      </c>
      <c r="S752" s="190">
        <f t="shared" si="434"/>
        <v>0</v>
      </c>
      <c r="T752" s="190">
        <f t="shared" si="434"/>
        <v>0</v>
      </c>
      <c r="U752" s="190">
        <f t="shared" si="434"/>
        <v>0</v>
      </c>
      <c r="V752" s="190">
        <f t="shared" si="434"/>
        <v>0</v>
      </c>
      <c r="W752" s="190">
        <f t="shared" si="434"/>
        <v>0</v>
      </c>
    </row>
    <row r="753" spans="1:23" s="116" customFormat="1" ht="31.1" x14ac:dyDescent="0.35">
      <c r="A753" s="167">
        <v>653</v>
      </c>
      <c r="B753" s="152" t="s">
        <v>1199</v>
      </c>
      <c r="C753" s="174" t="s">
        <v>1200</v>
      </c>
      <c r="D753" s="192">
        <v>0</v>
      </c>
      <c r="E753" s="192">
        <v>0</v>
      </c>
      <c r="F753" s="192">
        <f t="shared" ref="F753:F754" si="435">L753-D753</f>
        <v>0</v>
      </c>
      <c r="G753" s="192">
        <f t="shared" ref="G753:G754" si="436">M753-E753</f>
        <v>0</v>
      </c>
      <c r="H753" s="192"/>
      <c r="I753" s="192"/>
      <c r="J753" s="192"/>
      <c r="K753" s="192"/>
      <c r="L753" s="153"/>
      <c r="M753" s="153"/>
      <c r="N753" s="192"/>
      <c r="O753" s="192"/>
      <c r="P753" s="192"/>
      <c r="Q753" s="192"/>
      <c r="R753" s="192"/>
      <c r="S753" s="192"/>
      <c r="T753" s="192"/>
      <c r="U753" s="192"/>
      <c r="V753" s="192"/>
      <c r="W753" s="192"/>
    </row>
    <row r="754" spans="1:23" s="116" customFormat="1" ht="31.1" x14ac:dyDescent="0.35">
      <c r="A754" s="167">
        <v>654</v>
      </c>
      <c r="B754" s="152" t="s">
        <v>1201</v>
      </c>
      <c r="C754" s="174" t="s">
        <v>1202</v>
      </c>
      <c r="D754" s="192">
        <v>0</v>
      </c>
      <c r="E754" s="192">
        <v>0</v>
      </c>
      <c r="F754" s="192">
        <f t="shared" si="435"/>
        <v>0</v>
      </c>
      <c r="G754" s="192">
        <f t="shared" si="436"/>
        <v>0</v>
      </c>
      <c r="H754" s="192"/>
      <c r="I754" s="192"/>
      <c r="J754" s="192"/>
      <c r="K754" s="192"/>
      <c r="L754" s="153"/>
      <c r="M754" s="153"/>
      <c r="N754" s="192"/>
      <c r="O754" s="192"/>
      <c r="P754" s="192"/>
      <c r="Q754" s="192"/>
      <c r="R754" s="192"/>
      <c r="S754" s="192"/>
      <c r="T754" s="192"/>
      <c r="U754" s="192"/>
      <c r="V754" s="192"/>
      <c r="W754" s="192"/>
    </row>
    <row r="755" spans="1:23" s="116" customFormat="1" ht="15.55" x14ac:dyDescent="0.35">
      <c r="A755" s="172"/>
      <c r="B755" s="156" t="s">
        <v>521</v>
      </c>
      <c r="C755" s="173"/>
      <c r="D755" s="237">
        <f t="shared" ref="D755" si="437">SUM(D756:D757)</f>
        <v>0</v>
      </c>
      <c r="E755" s="237">
        <f t="shared" ref="E755" si="438">SUM(E756:E757)</f>
        <v>0</v>
      </c>
      <c r="F755" s="190">
        <f t="shared" ref="F755:W755" si="439">SUM(F756:F757)</f>
        <v>0</v>
      </c>
      <c r="G755" s="190">
        <f t="shared" si="439"/>
        <v>0</v>
      </c>
      <c r="H755" s="190">
        <f t="shared" si="439"/>
        <v>0</v>
      </c>
      <c r="I755" s="190">
        <f t="shared" si="439"/>
        <v>0</v>
      </c>
      <c r="J755" s="190">
        <f t="shared" si="439"/>
        <v>0</v>
      </c>
      <c r="K755" s="190">
        <f t="shared" si="439"/>
        <v>0</v>
      </c>
      <c r="L755" s="190">
        <f t="shared" ref="L755:M755" si="440">SUM(L756:L757)</f>
        <v>0</v>
      </c>
      <c r="M755" s="190">
        <f t="shared" si="440"/>
        <v>0</v>
      </c>
      <c r="N755" s="190">
        <f t="shared" si="439"/>
        <v>0</v>
      </c>
      <c r="O755" s="190">
        <f t="shared" si="439"/>
        <v>0</v>
      </c>
      <c r="P755" s="190">
        <f t="shared" si="439"/>
        <v>0</v>
      </c>
      <c r="Q755" s="190">
        <f t="shared" si="439"/>
        <v>0</v>
      </c>
      <c r="R755" s="190">
        <f t="shared" si="439"/>
        <v>0</v>
      </c>
      <c r="S755" s="190">
        <f t="shared" si="439"/>
        <v>0</v>
      </c>
      <c r="T755" s="190">
        <f t="shared" si="439"/>
        <v>0</v>
      </c>
      <c r="U755" s="190">
        <f t="shared" si="439"/>
        <v>0</v>
      </c>
      <c r="V755" s="190">
        <f t="shared" si="439"/>
        <v>0</v>
      </c>
      <c r="W755" s="190">
        <f t="shared" si="439"/>
        <v>0</v>
      </c>
    </row>
    <row r="756" spans="1:23" s="116" customFormat="1" ht="31.1" x14ac:dyDescent="0.35">
      <c r="A756" s="167">
        <v>655</v>
      </c>
      <c r="B756" s="152" t="s">
        <v>1203</v>
      </c>
      <c r="C756" s="176" t="s">
        <v>1204</v>
      </c>
      <c r="D756" s="192">
        <v>0</v>
      </c>
      <c r="E756" s="192">
        <v>0</v>
      </c>
      <c r="F756" s="192">
        <f t="shared" ref="F756:F757" si="441">L756-D756</f>
        <v>0</v>
      </c>
      <c r="G756" s="192">
        <f t="shared" ref="G756:G757" si="442">M756-E756</f>
        <v>0</v>
      </c>
      <c r="H756" s="192"/>
      <c r="I756" s="192"/>
      <c r="J756" s="192"/>
      <c r="K756" s="192"/>
      <c r="L756" s="153"/>
      <c r="M756" s="153"/>
      <c r="N756" s="192"/>
      <c r="O756" s="192"/>
      <c r="P756" s="192"/>
      <c r="Q756" s="192"/>
      <c r="R756" s="192"/>
      <c r="S756" s="192"/>
      <c r="T756" s="192"/>
      <c r="U756" s="192"/>
      <c r="V756" s="192"/>
      <c r="W756" s="192"/>
    </row>
    <row r="757" spans="1:23" s="116" customFormat="1" ht="77.7" x14ac:dyDescent="0.35">
      <c r="A757" s="167">
        <v>656</v>
      </c>
      <c r="B757" s="152" t="s">
        <v>1869</v>
      </c>
      <c r="C757" s="176" t="s">
        <v>1870</v>
      </c>
      <c r="D757" s="192"/>
      <c r="E757" s="192"/>
      <c r="F757" s="192">
        <f t="shared" si="441"/>
        <v>0</v>
      </c>
      <c r="G757" s="192">
        <f t="shared" si="442"/>
        <v>0</v>
      </c>
      <c r="H757" s="192"/>
      <c r="I757" s="192"/>
      <c r="J757" s="192"/>
      <c r="K757" s="192"/>
      <c r="L757" s="153"/>
      <c r="M757" s="153"/>
      <c r="N757" s="192"/>
      <c r="O757" s="192"/>
      <c r="P757" s="192"/>
      <c r="Q757" s="192"/>
      <c r="R757" s="192"/>
      <c r="S757" s="192"/>
      <c r="T757" s="192"/>
      <c r="U757" s="192"/>
      <c r="V757" s="192"/>
      <c r="W757" s="192"/>
    </row>
    <row r="758" spans="1:23" s="116" customFormat="1" ht="15.55" x14ac:dyDescent="0.35">
      <c r="A758" s="172"/>
      <c r="B758" s="156" t="s">
        <v>692</v>
      </c>
      <c r="C758" s="173"/>
      <c r="D758" s="237">
        <f t="shared" ref="D758" si="443">SUM(D759:D768)</f>
        <v>0.33300000000000002</v>
      </c>
      <c r="E758" s="237">
        <f t="shared" ref="E758" si="444">SUM(E759:E768)</f>
        <v>1.03</v>
      </c>
      <c r="F758" s="190">
        <f t="shared" ref="F758:W758" si="445">SUM(F759:F768)</f>
        <v>0.09</v>
      </c>
      <c r="G758" s="190">
        <f t="shared" si="445"/>
        <v>0.63</v>
      </c>
      <c r="H758" s="190">
        <f t="shared" si="445"/>
        <v>0</v>
      </c>
      <c r="I758" s="190">
        <f t="shared" si="445"/>
        <v>0</v>
      </c>
      <c r="J758" s="190">
        <f t="shared" si="445"/>
        <v>0</v>
      </c>
      <c r="K758" s="190">
        <f t="shared" si="445"/>
        <v>0</v>
      </c>
      <c r="L758" s="190">
        <f t="shared" ref="L758:M758" si="446">SUM(L759:L768)</f>
        <v>0.42300000000000004</v>
      </c>
      <c r="M758" s="190">
        <f t="shared" si="446"/>
        <v>1.6600000000000001</v>
      </c>
      <c r="N758" s="190">
        <f t="shared" si="445"/>
        <v>0</v>
      </c>
      <c r="O758" s="190">
        <f t="shared" si="445"/>
        <v>0</v>
      </c>
      <c r="P758" s="190">
        <f t="shared" si="445"/>
        <v>0</v>
      </c>
      <c r="Q758" s="190">
        <f t="shared" si="445"/>
        <v>0</v>
      </c>
      <c r="R758" s="190">
        <f t="shared" si="445"/>
        <v>0</v>
      </c>
      <c r="S758" s="190">
        <f t="shared" si="445"/>
        <v>0</v>
      </c>
      <c r="T758" s="190">
        <f t="shared" si="445"/>
        <v>0</v>
      </c>
      <c r="U758" s="190">
        <f t="shared" si="445"/>
        <v>0</v>
      </c>
      <c r="V758" s="190">
        <f t="shared" si="445"/>
        <v>0</v>
      </c>
      <c r="W758" s="190">
        <f t="shared" si="445"/>
        <v>0</v>
      </c>
    </row>
    <row r="759" spans="1:23" s="116" customFormat="1" ht="62.2" x14ac:dyDescent="0.35">
      <c r="A759" s="167">
        <v>657</v>
      </c>
      <c r="B759" s="152" t="s">
        <v>1871</v>
      </c>
      <c r="C759" s="174" t="s">
        <v>1205</v>
      </c>
      <c r="D759" s="192">
        <v>0</v>
      </c>
      <c r="E759" s="192">
        <v>0</v>
      </c>
      <c r="F759" s="192">
        <f t="shared" ref="F759:F768" si="447">L759-D759</f>
        <v>0</v>
      </c>
      <c r="G759" s="192">
        <f t="shared" ref="G759:G768" si="448">M759-E759</f>
        <v>0</v>
      </c>
      <c r="H759" s="192"/>
      <c r="I759" s="192"/>
      <c r="J759" s="192"/>
      <c r="K759" s="192"/>
      <c r="L759" s="153"/>
      <c r="M759" s="153"/>
      <c r="N759" s="192"/>
      <c r="O759" s="192"/>
      <c r="P759" s="192"/>
      <c r="Q759" s="192"/>
      <c r="R759" s="192"/>
      <c r="S759" s="192"/>
      <c r="T759" s="192"/>
      <c r="U759" s="192"/>
      <c r="V759" s="192"/>
      <c r="W759" s="192"/>
    </row>
    <row r="760" spans="1:23" s="116" customFormat="1" ht="46.65" x14ac:dyDescent="0.35">
      <c r="A760" s="167">
        <v>658</v>
      </c>
      <c r="B760" s="152" t="s">
        <v>1872</v>
      </c>
      <c r="C760" s="174" t="s">
        <v>1206</v>
      </c>
      <c r="D760" s="192">
        <v>0.26200000000000001</v>
      </c>
      <c r="E760" s="192">
        <v>0.63</v>
      </c>
      <c r="F760" s="192">
        <f t="shared" si="447"/>
        <v>0</v>
      </c>
      <c r="G760" s="192">
        <f t="shared" si="448"/>
        <v>0</v>
      </c>
      <c r="H760" s="192"/>
      <c r="I760" s="192"/>
      <c r="J760" s="192"/>
      <c r="K760" s="192"/>
      <c r="L760" s="153">
        <v>0.26200000000000001</v>
      </c>
      <c r="M760" s="153">
        <v>0.63</v>
      </c>
      <c r="N760" s="192"/>
      <c r="O760" s="192"/>
      <c r="P760" s="192"/>
      <c r="Q760" s="192"/>
      <c r="R760" s="192"/>
      <c r="S760" s="192"/>
      <c r="T760" s="192"/>
      <c r="U760" s="192"/>
      <c r="V760" s="192"/>
      <c r="W760" s="192"/>
    </row>
    <row r="761" spans="1:23" s="116" customFormat="1" ht="46.65" x14ac:dyDescent="0.35">
      <c r="A761" s="167">
        <v>659</v>
      </c>
      <c r="B761" s="152" t="s">
        <v>1207</v>
      </c>
      <c r="C761" s="174" t="s">
        <v>1208</v>
      </c>
      <c r="D761" s="192">
        <v>0</v>
      </c>
      <c r="E761" s="192">
        <v>0</v>
      </c>
      <c r="F761" s="192">
        <f t="shared" si="447"/>
        <v>0</v>
      </c>
      <c r="G761" s="192">
        <f t="shared" si="448"/>
        <v>0</v>
      </c>
      <c r="H761" s="192"/>
      <c r="I761" s="192"/>
      <c r="J761" s="192"/>
      <c r="K761" s="192"/>
      <c r="L761" s="153"/>
      <c r="M761" s="153"/>
      <c r="N761" s="192"/>
      <c r="O761" s="192"/>
      <c r="P761" s="192"/>
      <c r="Q761" s="192"/>
      <c r="R761" s="192"/>
      <c r="S761" s="192"/>
      <c r="T761" s="192"/>
      <c r="U761" s="192"/>
      <c r="V761" s="192"/>
      <c r="W761" s="192"/>
    </row>
    <row r="762" spans="1:23" s="116" customFormat="1" ht="62.2" x14ac:dyDescent="0.35">
      <c r="A762" s="167">
        <v>660</v>
      </c>
      <c r="B762" s="152" t="s">
        <v>1873</v>
      </c>
      <c r="C762" s="174" t="s">
        <v>1209</v>
      </c>
      <c r="D762" s="192">
        <v>0</v>
      </c>
      <c r="E762" s="192">
        <v>0</v>
      </c>
      <c r="F762" s="192">
        <f t="shared" si="447"/>
        <v>0</v>
      </c>
      <c r="G762" s="192">
        <f t="shared" si="448"/>
        <v>0</v>
      </c>
      <c r="H762" s="192"/>
      <c r="I762" s="192"/>
      <c r="J762" s="192"/>
      <c r="K762" s="192"/>
      <c r="L762" s="153"/>
      <c r="M762" s="153"/>
      <c r="N762" s="192"/>
      <c r="O762" s="192"/>
      <c r="P762" s="192"/>
      <c r="Q762" s="192"/>
      <c r="R762" s="192"/>
      <c r="S762" s="192"/>
      <c r="T762" s="192"/>
      <c r="U762" s="192"/>
      <c r="V762" s="192"/>
      <c r="W762" s="192"/>
    </row>
    <row r="763" spans="1:23" s="116" customFormat="1" ht="31.1" x14ac:dyDescent="0.35">
      <c r="A763" s="167">
        <v>661</v>
      </c>
      <c r="B763" s="152" t="s">
        <v>1874</v>
      </c>
      <c r="C763" s="174" t="s">
        <v>1210</v>
      </c>
      <c r="D763" s="192">
        <v>7.0999999999999994E-2</v>
      </c>
      <c r="E763" s="192">
        <v>0.4</v>
      </c>
      <c r="F763" s="192">
        <f t="shared" si="447"/>
        <v>0</v>
      </c>
      <c r="G763" s="192">
        <f t="shared" si="448"/>
        <v>0</v>
      </c>
      <c r="H763" s="192"/>
      <c r="I763" s="192"/>
      <c r="J763" s="192"/>
      <c r="K763" s="192"/>
      <c r="L763" s="153">
        <v>7.0999999999999994E-2</v>
      </c>
      <c r="M763" s="153">
        <v>0.4</v>
      </c>
      <c r="N763" s="192"/>
      <c r="O763" s="192"/>
      <c r="P763" s="192"/>
      <c r="Q763" s="192"/>
      <c r="R763" s="192"/>
      <c r="S763" s="192"/>
      <c r="T763" s="192"/>
      <c r="U763" s="192"/>
      <c r="V763" s="192"/>
      <c r="W763" s="192"/>
    </row>
    <row r="764" spans="1:23" s="116" customFormat="1" ht="62.2" x14ac:dyDescent="0.35">
      <c r="A764" s="167">
        <v>662</v>
      </c>
      <c r="B764" s="152" t="s">
        <v>1211</v>
      </c>
      <c r="C764" s="176" t="s">
        <v>1212</v>
      </c>
      <c r="D764" s="192">
        <v>0</v>
      </c>
      <c r="E764" s="192">
        <v>0</v>
      </c>
      <c r="F764" s="192">
        <f t="shared" si="447"/>
        <v>0</v>
      </c>
      <c r="G764" s="192">
        <f t="shared" si="448"/>
        <v>0</v>
      </c>
      <c r="H764" s="192"/>
      <c r="I764" s="192"/>
      <c r="J764" s="192"/>
      <c r="K764" s="192"/>
      <c r="L764" s="153"/>
      <c r="M764" s="153"/>
      <c r="N764" s="192"/>
      <c r="O764" s="192"/>
      <c r="P764" s="192"/>
      <c r="Q764" s="192"/>
      <c r="R764" s="192"/>
      <c r="S764" s="192"/>
      <c r="T764" s="192"/>
      <c r="U764" s="192"/>
      <c r="V764" s="192"/>
      <c r="W764" s="192"/>
    </row>
    <row r="765" spans="1:23" s="116" customFormat="1" ht="62.2" x14ac:dyDescent="0.35">
      <c r="A765" s="167">
        <v>663</v>
      </c>
      <c r="B765" s="152" t="s">
        <v>1213</v>
      </c>
      <c r="C765" s="176" t="s">
        <v>1214</v>
      </c>
      <c r="D765" s="192">
        <v>0</v>
      </c>
      <c r="E765" s="192">
        <v>0</v>
      </c>
      <c r="F765" s="192">
        <f t="shared" si="447"/>
        <v>0.09</v>
      </c>
      <c r="G765" s="192">
        <f t="shared" si="448"/>
        <v>0.63</v>
      </c>
      <c r="H765" s="192"/>
      <c r="I765" s="192"/>
      <c r="J765" s="192"/>
      <c r="K765" s="192"/>
      <c r="L765" s="153">
        <v>0.09</v>
      </c>
      <c r="M765" s="153">
        <v>0.63</v>
      </c>
      <c r="N765" s="192"/>
      <c r="O765" s="192"/>
      <c r="P765" s="192"/>
      <c r="Q765" s="192"/>
      <c r="R765" s="192"/>
      <c r="S765" s="192"/>
      <c r="T765" s="192"/>
      <c r="U765" s="192"/>
      <c r="V765" s="192"/>
      <c r="W765" s="192"/>
    </row>
    <row r="766" spans="1:23" s="116" customFormat="1" ht="46.65" x14ac:dyDescent="0.35">
      <c r="A766" s="167">
        <v>664</v>
      </c>
      <c r="B766" s="152" t="s">
        <v>1875</v>
      </c>
      <c r="C766" s="174" t="s">
        <v>1215</v>
      </c>
      <c r="D766" s="192">
        <v>0</v>
      </c>
      <c r="E766" s="192">
        <v>0</v>
      </c>
      <c r="F766" s="192">
        <f t="shared" si="447"/>
        <v>0</v>
      </c>
      <c r="G766" s="192">
        <f t="shared" si="448"/>
        <v>0</v>
      </c>
      <c r="H766" s="192"/>
      <c r="I766" s="192"/>
      <c r="J766" s="192"/>
      <c r="K766" s="192"/>
      <c r="L766" s="153"/>
      <c r="M766" s="153"/>
      <c r="N766" s="192"/>
      <c r="O766" s="192"/>
      <c r="P766" s="192"/>
      <c r="Q766" s="192"/>
      <c r="R766" s="192"/>
      <c r="S766" s="192"/>
      <c r="T766" s="192"/>
      <c r="U766" s="192"/>
      <c r="V766" s="192"/>
      <c r="W766" s="192"/>
    </row>
    <row r="767" spans="1:23" s="116" customFormat="1" ht="62.2" x14ac:dyDescent="0.35">
      <c r="A767" s="167">
        <v>665</v>
      </c>
      <c r="B767" s="152" t="s">
        <v>1216</v>
      </c>
      <c r="C767" s="174" t="s">
        <v>1217</v>
      </c>
      <c r="D767" s="192">
        <v>0</v>
      </c>
      <c r="E767" s="192">
        <v>0</v>
      </c>
      <c r="F767" s="192">
        <f t="shared" si="447"/>
        <v>0</v>
      </c>
      <c r="G767" s="192">
        <f t="shared" si="448"/>
        <v>0</v>
      </c>
      <c r="H767" s="192"/>
      <c r="I767" s="192"/>
      <c r="J767" s="192"/>
      <c r="K767" s="192"/>
      <c r="L767" s="153"/>
      <c r="M767" s="153"/>
      <c r="N767" s="192"/>
      <c r="O767" s="192"/>
      <c r="P767" s="192"/>
      <c r="Q767" s="192"/>
      <c r="R767" s="192"/>
      <c r="S767" s="192"/>
      <c r="T767" s="192"/>
      <c r="U767" s="192"/>
      <c r="V767" s="192"/>
      <c r="W767" s="192"/>
    </row>
    <row r="768" spans="1:23" s="116" customFormat="1" ht="46.65" x14ac:dyDescent="0.35">
      <c r="A768" s="167">
        <v>666</v>
      </c>
      <c r="B768" s="152" t="s">
        <v>1876</v>
      </c>
      <c r="C768" s="174" t="s">
        <v>1218</v>
      </c>
      <c r="D768" s="192">
        <v>0</v>
      </c>
      <c r="E768" s="192">
        <v>0</v>
      </c>
      <c r="F768" s="192">
        <f t="shared" si="447"/>
        <v>0</v>
      </c>
      <c r="G768" s="192">
        <f t="shared" si="448"/>
        <v>0</v>
      </c>
      <c r="H768" s="192"/>
      <c r="I768" s="192"/>
      <c r="J768" s="192"/>
      <c r="K768" s="192"/>
      <c r="L768" s="153"/>
      <c r="M768" s="153"/>
      <c r="N768" s="192"/>
      <c r="O768" s="192"/>
      <c r="P768" s="192"/>
      <c r="Q768" s="192"/>
      <c r="R768" s="192"/>
      <c r="S768" s="192"/>
      <c r="T768" s="192"/>
      <c r="U768" s="192"/>
      <c r="V768" s="192"/>
      <c r="W768" s="192"/>
    </row>
    <row r="769" spans="1:23" s="116" customFormat="1" ht="15.55" x14ac:dyDescent="0.35">
      <c r="A769" s="172"/>
      <c r="B769" s="156" t="s">
        <v>608</v>
      </c>
      <c r="C769" s="173"/>
      <c r="D769" s="237">
        <f t="shared" ref="D769" si="449">SUM(D770)</f>
        <v>0</v>
      </c>
      <c r="E769" s="237">
        <f t="shared" ref="E769" si="450">SUM(E770)</f>
        <v>0</v>
      </c>
      <c r="F769" s="190">
        <f t="shared" ref="F769:W769" si="451">SUM(F770:F770)</f>
        <v>0</v>
      </c>
      <c r="G769" s="190">
        <f t="shared" si="451"/>
        <v>0</v>
      </c>
      <c r="H769" s="190">
        <f t="shared" si="451"/>
        <v>0</v>
      </c>
      <c r="I769" s="190">
        <f t="shared" si="451"/>
        <v>0</v>
      </c>
      <c r="J769" s="190">
        <f t="shared" si="451"/>
        <v>0</v>
      </c>
      <c r="K769" s="190">
        <f t="shared" si="451"/>
        <v>0</v>
      </c>
      <c r="L769" s="190">
        <f t="shared" si="451"/>
        <v>0</v>
      </c>
      <c r="M769" s="190">
        <f t="shared" si="451"/>
        <v>0</v>
      </c>
      <c r="N769" s="190">
        <f t="shared" si="451"/>
        <v>0</v>
      </c>
      <c r="O769" s="190">
        <f t="shared" si="451"/>
        <v>0</v>
      </c>
      <c r="P769" s="190">
        <f t="shared" si="451"/>
        <v>0</v>
      </c>
      <c r="Q769" s="190">
        <f t="shared" si="451"/>
        <v>0</v>
      </c>
      <c r="R769" s="190">
        <f t="shared" si="451"/>
        <v>0</v>
      </c>
      <c r="S769" s="190">
        <f t="shared" si="451"/>
        <v>0</v>
      </c>
      <c r="T769" s="190">
        <f t="shared" si="451"/>
        <v>0</v>
      </c>
      <c r="U769" s="190">
        <f t="shared" si="451"/>
        <v>0</v>
      </c>
      <c r="V769" s="190">
        <f t="shared" si="451"/>
        <v>0</v>
      </c>
      <c r="W769" s="190">
        <f t="shared" si="451"/>
        <v>0</v>
      </c>
    </row>
    <row r="770" spans="1:23" ht="31.1" x14ac:dyDescent="0.35">
      <c r="A770" s="167">
        <v>667</v>
      </c>
      <c r="B770" s="152" t="s">
        <v>1219</v>
      </c>
      <c r="C770" s="174" t="s">
        <v>1220</v>
      </c>
      <c r="D770" s="192">
        <v>0</v>
      </c>
      <c r="E770" s="192">
        <v>0</v>
      </c>
      <c r="F770" s="192">
        <f>L770-D770</f>
        <v>0</v>
      </c>
      <c r="G770" s="192">
        <f>M770-E770</f>
        <v>0</v>
      </c>
      <c r="H770" s="192"/>
      <c r="I770" s="192"/>
      <c r="J770" s="192"/>
      <c r="K770" s="192"/>
      <c r="L770" s="153"/>
      <c r="M770" s="153"/>
      <c r="N770" s="192"/>
      <c r="O770" s="192"/>
      <c r="P770" s="192"/>
      <c r="Q770" s="192"/>
      <c r="R770" s="192"/>
      <c r="S770" s="192"/>
      <c r="T770" s="192"/>
      <c r="U770" s="192"/>
      <c r="V770" s="192"/>
      <c r="W770" s="192"/>
    </row>
    <row r="771" spans="1:23" ht="15.55" x14ac:dyDescent="0.35">
      <c r="A771" s="172"/>
      <c r="B771" s="156" t="s">
        <v>618</v>
      </c>
      <c r="C771" s="173"/>
      <c r="D771" s="237">
        <f t="shared" ref="D771" si="452">SUM(D772)</f>
        <v>0</v>
      </c>
      <c r="E771" s="237">
        <f t="shared" ref="E771" si="453">SUM(E772)</f>
        <v>0</v>
      </c>
      <c r="F771" s="190">
        <f t="shared" ref="F771:W771" si="454">SUM(F772:F772)</f>
        <v>0</v>
      </c>
      <c r="G771" s="190">
        <f t="shared" si="454"/>
        <v>0</v>
      </c>
      <c r="H771" s="190">
        <f t="shared" si="454"/>
        <v>0</v>
      </c>
      <c r="I771" s="190">
        <f t="shared" si="454"/>
        <v>0</v>
      </c>
      <c r="J771" s="190">
        <f t="shared" si="454"/>
        <v>0</v>
      </c>
      <c r="K771" s="190">
        <f t="shared" si="454"/>
        <v>0</v>
      </c>
      <c r="L771" s="190">
        <f t="shared" ref="L771:M771" si="455">SUM(L772:L772)</f>
        <v>0</v>
      </c>
      <c r="M771" s="190">
        <f t="shared" si="455"/>
        <v>0</v>
      </c>
      <c r="N771" s="190">
        <f t="shared" si="454"/>
        <v>0</v>
      </c>
      <c r="O771" s="190">
        <f t="shared" si="454"/>
        <v>0</v>
      </c>
      <c r="P771" s="190">
        <f t="shared" si="454"/>
        <v>0</v>
      </c>
      <c r="Q771" s="190">
        <f t="shared" si="454"/>
        <v>0</v>
      </c>
      <c r="R771" s="190">
        <f t="shared" si="454"/>
        <v>0</v>
      </c>
      <c r="S771" s="190">
        <f t="shared" si="454"/>
        <v>0</v>
      </c>
      <c r="T771" s="190">
        <f t="shared" si="454"/>
        <v>0</v>
      </c>
      <c r="U771" s="190">
        <f t="shared" si="454"/>
        <v>0</v>
      </c>
      <c r="V771" s="190">
        <f t="shared" si="454"/>
        <v>0</v>
      </c>
      <c r="W771" s="190">
        <f t="shared" si="454"/>
        <v>0</v>
      </c>
    </row>
    <row r="772" spans="1:23" ht="31.1" x14ac:dyDescent="0.35">
      <c r="A772" s="167">
        <v>668</v>
      </c>
      <c r="B772" s="152" t="s">
        <v>1221</v>
      </c>
      <c r="C772" s="174" t="s">
        <v>1222</v>
      </c>
      <c r="D772" s="192">
        <v>0</v>
      </c>
      <c r="E772" s="192">
        <v>0</v>
      </c>
      <c r="F772" s="192">
        <f>L772-D772</f>
        <v>0</v>
      </c>
      <c r="G772" s="192">
        <f>M772-E772</f>
        <v>0</v>
      </c>
      <c r="H772" s="192"/>
      <c r="I772" s="192"/>
      <c r="J772" s="192"/>
      <c r="K772" s="192"/>
      <c r="L772" s="153"/>
      <c r="M772" s="153"/>
      <c r="N772" s="192"/>
      <c r="O772" s="192"/>
      <c r="P772" s="192"/>
      <c r="Q772" s="192"/>
      <c r="R772" s="192"/>
      <c r="S772" s="192"/>
      <c r="T772" s="192"/>
      <c r="U772" s="192"/>
      <c r="V772" s="192"/>
      <c r="W772" s="192"/>
    </row>
    <row r="773" spans="1:23" ht="15.55" x14ac:dyDescent="0.35">
      <c r="A773" s="172"/>
      <c r="B773" s="156" t="s">
        <v>647</v>
      </c>
      <c r="C773" s="173"/>
      <c r="D773" s="237">
        <f t="shared" ref="D773" si="456">SUM(D774:D780)</f>
        <v>0</v>
      </c>
      <c r="E773" s="237">
        <f t="shared" ref="E773" si="457">SUM(E774:E780)</f>
        <v>0</v>
      </c>
      <c r="F773" s="190">
        <f t="shared" ref="F773:W773" si="458">SUM(F774:F780)</f>
        <v>0</v>
      </c>
      <c r="G773" s="190">
        <f t="shared" si="458"/>
        <v>0</v>
      </c>
      <c r="H773" s="190">
        <f t="shared" si="458"/>
        <v>0</v>
      </c>
      <c r="I773" s="190">
        <f t="shared" si="458"/>
        <v>0</v>
      </c>
      <c r="J773" s="190">
        <f t="shared" si="458"/>
        <v>0</v>
      </c>
      <c r="K773" s="190">
        <f t="shared" si="458"/>
        <v>0</v>
      </c>
      <c r="L773" s="190">
        <f t="shared" ref="L773:M773" si="459">SUM(L774:L780)</f>
        <v>0</v>
      </c>
      <c r="M773" s="190">
        <f t="shared" si="459"/>
        <v>0</v>
      </c>
      <c r="N773" s="190">
        <f t="shared" si="458"/>
        <v>0</v>
      </c>
      <c r="O773" s="190">
        <f t="shared" si="458"/>
        <v>0</v>
      </c>
      <c r="P773" s="190">
        <f t="shared" si="458"/>
        <v>0</v>
      </c>
      <c r="Q773" s="190">
        <f t="shared" si="458"/>
        <v>0</v>
      </c>
      <c r="R773" s="190">
        <f t="shared" si="458"/>
        <v>0</v>
      </c>
      <c r="S773" s="190">
        <f t="shared" si="458"/>
        <v>0</v>
      </c>
      <c r="T773" s="190">
        <f t="shared" si="458"/>
        <v>0</v>
      </c>
      <c r="U773" s="190">
        <f t="shared" si="458"/>
        <v>0</v>
      </c>
      <c r="V773" s="190">
        <f t="shared" si="458"/>
        <v>0</v>
      </c>
      <c r="W773" s="190">
        <f t="shared" si="458"/>
        <v>0</v>
      </c>
    </row>
    <row r="774" spans="1:23" ht="46.65" x14ac:dyDescent="0.35">
      <c r="A774" s="167">
        <v>669</v>
      </c>
      <c r="B774" s="152" t="s">
        <v>1877</v>
      </c>
      <c r="C774" s="174" t="s">
        <v>1223</v>
      </c>
      <c r="D774" s="192">
        <v>0</v>
      </c>
      <c r="E774" s="192">
        <v>0</v>
      </c>
      <c r="F774" s="192">
        <f t="shared" ref="F774:F780" si="460">L774-D774</f>
        <v>0</v>
      </c>
      <c r="G774" s="192">
        <f t="shared" ref="G774:G780" si="461">M774-E774</f>
        <v>0</v>
      </c>
      <c r="H774" s="192"/>
      <c r="I774" s="192"/>
      <c r="J774" s="192"/>
      <c r="K774" s="192"/>
      <c r="L774" s="153"/>
      <c r="M774" s="153"/>
      <c r="N774" s="192"/>
      <c r="O774" s="192"/>
      <c r="P774" s="192"/>
      <c r="Q774" s="192"/>
      <c r="R774" s="192"/>
      <c r="S774" s="192"/>
      <c r="T774" s="192"/>
      <c r="U774" s="192"/>
      <c r="V774" s="192"/>
      <c r="W774" s="192"/>
    </row>
    <row r="775" spans="1:23" ht="46.65" x14ac:dyDescent="0.35">
      <c r="A775" s="167">
        <v>670</v>
      </c>
      <c r="B775" s="152" t="s">
        <v>1878</v>
      </c>
      <c r="C775" s="174" t="s">
        <v>1224</v>
      </c>
      <c r="D775" s="192">
        <v>0</v>
      </c>
      <c r="E775" s="192">
        <v>0</v>
      </c>
      <c r="F775" s="192">
        <f t="shared" si="460"/>
        <v>0</v>
      </c>
      <c r="G775" s="192">
        <f t="shared" si="461"/>
        <v>0</v>
      </c>
      <c r="H775" s="192"/>
      <c r="I775" s="192"/>
      <c r="J775" s="192"/>
      <c r="K775" s="192"/>
      <c r="L775" s="153"/>
      <c r="M775" s="153"/>
      <c r="N775" s="192"/>
      <c r="O775" s="192"/>
      <c r="P775" s="192"/>
      <c r="Q775" s="192"/>
      <c r="R775" s="192"/>
      <c r="S775" s="192"/>
      <c r="T775" s="192"/>
      <c r="U775" s="192"/>
      <c r="V775" s="192"/>
      <c r="W775" s="192"/>
    </row>
    <row r="776" spans="1:23" ht="31.1" x14ac:dyDescent="0.35">
      <c r="A776" s="167">
        <v>671</v>
      </c>
      <c r="B776" s="152" t="s">
        <v>1225</v>
      </c>
      <c r="C776" s="174" t="s">
        <v>1226</v>
      </c>
      <c r="D776" s="192">
        <v>0</v>
      </c>
      <c r="E776" s="192">
        <v>0</v>
      </c>
      <c r="F776" s="192">
        <f t="shared" si="460"/>
        <v>0</v>
      </c>
      <c r="G776" s="192">
        <f t="shared" si="461"/>
        <v>0</v>
      </c>
      <c r="H776" s="192"/>
      <c r="I776" s="192"/>
      <c r="J776" s="192"/>
      <c r="K776" s="192"/>
      <c r="L776" s="153"/>
      <c r="M776" s="153"/>
      <c r="N776" s="192"/>
      <c r="O776" s="192"/>
      <c r="P776" s="192"/>
      <c r="Q776" s="192"/>
      <c r="R776" s="192"/>
      <c r="S776" s="192"/>
      <c r="T776" s="192"/>
      <c r="U776" s="192"/>
      <c r="V776" s="192"/>
      <c r="W776" s="192"/>
    </row>
    <row r="777" spans="1:23" ht="46.65" x14ac:dyDescent="0.35">
      <c r="A777" s="167">
        <v>672</v>
      </c>
      <c r="B777" s="152" t="s">
        <v>1879</v>
      </c>
      <c r="C777" s="176" t="s">
        <v>1227</v>
      </c>
      <c r="D777" s="192">
        <v>0</v>
      </c>
      <c r="E777" s="192">
        <v>0</v>
      </c>
      <c r="F777" s="192">
        <f t="shared" si="460"/>
        <v>0</v>
      </c>
      <c r="G777" s="192">
        <f t="shared" si="461"/>
        <v>0</v>
      </c>
      <c r="H777" s="192"/>
      <c r="I777" s="192"/>
      <c r="J777" s="192"/>
      <c r="K777" s="192"/>
      <c r="L777" s="153"/>
      <c r="M777" s="153"/>
      <c r="N777" s="192"/>
      <c r="O777" s="192"/>
      <c r="P777" s="192"/>
      <c r="Q777" s="192"/>
      <c r="R777" s="192"/>
      <c r="S777" s="192"/>
      <c r="T777" s="192"/>
      <c r="U777" s="192"/>
      <c r="V777" s="192"/>
      <c r="W777" s="192"/>
    </row>
    <row r="778" spans="1:23" ht="46.65" x14ac:dyDescent="0.35">
      <c r="A778" s="167">
        <v>673</v>
      </c>
      <c r="B778" s="152" t="s">
        <v>1880</v>
      </c>
      <c r="C778" s="174" t="s">
        <v>1881</v>
      </c>
      <c r="D778" s="192">
        <v>0</v>
      </c>
      <c r="E778" s="192">
        <v>0</v>
      </c>
      <c r="F778" s="192">
        <f t="shared" si="460"/>
        <v>0</v>
      </c>
      <c r="G778" s="192">
        <f t="shared" si="461"/>
        <v>0</v>
      </c>
      <c r="H778" s="192"/>
      <c r="I778" s="192"/>
      <c r="J778" s="192"/>
      <c r="K778" s="192"/>
      <c r="L778" s="153"/>
      <c r="M778" s="153"/>
      <c r="N778" s="192"/>
      <c r="O778" s="192"/>
      <c r="P778" s="192"/>
      <c r="Q778" s="192"/>
      <c r="R778" s="192"/>
      <c r="S778" s="192"/>
      <c r="T778" s="192"/>
      <c r="U778" s="192"/>
      <c r="V778" s="192"/>
      <c r="W778" s="192"/>
    </row>
    <row r="779" spans="1:23" ht="46.65" x14ac:dyDescent="0.35">
      <c r="A779" s="167">
        <v>674</v>
      </c>
      <c r="B779" s="152" t="s">
        <v>1882</v>
      </c>
      <c r="C779" s="174" t="s">
        <v>1228</v>
      </c>
      <c r="D779" s="192">
        <v>0</v>
      </c>
      <c r="E779" s="192">
        <v>0</v>
      </c>
      <c r="F779" s="192">
        <f t="shared" si="460"/>
        <v>0</v>
      </c>
      <c r="G779" s="192">
        <f t="shared" si="461"/>
        <v>0</v>
      </c>
      <c r="H779" s="192"/>
      <c r="I779" s="192"/>
      <c r="J779" s="192"/>
      <c r="K779" s="192"/>
      <c r="L779" s="153"/>
      <c r="M779" s="153"/>
      <c r="N779" s="192"/>
      <c r="O779" s="192"/>
      <c r="P779" s="192"/>
      <c r="Q779" s="192"/>
      <c r="R779" s="192"/>
      <c r="S779" s="192"/>
      <c r="T779" s="192"/>
      <c r="U779" s="192"/>
      <c r="V779" s="192"/>
      <c r="W779" s="192"/>
    </row>
    <row r="780" spans="1:23" ht="62.2" x14ac:dyDescent="0.35">
      <c r="A780" s="167">
        <v>675</v>
      </c>
      <c r="B780" s="152" t="s">
        <v>1229</v>
      </c>
      <c r="C780" s="174" t="s">
        <v>1230</v>
      </c>
      <c r="D780" s="192">
        <v>0</v>
      </c>
      <c r="E780" s="192">
        <v>0</v>
      </c>
      <c r="F780" s="192">
        <f t="shared" si="460"/>
        <v>0</v>
      </c>
      <c r="G780" s="192">
        <f t="shared" si="461"/>
        <v>0</v>
      </c>
      <c r="H780" s="192"/>
      <c r="I780" s="192"/>
      <c r="J780" s="192"/>
      <c r="K780" s="192"/>
      <c r="L780" s="153"/>
      <c r="M780" s="153"/>
      <c r="N780" s="192"/>
      <c r="O780" s="192"/>
      <c r="P780" s="192"/>
      <c r="Q780" s="192"/>
      <c r="R780" s="192"/>
      <c r="S780" s="192"/>
      <c r="T780" s="192"/>
      <c r="U780" s="192"/>
      <c r="V780" s="192"/>
      <c r="W780" s="192"/>
    </row>
    <row r="781" spans="1:23" ht="15.55" x14ac:dyDescent="0.35">
      <c r="A781" s="172"/>
      <c r="B781" s="156" t="s">
        <v>625</v>
      </c>
      <c r="C781" s="173"/>
      <c r="D781" s="237">
        <f t="shared" ref="D781" si="462">SUM(D782:D783)</f>
        <v>0</v>
      </c>
      <c r="E781" s="237">
        <f t="shared" ref="E781" si="463">SUM(E782:E783)</f>
        <v>0</v>
      </c>
      <c r="F781" s="190">
        <f t="shared" ref="F781:W781" si="464">SUM(F782:F783)</f>
        <v>0</v>
      </c>
      <c r="G781" s="190">
        <f t="shared" si="464"/>
        <v>0</v>
      </c>
      <c r="H781" s="190">
        <f t="shared" si="464"/>
        <v>0</v>
      </c>
      <c r="I781" s="190">
        <f t="shared" si="464"/>
        <v>0</v>
      </c>
      <c r="J781" s="190">
        <f t="shared" si="464"/>
        <v>0</v>
      </c>
      <c r="K781" s="190">
        <f t="shared" si="464"/>
        <v>0</v>
      </c>
      <c r="L781" s="190">
        <f t="shared" si="464"/>
        <v>0</v>
      </c>
      <c r="M781" s="190">
        <f t="shared" si="464"/>
        <v>0</v>
      </c>
      <c r="N781" s="190">
        <f t="shared" si="464"/>
        <v>0</v>
      </c>
      <c r="O781" s="190">
        <f t="shared" si="464"/>
        <v>0</v>
      </c>
      <c r="P781" s="190">
        <f t="shared" si="464"/>
        <v>0</v>
      </c>
      <c r="Q781" s="190">
        <f t="shared" si="464"/>
        <v>0</v>
      </c>
      <c r="R781" s="190">
        <f t="shared" si="464"/>
        <v>0</v>
      </c>
      <c r="S781" s="190">
        <f t="shared" si="464"/>
        <v>0</v>
      </c>
      <c r="T781" s="190">
        <f t="shared" si="464"/>
        <v>0</v>
      </c>
      <c r="U781" s="190">
        <f t="shared" si="464"/>
        <v>0</v>
      </c>
      <c r="V781" s="190">
        <f t="shared" si="464"/>
        <v>0</v>
      </c>
      <c r="W781" s="190">
        <f t="shared" si="464"/>
        <v>0</v>
      </c>
    </row>
    <row r="782" spans="1:23" ht="46.65" x14ac:dyDescent="0.35">
      <c r="A782" s="167">
        <v>676</v>
      </c>
      <c r="B782" s="152" t="s">
        <v>1231</v>
      </c>
      <c r="C782" s="174" t="s">
        <v>1232</v>
      </c>
      <c r="D782" s="192">
        <v>0</v>
      </c>
      <c r="E782" s="192">
        <v>0</v>
      </c>
      <c r="F782" s="192">
        <f t="shared" ref="F782:F783" si="465">L782-D782</f>
        <v>0</v>
      </c>
      <c r="G782" s="192">
        <f t="shared" ref="G782:G783" si="466">M782-E782</f>
        <v>0</v>
      </c>
      <c r="H782" s="192"/>
      <c r="I782" s="192"/>
      <c r="J782" s="192"/>
      <c r="K782" s="192"/>
      <c r="L782" s="153"/>
      <c r="M782" s="153"/>
      <c r="N782" s="192"/>
      <c r="O782" s="192"/>
      <c r="P782" s="192"/>
      <c r="Q782" s="192"/>
      <c r="R782" s="192"/>
      <c r="S782" s="192"/>
      <c r="T782" s="192"/>
      <c r="U782" s="192"/>
      <c r="V782" s="192"/>
      <c r="W782" s="192"/>
    </row>
    <row r="783" spans="1:23" ht="31.1" x14ac:dyDescent="0.35">
      <c r="A783" s="167">
        <v>677</v>
      </c>
      <c r="B783" s="152" t="s">
        <v>1883</v>
      </c>
      <c r="C783" s="174" t="s">
        <v>1884</v>
      </c>
      <c r="D783" s="192"/>
      <c r="E783" s="192"/>
      <c r="F783" s="192">
        <f t="shared" si="465"/>
        <v>0</v>
      </c>
      <c r="G783" s="192">
        <f t="shared" si="466"/>
        <v>0</v>
      </c>
      <c r="H783" s="192"/>
      <c r="I783" s="192"/>
      <c r="J783" s="192"/>
      <c r="K783" s="192"/>
      <c r="L783" s="153"/>
      <c r="M783" s="153"/>
      <c r="N783" s="192"/>
      <c r="O783" s="192"/>
      <c r="P783" s="192"/>
      <c r="Q783" s="192"/>
      <c r="R783" s="192"/>
      <c r="S783" s="192"/>
      <c r="T783" s="192"/>
      <c r="U783" s="192"/>
      <c r="V783" s="192"/>
      <c r="W783" s="192"/>
    </row>
    <row r="784" spans="1:23" ht="15.55" x14ac:dyDescent="0.35">
      <c r="A784" s="172"/>
      <c r="B784" s="156" t="s">
        <v>612</v>
      </c>
      <c r="C784" s="173"/>
      <c r="D784" s="237">
        <f t="shared" ref="D784" si="467">SUM(D785)</f>
        <v>0</v>
      </c>
      <c r="E784" s="237">
        <f t="shared" ref="E784" si="468">SUM(E785)</f>
        <v>0</v>
      </c>
      <c r="F784" s="190">
        <f t="shared" ref="F784:W784" si="469">SUM(F785:F785)</f>
        <v>1.252</v>
      </c>
      <c r="G784" s="190">
        <f t="shared" si="469"/>
        <v>0.16</v>
      </c>
      <c r="H784" s="190">
        <f t="shared" si="469"/>
        <v>0</v>
      </c>
      <c r="I784" s="190">
        <f t="shared" si="469"/>
        <v>0</v>
      </c>
      <c r="J784" s="190">
        <f t="shared" si="469"/>
        <v>0</v>
      </c>
      <c r="K784" s="190">
        <f t="shared" si="469"/>
        <v>0</v>
      </c>
      <c r="L784" s="190">
        <f t="shared" ref="L784:M784" si="470">SUM(L785:L785)</f>
        <v>1.252</v>
      </c>
      <c r="M784" s="190">
        <f t="shared" si="470"/>
        <v>0.16</v>
      </c>
      <c r="N784" s="190">
        <f t="shared" si="469"/>
        <v>0</v>
      </c>
      <c r="O784" s="190">
        <f t="shared" si="469"/>
        <v>0</v>
      </c>
      <c r="P784" s="190">
        <f t="shared" si="469"/>
        <v>0</v>
      </c>
      <c r="Q784" s="190">
        <f t="shared" si="469"/>
        <v>0</v>
      </c>
      <c r="R784" s="190">
        <f t="shared" si="469"/>
        <v>0</v>
      </c>
      <c r="S784" s="190">
        <f t="shared" si="469"/>
        <v>0</v>
      </c>
      <c r="T784" s="190">
        <f t="shared" si="469"/>
        <v>0</v>
      </c>
      <c r="U784" s="190">
        <f t="shared" si="469"/>
        <v>0</v>
      </c>
      <c r="V784" s="190">
        <f t="shared" si="469"/>
        <v>0</v>
      </c>
      <c r="W784" s="190">
        <f t="shared" si="469"/>
        <v>0</v>
      </c>
    </row>
    <row r="785" spans="1:23" ht="46.65" x14ac:dyDescent="0.35">
      <c r="A785" s="167">
        <v>678</v>
      </c>
      <c r="B785" s="152" t="s">
        <v>1885</v>
      </c>
      <c r="C785" s="174" t="s">
        <v>1233</v>
      </c>
      <c r="D785" s="192">
        <v>0</v>
      </c>
      <c r="E785" s="192">
        <v>0</v>
      </c>
      <c r="F785" s="192">
        <f>L785-D785</f>
        <v>1.252</v>
      </c>
      <c r="G785" s="192">
        <f>M785-E785</f>
        <v>0.16</v>
      </c>
      <c r="H785" s="192"/>
      <c r="I785" s="192"/>
      <c r="J785" s="192"/>
      <c r="K785" s="192"/>
      <c r="L785" s="153">
        <v>1.252</v>
      </c>
      <c r="M785" s="153">
        <v>0.16</v>
      </c>
      <c r="N785" s="192"/>
      <c r="O785" s="192"/>
      <c r="P785" s="192"/>
      <c r="Q785" s="192"/>
      <c r="R785" s="192"/>
      <c r="S785" s="192"/>
      <c r="T785" s="192"/>
      <c r="U785" s="192"/>
      <c r="V785" s="192"/>
      <c r="W785" s="192"/>
    </row>
    <row r="786" spans="1:23" ht="15.05" x14ac:dyDescent="0.35">
      <c r="A786" s="180"/>
      <c r="B786" s="154" t="s">
        <v>1234</v>
      </c>
      <c r="C786" s="173"/>
      <c r="D786" s="237">
        <f t="shared" ref="D786" si="471">SUM(D787)</f>
        <v>0</v>
      </c>
      <c r="E786" s="237">
        <f t="shared" ref="E786" si="472">SUM(E787)</f>
        <v>0</v>
      </c>
      <c r="F786" s="190">
        <f t="shared" ref="F786:W786" si="473">SUM(F787)</f>
        <v>3.9E-2</v>
      </c>
      <c r="G786" s="190">
        <f t="shared" si="473"/>
        <v>0.25</v>
      </c>
      <c r="H786" s="190">
        <f t="shared" si="473"/>
        <v>0</v>
      </c>
      <c r="I786" s="190">
        <f t="shared" si="473"/>
        <v>0</v>
      </c>
      <c r="J786" s="190">
        <f t="shared" si="473"/>
        <v>0</v>
      </c>
      <c r="K786" s="190">
        <f t="shared" si="473"/>
        <v>0</v>
      </c>
      <c r="L786" s="190">
        <f t="shared" si="473"/>
        <v>3.9E-2</v>
      </c>
      <c r="M786" s="190">
        <f t="shared" si="473"/>
        <v>0.25</v>
      </c>
      <c r="N786" s="190">
        <f t="shared" si="473"/>
        <v>0</v>
      </c>
      <c r="O786" s="190">
        <f t="shared" si="473"/>
        <v>0</v>
      </c>
      <c r="P786" s="190">
        <f t="shared" si="473"/>
        <v>0</v>
      </c>
      <c r="Q786" s="190">
        <f t="shared" si="473"/>
        <v>0</v>
      </c>
      <c r="R786" s="190">
        <f t="shared" si="473"/>
        <v>0</v>
      </c>
      <c r="S786" s="190">
        <f t="shared" si="473"/>
        <v>0</v>
      </c>
      <c r="T786" s="190">
        <f t="shared" si="473"/>
        <v>0</v>
      </c>
      <c r="U786" s="190">
        <f t="shared" si="473"/>
        <v>0</v>
      </c>
      <c r="V786" s="190">
        <f t="shared" si="473"/>
        <v>0</v>
      </c>
      <c r="W786" s="190">
        <f t="shared" si="473"/>
        <v>0</v>
      </c>
    </row>
    <row r="787" spans="1:23" ht="31.1" x14ac:dyDescent="0.35">
      <c r="A787" s="167">
        <v>679</v>
      </c>
      <c r="B787" s="152" t="s">
        <v>1886</v>
      </c>
      <c r="C787" s="174" t="s">
        <v>1887</v>
      </c>
      <c r="D787" s="192">
        <v>0</v>
      </c>
      <c r="E787" s="192">
        <v>0</v>
      </c>
      <c r="F787" s="192">
        <f>L787-D787</f>
        <v>3.9E-2</v>
      </c>
      <c r="G787" s="192">
        <f>M787-E787</f>
        <v>0.25</v>
      </c>
      <c r="H787" s="192"/>
      <c r="I787" s="192"/>
      <c r="J787" s="192"/>
      <c r="K787" s="192"/>
      <c r="L787" s="153">
        <v>3.9E-2</v>
      </c>
      <c r="M787" s="153">
        <v>0.25</v>
      </c>
      <c r="N787" s="192"/>
      <c r="O787" s="192"/>
      <c r="P787" s="192"/>
      <c r="Q787" s="192"/>
      <c r="R787" s="192"/>
      <c r="S787" s="192"/>
      <c r="T787" s="192"/>
      <c r="U787" s="192"/>
      <c r="V787" s="192"/>
      <c r="W787" s="192"/>
    </row>
    <row r="788" spans="1:23" ht="15.55" x14ac:dyDescent="0.35">
      <c r="A788" s="171"/>
      <c r="B788" s="182" t="s">
        <v>1235</v>
      </c>
      <c r="C788" s="183"/>
      <c r="D788" s="247">
        <f t="shared" ref="D788" si="474">D789+D794+D799+D802+D804+D806+D808+D813+D827+D832+D834+D836+D838+D840+D845+D855+D857+D863+D865+D868+D876+D879+D882+D902+D916+D931+D936+D938+D941+D946+D948+D958+D963+D965+D971+D977+D979+D981+D983+D986+D989</f>
        <v>26.67</v>
      </c>
      <c r="E788" s="247">
        <f t="shared" ref="E788" si="475">E789+E794+E799+E802+E804+E806+E808+E813+E827+E832+E834+E836+E838+E840+E845+E855+E857+E863+E865+E868+E876+E879+E882+E902+E916+E931+E936+E938+E941+E946+E948+E958+E963+E965+E971+E977+E979+E981+E983+E986+E989</f>
        <v>2.52</v>
      </c>
      <c r="F788" s="161">
        <f t="shared" ref="F788:W788" si="476">F789+F794+F799+F802+F806+F808+F813+F827+F832+F834+F836+F838+F840+F845+F855+F857+F863+F865+F868+F876+F879+F882+F902+F916+F931+F936+F938+F941+F948+F958+F804+F963+F971+F965+F977+F979+F981+F986+F983+F946+F989</f>
        <v>12.966900000000001</v>
      </c>
      <c r="G788" s="161">
        <f t="shared" si="476"/>
        <v>7.9799999999999995</v>
      </c>
      <c r="H788" s="161">
        <f t="shared" si="476"/>
        <v>0</v>
      </c>
      <c r="I788" s="161">
        <f t="shared" si="476"/>
        <v>0</v>
      </c>
      <c r="J788" s="161">
        <f t="shared" si="476"/>
        <v>0</v>
      </c>
      <c r="K788" s="161">
        <f t="shared" si="476"/>
        <v>0</v>
      </c>
      <c r="L788" s="161">
        <f t="shared" si="476"/>
        <v>39.636899999999997</v>
      </c>
      <c r="M788" s="161">
        <f t="shared" si="476"/>
        <v>10.5</v>
      </c>
      <c r="N788" s="161">
        <f t="shared" si="476"/>
        <v>0</v>
      </c>
      <c r="O788" s="161">
        <f t="shared" si="476"/>
        <v>0</v>
      </c>
      <c r="P788" s="161">
        <f t="shared" si="476"/>
        <v>0</v>
      </c>
      <c r="Q788" s="161">
        <f t="shared" si="476"/>
        <v>0</v>
      </c>
      <c r="R788" s="161">
        <f t="shared" si="476"/>
        <v>0</v>
      </c>
      <c r="S788" s="161">
        <f t="shared" si="476"/>
        <v>0</v>
      </c>
      <c r="T788" s="161">
        <f t="shared" si="476"/>
        <v>0</v>
      </c>
      <c r="U788" s="161">
        <f t="shared" si="476"/>
        <v>0</v>
      </c>
      <c r="V788" s="161">
        <f t="shared" si="476"/>
        <v>0</v>
      </c>
      <c r="W788" s="161">
        <f t="shared" si="476"/>
        <v>0</v>
      </c>
    </row>
    <row r="789" spans="1:23" ht="15.55" x14ac:dyDescent="0.35">
      <c r="A789" s="184"/>
      <c r="B789" s="157" t="s">
        <v>179</v>
      </c>
      <c r="C789" s="185"/>
      <c r="D789" s="240">
        <f t="shared" ref="D789" si="477">SUM(D790:D793)</f>
        <v>0</v>
      </c>
      <c r="E789" s="240">
        <f t="shared" ref="E789" si="478">SUM(E790:E793)</f>
        <v>0</v>
      </c>
      <c r="F789" s="191">
        <f t="shared" ref="F789:W789" si="479">SUM(F790:F793)</f>
        <v>1.4279999999999999</v>
      </c>
      <c r="G789" s="191">
        <f t="shared" si="479"/>
        <v>1.26</v>
      </c>
      <c r="H789" s="191">
        <f t="shared" si="479"/>
        <v>0</v>
      </c>
      <c r="I789" s="191">
        <f t="shared" si="479"/>
        <v>0</v>
      </c>
      <c r="J789" s="191">
        <f t="shared" si="479"/>
        <v>0</v>
      </c>
      <c r="K789" s="191">
        <f t="shared" si="479"/>
        <v>0</v>
      </c>
      <c r="L789" s="191">
        <f t="shared" ref="L789:M789" si="480">SUM(L790:L793)</f>
        <v>1.4279999999999999</v>
      </c>
      <c r="M789" s="191">
        <f t="shared" si="480"/>
        <v>1.26</v>
      </c>
      <c r="N789" s="191">
        <f t="shared" si="479"/>
        <v>0</v>
      </c>
      <c r="O789" s="191">
        <f t="shared" si="479"/>
        <v>0</v>
      </c>
      <c r="P789" s="191">
        <f t="shared" si="479"/>
        <v>0</v>
      </c>
      <c r="Q789" s="191">
        <f t="shared" si="479"/>
        <v>0</v>
      </c>
      <c r="R789" s="191">
        <f t="shared" si="479"/>
        <v>0</v>
      </c>
      <c r="S789" s="191">
        <f t="shared" si="479"/>
        <v>0</v>
      </c>
      <c r="T789" s="191">
        <f t="shared" si="479"/>
        <v>0</v>
      </c>
      <c r="U789" s="191">
        <f t="shared" si="479"/>
        <v>0</v>
      </c>
      <c r="V789" s="191">
        <f t="shared" si="479"/>
        <v>0</v>
      </c>
      <c r="W789" s="191">
        <f t="shared" si="479"/>
        <v>0</v>
      </c>
    </row>
    <row r="790" spans="1:23" ht="62.2" x14ac:dyDescent="0.35">
      <c r="A790" s="181">
        <v>680</v>
      </c>
      <c r="B790" s="177" t="s">
        <v>1236</v>
      </c>
      <c r="C790" s="151" t="s">
        <v>1237</v>
      </c>
      <c r="D790" s="192">
        <v>0</v>
      </c>
      <c r="E790" s="192">
        <v>0</v>
      </c>
      <c r="F790" s="192">
        <f t="shared" ref="F790:F793" si="481">L790-D790</f>
        <v>0</v>
      </c>
      <c r="G790" s="192">
        <f t="shared" ref="G790:G793" si="482">M790-E790</f>
        <v>0</v>
      </c>
      <c r="H790" s="192"/>
      <c r="I790" s="192"/>
      <c r="J790" s="192"/>
      <c r="K790" s="192"/>
      <c r="L790" s="153"/>
      <c r="M790" s="153"/>
      <c r="N790" s="192"/>
      <c r="O790" s="192"/>
      <c r="P790" s="192"/>
      <c r="Q790" s="192"/>
      <c r="R790" s="192"/>
      <c r="S790" s="192"/>
      <c r="T790" s="192"/>
      <c r="U790" s="192"/>
      <c r="V790" s="192"/>
      <c r="W790" s="192"/>
    </row>
    <row r="791" spans="1:23" ht="46.65" x14ac:dyDescent="0.35">
      <c r="A791" s="167">
        <v>681</v>
      </c>
      <c r="B791" s="177" t="s">
        <v>1238</v>
      </c>
      <c r="C791" s="151" t="s">
        <v>1239</v>
      </c>
      <c r="D791" s="192">
        <v>0</v>
      </c>
      <c r="E791" s="192">
        <v>0</v>
      </c>
      <c r="F791" s="192">
        <f t="shared" si="481"/>
        <v>1.1879999999999999</v>
      </c>
      <c r="G791" s="192">
        <f t="shared" si="482"/>
        <v>1.26</v>
      </c>
      <c r="H791" s="192"/>
      <c r="I791" s="192"/>
      <c r="J791" s="192"/>
      <c r="K791" s="192"/>
      <c r="L791" s="153">
        <v>1.1879999999999999</v>
      </c>
      <c r="M791" s="153">
        <v>1.26</v>
      </c>
      <c r="N791" s="192"/>
      <c r="O791" s="192"/>
      <c r="P791" s="192"/>
      <c r="Q791" s="192"/>
      <c r="R791" s="192"/>
      <c r="S791" s="192"/>
      <c r="T791" s="192"/>
      <c r="U791" s="192"/>
      <c r="V791" s="192"/>
      <c r="W791" s="192"/>
    </row>
    <row r="792" spans="1:23" ht="46.65" x14ac:dyDescent="0.35">
      <c r="A792" s="181">
        <v>682</v>
      </c>
      <c r="B792" s="177" t="s">
        <v>1240</v>
      </c>
      <c r="C792" s="151" t="s">
        <v>1241</v>
      </c>
      <c r="D792" s="192">
        <v>0</v>
      </c>
      <c r="E792" s="192">
        <v>0</v>
      </c>
      <c r="F792" s="192">
        <f t="shared" si="481"/>
        <v>0.24</v>
      </c>
      <c r="G792" s="192">
        <f t="shared" si="482"/>
        <v>0</v>
      </c>
      <c r="H792" s="192"/>
      <c r="I792" s="192"/>
      <c r="J792" s="192"/>
      <c r="K792" s="192"/>
      <c r="L792" s="153">
        <v>0.24</v>
      </c>
      <c r="M792" s="153"/>
      <c r="N792" s="192"/>
      <c r="O792" s="192"/>
      <c r="P792" s="192"/>
      <c r="Q792" s="192"/>
      <c r="R792" s="192"/>
      <c r="S792" s="192"/>
      <c r="T792" s="192"/>
      <c r="U792" s="192"/>
      <c r="V792" s="192"/>
      <c r="W792" s="192"/>
    </row>
    <row r="793" spans="1:23" ht="62.2" x14ac:dyDescent="0.35">
      <c r="A793" s="167">
        <v>683</v>
      </c>
      <c r="B793" s="177" t="s">
        <v>1242</v>
      </c>
      <c r="C793" s="151" t="s">
        <v>1243</v>
      </c>
      <c r="D793" s="192">
        <v>0</v>
      </c>
      <c r="E793" s="192">
        <v>0</v>
      </c>
      <c r="F793" s="192">
        <f t="shared" si="481"/>
        <v>0</v>
      </c>
      <c r="G793" s="192">
        <f t="shared" si="482"/>
        <v>0</v>
      </c>
      <c r="H793" s="192"/>
      <c r="I793" s="192"/>
      <c r="J793" s="192"/>
      <c r="K793" s="192"/>
      <c r="L793" s="153"/>
      <c r="M793" s="153"/>
      <c r="N793" s="192"/>
      <c r="O793" s="192"/>
      <c r="P793" s="192"/>
      <c r="Q793" s="192"/>
      <c r="R793" s="192"/>
      <c r="S793" s="192"/>
      <c r="T793" s="192"/>
      <c r="U793" s="192"/>
      <c r="V793" s="192"/>
      <c r="W793" s="192"/>
    </row>
    <row r="794" spans="1:23" ht="15.05" x14ac:dyDescent="0.35">
      <c r="A794" s="186"/>
      <c r="B794" s="157" t="s">
        <v>183</v>
      </c>
      <c r="C794" s="158"/>
      <c r="D794" s="241">
        <f t="shared" ref="D794" si="483">SUM(D795:D798)</f>
        <v>0</v>
      </c>
      <c r="E794" s="241">
        <f t="shared" ref="E794" si="484">SUM(E795:E798)</f>
        <v>0</v>
      </c>
      <c r="F794" s="191">
        <f t="shared" ref="F794:W794" si="485">SUM(F795:F798)</f>
        <v>0</v>
      </c>
      <c r="G794" s="191">
        <f t="shared" si="485"/>
        <v>0</v>
      </c>
      <c r="H794" s="191">
        <f t="shared" si="485"/>
        <v>0</v>
      </c>
      <c r="I794" s="191">
        <f t="shared" si="485"/>
        <v>0</v>
      </c>
      <c r="J794" s="191">
        <f t="shared" si="485"/>
        <v>0</v>
      </c>
      <c r="K794" s="191">
        <f t="shared" si="485"/>
        <v>0</v>
      </c>
      <c r="L794" s="191">
        <f t="shared" ref="L794:M794" si="486">SUM(L795:L798)</f>
        <v>0</v>
      </c>
      <c r="M794" s="191">
        <f t="shared" si="486"/>
        <v>0</v>
      </c>
      <c r="N794" s="191">
        <f t="shared" si="485"/>
        <v>0</v>
      </c>
      <c r="O794" s="191">
        <f t="shared" si="485"/>
        <v>0</v>
      </c>
      <c r="P794" s="191">
        <f t="shared" si="485"/>
        <v>0</v>
      </c>
      <c r="Q794" s="191">
        <f t="shared" si="485"/>
        <v>0</v>
      </c>
      <c r="R794" s="191">
        <f t="shared" si="485"/>
        <v>0</v>
      </c>
      <c r="S794" s="191">
        <f t="shared" si="485"/>
        <v>0</v>
      </c>
      <c r="T794" s="191">
        <f t="shared" si="485"/>
        <v>0</v>
      </c>
      <c r="U794" s="191">
        <f t="shared" si="485"/>
        <v>0</v>
      </c>
      <c r="V794" s="191">
        <f t="shared" si="485"/>
        <v>0</v>
      </c>
      <c r="W794" s="191">
        <f t="shared" si="485"/>
        <v>0</v>
      </c>
    </row>
    <row r="795" spans="1:23" ht="46.65" x14ac:dyDescent="0.35">
      <c r="A795" s="181">
        <v>684</v>
      </c>
      <c r="B795" s="177" t="s">
        <v>1244</v>
      </c>
      <c r="C795" s="151" t="s">
        <v>1245</v>
      </c>
      <c r="D795" s="192">
        <v>0</v>
      </c>
      <c r="E795" s="192">
        <v>0</v>
      </c>
      <c r="F795" s="192">
        <f t="shared" ref="F795:F798" si="487">L795-D795</f>
        <v>0</v>
      </c>
      <c r="G795" s="192">
        <f t="shared" ref="G795:G798" si="488">M795-E795</f>
        <v>0</v>
      </c>
      <c r="H795" s="192"/>
      <c r="I795" s="192"/>
      <c r="J795" s="192"/>
      <c r="K795" s="192"/>
      <c r="L795" s="153"/>
      <c r="M795" s="153"/>
      <c r="N795" s="192"/>
      <c r="O795" s="192"/>
      <c r="P795" s="192"/>
      <c r="Q795" s="192"/>
      <c r="R795" s="192"/>
      <c r="S795" s="192"/>
      <c r="T795" s="192"/>
      <c r="U795" s="192"/>
      <c r="V795" s="192"/>
      <c r="W795" s="192"/>
    </row>
    <row r="796" spans="1:23" ht="46.65" x14ac:dyDescent="0.35">
      <c r="A796" s="181">
        <v>685</v>
      </c>
      <c r="B796" s="177" t="s">
        <v>1888</v>
      </c>
      <c r="C796" s="151" t="s">
        <v>1889</v>
      </c>
      <c r="D796" s="192"/>
      <c r="E796" s="192"/>
      <c r="F796" s="192">
        <f t="shared" si="487"/>
        <v>0</v>
      </c>
      <c r="G796" s="192">
        <f t="shared" si="488"/>
        <v>0</v>
      </c>
      <c r="H796" s="192"/>
      <c r="I796" s="192"/>
      <c r="J796" s="192"/>
      <c r="K796" s="192"/>
      <c r="L796" s="153"/>
      <c r="M796" s="153"/>
      <c r="N796" s="192"/>
      <c r="O796" s="192"/>
      <c r="P796" s="192"/>
      <c r="Q796" s="192"/>
      <c r="R796" s="192"/>
      <c r="S796" s="192"/>
      <c r="T796" s="192"/>
      <c r="U796" s="192"/>
      <c r="V796" s="192"/>
      <c r="W796" s="192"/>
    </row>
    <row r="797" spans="1:23" ht="77.7" x14ac:dyDescent="0.35">
      <c r="A797" s="181">
        <v>686</v>
      </c>
      <c r="B797" s="177" t="s">
        <v>1890</v>
      </c>
      <c r="C797" s="151" t="s">
        <v>1891</v>
      </c>
      <c r="D797" s="192"/>
      <c r="E797" s="192"/>
      <c r="F797" s="192">
        <f t="shared" si="487"/>
        <v>0</v>
      </c>
      <c r="G797" s="192">
        <f t="shared" si="488"/>
        <v>0</v>
      </c>
      <c r="H797" s="192"/>
      <c r="I797" s="192"/>
      <c r="J797" s="192"/>
      <c r="K797" s="192"/>
      <c r="L797" s="153"/>
      <c r="M797" s="153"/>
      <c r="N797" s="192"/>
      <c r="O797" s="192"/>
      <c r="P797" s="192"/>
      <c r="Q797" s="192"/>
      <c r="R797" s="192"/>
      <c r="S797" s="192"/>
      <c r="T797" s="192"/>
      <c r="U797" s="192"/>
      <c r="V797" s="192"/>
      <c r="W797" s="192"/>
    </row>
    <row r="798" spans="1:23" ht="46.65" x14ac:dyDescent="0.35">
      <c r="A798" s="181">
        <v>687</v>
      </c>
      <c r="B798" s="177" t="s">
        <v>1892</v>
      </c>
      <c r="C798" s="151" t="s">
        <v>1893</v>
      </c>
      <c r="D798" s="192"/>
      <c r="E798" s="192"/>
      <c r="F798" s="192">
        <f t="shared" si="487"/>
        <v>0</v>
      </c>
      <c r="G798" s="192">
        <f t="shared" si="488"/>
        <v>0</v>
      </c>
      <c r="H798" s="192"/>
      <c r="I798" s="192"/>
      <c r="J798" s="192"/>
      <c r="K798" s="192"/>
      <c r="L798" s="153"/>
      <c r="M798" s="153"/>
      <c r="N798" s="192"/>
      <c r="O798" s="192"/>
      <c r="P798" s="192"/>
      <c r="Q798" s="192"/>
      <c r="R798" s="192"/>
      <c r="S798" s="192"/>
      <c r="T798" s="192"/>
      <c r="U798" s="192"/>
      <c r="V798" s="192"/>
      <c r="W798" s="192"/>
    </row>
    <row r="799" spans="1:23" ht="15.05" x14ac:dyDescent="0.35">
      <c r="A799" s="186"/>
      <c r="B799" s="157" t="s">
        <v>190</v>
      </c>
      <c r="C799" s="158"/>
      <c r="D799" s="241">
        <f t="shared" ref="D799" si="489">SUM(D800:D801)</f>
        <v>0</v>
      </c>
      <c r="E799" s="241">
        <f t="shared" ref="E799" si="490">SUM(E800:E801)</f>
        <v>0</v>
      </c>
      <c r="F799" s="191">
        <f t="shared" ref="F799:W799" si="491">SUM(F800:F801)</f>
        <v>0</v>
      </c>
      <c r="G799" s="191">
        <f t="shared" si="491"/>
        <v>0</v>
      </c>
      <c r="H799" s="191">
        <f t="shared" si="491"/>
        <v>0</v>
      </c>
      <c r="I799" s="191">
        <f t="shared" si="491"/>
        <v>0</v>
      </c>
      <c r="J799" s="191">
        <f t="shared" si="491"/>
        <v>0</v>
      </c>
      <c r="K799" s="191">
        <f t="shared" si="491"/>
        <v>0</v>
      </c>
      <c r="L799" s="191">
        <f t="shared" ref="L799:M799" si="492">SUM(L800:L801)</f>
        <v>0</v>
      </c>
      <c r="M799" s="191">
        <f t="shared" si="492"/>
        <v>0</v>
      </c>
      <c r="N799" s="191">
        <f t="shared" si="491"/>
        <v>0</v>
      </c>
      <c r="O799" s="191">
        <f t="shared" si="491"/>
        <v>0</v>
      </c>
      <c r="P799" s="191">
        <f t="shared" si="491"/>
        <v>0</v>
      </c>
      <c r="Q799" s="191">
        <f t="shared" si="491"/>
        <v>0</v>
      </c>
      <c r="R799" s="191">
        <f t="shared" si="491"/>
        <v>0</v>
      </c>
      <c r="S799" s="191">
        <f t="shared" si="491"/>
        <v>0</v>
      </c>
      <c r="T799" s="191">
        <f t="shared" si="491"/>
        <v>0</v>
      </c>
      <c r="U799" s="191">
        <f t="shared" si="491"/>
        <v>0</v>
      </c>
      <c r="V799" s="191">
        <f t="shared" si="491"/>
        <v>0</v>
      </c>
      <c r="W799" s="191">
        <f t="shared" si="491"/>
        <v>0</v>
      </c>
    </row>
    <row r="800" spans="1:23" ht="62.2" x14ac:dyDescent="0.35">
      <c r="A800" s="181">
        <v>688</v>
      </c>
      <c r="B800" s="177" t="s">
        <v>1246</v>
      </c>
      <c r="C800" s="151" t="s">
        <v>1247</v>
      </c>
      <c r="D800" s="192">
        <v>0</v>
      </c>
      <c r="E800" s="192">
        <v>0</v>
      </c>
      <c r="F800" s="192">
        <f t="shared" ref="F800:F801" si="493">L800-D800</f>
        <v>0</v>
      </c>
      <c r="G800" s="192">
        <f t="shared" ref="G800:G801" si="494">M800-E800</f>
        <v>0</v>
      </c>
      <c r="H800" s="192"/>
      <c r="I800" s="192"/>
      <c r="J800" s="192"/>
      <c r="K800" s="192"/>
      <c r="L800" s="153"/>
      <c r="M800" s="153"/>
      <c r="N800" s="192"/>
      <c r="O800" s="192"/>
      <c r="P800" s="192"/>
      <c r="Q800" s="192"/>
      <c r="R800" s="192"/>
      <c r="S800" s="192"/>
      <c r="T800" s="192"/>
      <c r="U800" s="192"/>
      <c r="V800" s="192"/>
      <c r="W800" s="192"/>
    </row>
    <row r="801" spans="1:23" ht="46.65" x14ac:dyDescent="0.35">
      <c r="A801" s="167">
        <v>689</v>
      </c>
      <c r="B801" s="177" t="s">
        <v>1248</v>
      </c>
      <c r="C801" s="151" t="s">
        <v>1249</v>
      </c>
      <c r="D801" s="192">
        <v>0</v>
      </c>
      <c r="E801" s="192">
        <v>0</v>
      </c>
      <c r="F801" s="192">
        <f t="shared" si="493"/>
        <v>0</v>
      </c>
      <c r="G801" s="192">
        <f t="shared" si="494"/>
        <v>0</v>
      </c>
      <c r="H801" s="192"/>
      <c r="I801" s="192"/>
      <c r="J801" s="192"/>
      <c r="K801" s="192"/>
      <c r="L801" s="153"/>
      <c r="M801" s="153"/>
      <c r="N801" s="192"/>
      <c r="O801" s="192"/>
      <c r="P801" s="192"/>
      <c r="Q801" s="192"/>
      <c r="R801" s="192"/>
      <c r="S801" s="192"/>
      <c r="T801" s="192"/>
      <c r="U801" s="192"/>
      <c r="V801" s="192"/>
      <c r="W801" s="192"/>
    </row>
    <row r="802" spans="1:23" ht="15.05" x14ac:dyDescent="0.35">
      <c r="A802" s="186"/>
      <c r="B802" s="157" t="s">
        <v>203</v>
      </c>
      <c r="C802" s="158"/>
      <c r="D802" s="241">
        <f t="shared" ref="D802" si="495">SUM(D803)</f>
        <v>0</v>
      </c>
      <c r="E802" s="241">
        <f t="shared" ref="E802" si="496">SUM(E803)</f>
        <v>0</v>
      </c>
      <c r="F802" s="191">
        <f t="shared" ref="F802:W802" si="497">SUM(F803:F803)</f>
        <v>0</v>
      </c>
      <c r="G802" s="191">
        <f t="shared" si="497"/>
        <v>0</v>
      </c>
      <c r="H802" s="191">
        <f t="shared" si="497"/>
        <v>0</v>
      </c>
      <c r="I802" s="191">
        <f t="shared" si="497"/>
        <v>0</v>
      </c>
      <c r="J802" s="191">
        <f t="shared" si="497"/>
        <v>0</v>
      </c>
      <c r="K802" s="191">
        <f t="shared" si="497"/>
        <v>0</v>
      </c>
      <c r="L802" s="191">
        <f t="shared" ref="L802:M802" si="498">SUM(L803:L803)</f>
        <v>0</v>
      </c>
      <c r="M802" s="191">
        <f t="shared" si="498"/>
        <v>0</v>
      </c>
      <c r="N802" s="191">
        <f t="shared" si="497"/>
        <v>0</v>
      </c>
      <c r="O802" s="191">
        <f t="shared" si="497"/>
        <v>0</v>
      </c>
      <c r="P802" s="191">
        <f t="shared" si="497"/>
        <v>0</v>
      </c>
      <c r="Q802" s="191">
        <f t="shared" si="497"/>
        <v>0</v>
      </c>
      <c r="R802" s="191">
        <f t="shared" si="497"/>
        <v>0</v>
      </c>
      <c r="S802" s="191">
        <f t="shared" si="497"/>
        <v>0</v>
      </c>
      <c r="T802" s="191">
        <f t="shared" si="497"/>
        <v>0</v>
      </c>
      <c r="U802" s="191">
        <f t="shared" si="497"/>
        <v>0</v>
      </c>
      <c r="V802" s="191">
        <f t="shared" si="497"/>
        <v>0</v>
      </c>
      <c r="W802" s="191">
        <f t="shared" si="497"/>
        <v>0</v>
      </c>
    </row>
    <row r="803" spans="1:23" ht="46.65" x14ac:dyDescent="0.35">
      <c r="A803" s="167">
        <v>690</v>
      </c>
      <c r="B803" s="177" t="s">
        <v>1250</v>
      </c>
      <c r="C803" s="151" t="s">
        <v>1251</v>
      </c>
      <c r="D803" s="192">
        <v>0</v>
      </c>
      <c r="E803" s="192">
        <v>0</v>
      </c>
      <c r="F803" s="192">
        <f>L803-D803</f>
        <v>0</v>
      </c>
      <c r="G803" s="192">
        <f>M803-E803</f>
        <v>0</v>
      </c>
      <c r="H803" s="192"/>
      <c r="I803" s="192"/>
      <c r="J803" s="192"/>
      <c r="K803" s="192"/>
      <c r="L803" s="153"/>
      <c r="M803" s="153"/>
      <c r="N803" s="192"/>
      <c r="O803" s="192"/>
      <c r="P803" s="192"/>
      <c r="Q803" s="192"/>
      <c r="R803" s="192"/>
      <c r="S803" s="192"/>
      <c r="T803" s="192"/>
      <c r="U803" s="192"/>
      <c r="V803" s="192"/>
      <c r="W803" s="192"/>
    </row>
    <row r="804" spans="1:23" ht="15.05" x14ac:dyDescent="0.35">
      <c r="A804" s="186"/>
      <c r="B804" s="157" t="s">
        <v>801</v>
      </c>
      <c r="C804" s="158"/>
      <c r="D804" s="241">
        <f t="shared" ref="D804" si="499">SUM(D805)</f>
        <v>1.0900000000000001</v>
      </c>
      <c r="E804" s="241">
        <f t="shared" ref="E804" si="500">SUM(E805)</f>
        <v>0</v>
      </c>
      <c r="F804" s="191">
        <f t="shared" ref="F804:W804" si="501">SUM(F805:F805)</f>
        <v>0</v>
      </c>
      <c r="G804" s="191">
        <f t="shared" si="501"/>
        <v>0</v>
      </c>
      <c r="H804" s="191">
        <f t="shared" si="501"/>
        <v>0</v>
      </c>
      <c r="I804" s="191">
        <f t="shared" si="501"/>
        <v>0</v>
      </c>
      <c r="J804" s="191">
        <f t="shared" si="501"/>
        <v>0</v>
      </c>
      <c r="K804" s="191">
        <f t="shared" si="501"/>
        <v>0</v>
      </c>
      <c r="L804" s="191">
        <f t="shared" ref="L804:M804" si="502">SUM(L805:L805)</f>
        <v>1.0900000000000001</v>
      </c>
      <c r="M804" s="191">
        <f t="shared" si="502"/>
        <v>0</v>
      </c>
      <c r="N804" s="191">
        <f t="shared" si="501"/>
        <v>0</v>
      </c>
      <c r="O804" s="191">
        <f t="shared" si="501"/>
        <v>0</v>
      </c>
      <c r="P804" s="191">
        <f t="shared" si="501"/>
        <v>0</v>
      </c>
      <c r="Q804" s="191">
        <f t="shared" si="501"/>
        <v>0</v>
      </c>
      <c r="R804" s="191">
        <f t="shared" si="501"/>
        <v>0</v>
      </c>
      <c r="S804" s="191">
        <f t="shared" si="501"/>
        <v>0</v>
      </c>
      <c r="T804" s="191">
        <f t="shared" si="501"/>
        <v>0</v>
      </c>
      <c r="U804" s="191">
        <f t="shared" si="501"/>
        <v>0</v>
      </c>
      <c r="V804" s="191">
        <f t="shared" si="501"/>
        <v>0</v>
      </c>
      <c r="W804" s="191">
        <f t="shared" si="501"/>
        <v>0</v>
      </c>
    </row>
    <row r="805" spans="1:23" ht="46.65" x14ac:dyDescent="0.35">
      <c r="A805" s="167">
        <v>691</v>
      </c>
      <c r="B805" s="177" t="s">
        <v>1252</v>
      </c>
      <c r="C805" s="151" t="s">
        <v>1253</v>
      </c>
      <c r="D805" s="192">
        <v>1.0900000000000001</v>
      </c>
      <c r="E805" s="192">
        <v>0</v>
      </c>
      <c r="F805" s="192">
        <f>L805-D805</f>
        <v>0</v>
      </c>
      <c r="G805" s="192">
        <f>M805-E805</f>
        <v>0</v>
      </c>
      <c r="H805" s="192"/>
      <c r="I805" s="192"/>
      <c r="J805" s="192"/>
      <c r="K805" s="192"/>
      <c r="L805" s="153">
        <v>1.0900000000000001</v>
      </c>
      <c r="M805" s="153"/>
      <c r="N805" s="192"/>
      <c r="O805" s="192"/>
      <c r="P805" s="192"/>
      <c r="Q805" s="192"/>
      <c r="R805" s="192"/>
      <c r="S805" s="192"/>
      <c r="T805" s="192"/>
      <c r="U805" s="192"/>
      <c r="V805" s="192"/>
      <c r="W805" s="192"/>
    </row>
    <row r="806" spans="1:23" ht="15.05" x14ac:dyDescent="0.35">
      <c r="A806" s="186"/>
      <c r="B806" s="157" t="s">
        <v>222</v>
      </c>
      <c r="C806" s="158"/>
      <c r="D806" s="241">
        <f t="shared" ref="D806" si="503">SUM(D807)</f>
        <v>0</v>
      </c>
      <c r="E806" s="241">
        <f t="shared" ref="E806" si="504">SUM(E807)</f>
        <v>0</v>
      </c>
      <c r="F806" s="191">
        <f t="shared" ref="F806:W806" si="505">SUM(F807:F807)</f>
        <v>0</v>
      </c>
      <c r="G806" s="191">
        <f t="shared" si="505"/>
        <v>0</v>
      </c>
      <c r="H806" s="191">
        <f t="shared" si="505"/>
        <v>0</v>
      </c>
      <c r="I806" s="191">
        <f t="shared" si="505"/>
        <v>0</v>
      </c>
      <c r="J806" s="191">
        <f t="shared" si="505"/>
        <v>0</v>
      </c>
      <c r="K806" s="191">
        <f t="shared" si="505"/>
        <v>0</v>
      </c>
      <c r="L806" s="191">
        <f t="shared" ref="L806:M806" si="506">SUM(L807:L807)</f>
        <v>0</v>
      </c>
      <c r="M806" s="191">
        <f t="shared" si="506"/>
        <v>0</v>
      </c>
      <c r="N806" s="191">
        <f t="shared" si="505"/>
        <v>0</v>
      </c>
      <c r="O806" s="191">
        <f t="shared" si="505"/>
        <v>0</v>
      </c>
      <c r="P806" s="191">
        <f t="shared" si="505"/>
        <v>0</v>
      </c>
      <c r="Q806" s="191">
        <f t="shared" si="505"/>
        <v>0</v>
      </c>
      <c r="R806" s="191">
        <f t="shared" si="505"/>
        <v>0</v>
      </c>
      <c r="S806" s="191">
        <f t="shared" si="505"/>
        <v>0</v>
      </c>
      <c r="T806" s="191">
        <f t="shared" si="505"/>
        <v>0</v>
      </c>
      <c r="U806" s="191">
        <f t="shared" si="505"/>
        <v>0</v>
      </c>
      <c r="V806" s="191">
        <f t="shared" si="505"/>
        <v>0</v>
      </c>
      <c r="W806" s="191">
        <f t="shared" si="505"/>
        <v>0</v>
      </c>
    </row>
    <row r="807" spans="1:23" ht="62.2" x14ac:dyDescent="0.35">
      <c r="A807" s="167">
        <v>692</v>
      </c>
      <c r="B807" s="177" t="s">
        <v>1254</v>
      </c>
      <c r="C807" s="151" t="s">
        <v>1255</v>
      </c>
      <c r="D807" s="192">
        <v>0</v>
      </c>
      <c r="E807" s="192">
        <v>0</v>
      </c>
      <c r="F807" s="192">
        <f>L807-D807</f>
        <v>0</v>
      </c>
      <c r="G807" s="192">
        <f>M807-E807</f>
        <v>0</v>
      </c>
      <c r="H807" s="192"/>
      <c r="I807" s="192"/>
      <c r="J807" s="192"/>
      <c r="K807" s="192"/>
      <c r="L807" s="153"/>
      <c r="M807" s="153"/>
      <c r="N807" s="192"/>
      <c r="O807" s="192"/>
      <c r="P807" s="192"/>
      <c r="Q807" s="192"/>
      <c r="R807" s="192"/>
      <c r="S807" s="192"/>
      <c r="T807" s="192"/>
      <c r="U807" s="192"/>
      <c r="V807" s="192"/>
      <c r="W807" s="192"/>
    </row>
    <row r="808" spans="1:23" ht="15.05" x14ac:dyDescent="0.35">
      <c r="A808" s="186"/>
      <c r="B808" s="157" t="s">
        <v>232</v>
      </c>
      <c r="C808" s="158"/>
      <c r="D808" s="241">
        <f t="shared" ref="D808" si="507">SUM(D809:D812)</f>
        <v>0</v>
      </c>
      <c r="E808" s="241">
        <f t="shared" ref="E808" si="508">SUM(E809:E812)</f>
        <v>0</v>
      </c>
      <c r="F808" s="191">
        <f t="shared" ref="F808:W808" si="509">SUM(F809:F812)</f>
        <v>0</v>
      </c>
      <c r="G808" s="191">
        <f t="shared" si="509"/>
        <v>0</v>
      </c>
      <c r="H808" s="191">
        <f t="shared" si="509"/>
        <v>0</v>
      </c>
      <c r="I808" s="191">
        <f t="shared" si="509"/>
        <v>0</v>
      </c>
      <c r="J808" s="191">
        <f t="shared" si="509"/>
        <v>0</v>
      </c>
      <c r="K808" s="191">
        <f t="shared" si="509"/>
        <v>0</v>
      </c>
      <c r="L808" s="191">
        <f t="shared" ref="L808:M808" si="510">SUM(L809:L812)</f>
        <v>0</v>
      </c>
      <c r="M808" s="191">
        <f t="shared" si="510"/>
        <v>0</v>
      </c>
      <c r="N808" s="191">
        <f t="shared" si="509"/>
        <v>0</v>
      </c>
      <c r="O808" s="191">
        <f t="shared" si="509"/>
        <v>0</v>
      </c>
      <c r="P808" s="191">
        <f t="shared" si="509"/>
        <v>0</v>
      </c>
      <c r="Q808" s="191">
        <f t="shared" si="509"/>
        <v>0</v>
      </c>
      <c r="R808" s="191">
        <f t="shared" si="509"/>
        <v>0</v>
      </c>
      <c r="S808" s="191">
        <f t="shared" si="509"/>
        <v>0</v>
      </c>
      <c r="T808" s="191">
        <f t="shared" si="509"/>
        <v>0</v>
      </c>
      <c r="U808" s="191">
        <f t="shared" si="509"/>
        <v>0</v>
      </c>
      <c r="V808" s="191">
        <f t="shared" si="509"/>
        <v>0</v>
      </c>
      <c r="W808" s="191">
        <f t="shared" si="509"/>
        <v>0</v>
      </c>
    </row>
    <row r="809" spans="1:23" ht="62.2" x14ac:dyDescent="0.35">
      <c r="A809" s="167">
        <v>693</v>
      </c>
      <c r="B809" s="177" t="s">
        <v>1256</v>
      </c>
      <c r="C809" s="151" t="s">
        <v>1257</v>
      </c>
      <c r="D809" s="192">
        <v>0</v>
      </c>
      <c r="E809" s="192">
        <v>0</v>
      </c>
      <c r="F809" s="192">
        <f t="shared" ref="F809:F812" si="511">L809-D809</f>
        <v>0</v>
      </c>
      <c r="G809" s="192">
        <f t="shared" ref="G809:G812" si="512">M809-E809</f>
        <v>0</v>
      </c>
      <c r="H809" s="192"/>
      <c r="I809" s="192"/>
      <c r="J809" s="192"/>
      <c r="K809" s="192"/>
      <c r="L809" s="153"/>
      <c r="M809" s="153"/>
      <c r="N809" s="192"/>
      <c r="O809" s="192"/>
      <c r="P809" s="192"/>
      <c r="Q809" s="192"/>
      <c r="R809" s="192"/>
      <c r="S809" s="192"/>
      <c r="T809" s="192"/>
      <c r="U809" s="192"/>
      <c r="V809" s="192"/>
      <c r="W809" s="192"/>
    </row>
    <row r="810" spans="1:23" ht="62.2" x14ac:dyDescent="0.35">
      <c r="A810" s="181">
        <v>694</v>
      </c>
      <c r="B810" s="177" t="s">
        <v>1258</v>
      </c>
      <c r="C810" s="151" t="s">
        <v>1259</v>
      </c>
      <c r="D810" s="192">
        <v>0</v>
      </c>
      <c r="E810" s="192">
        <v>0</v>
      </c>
      <c r="F810" s="192">
        <f t="shared" si="511"/>
        <v>0</v>
      </c>
      <c r="G810" s="192">
        <f t="shared" si="512"/>
        <v>0</v>
      </c>
      <c r="H810" s="192"/>
      <c r="I810" s="192"/>
      <c r="J810" s="192"/>
      <c r="K810" s="192"/>
      <c r="L810" s="153"/>
      <c r="M810" s="153"/>
      <c r="N810" s="192"/>
      <c r="O810" s="192"/>
      <c r="P810" s="192"/>
      <c r="Q810" s="192"/>
      <c r="R810" s="192"/>
      <c r="S810" s="192"/>
      <c r="T810" s="192"/>
      <c r="U810" s="192"/>
      <c r="V810" s="192"/>
      <c r="W810" s="192"/>
    </row>
    <row r="811" spans="1:23" ht="62.2" x14ac:dyDescent="0.35">
      <c r="A811" s="167">
        <v>695</v>
      </c>
      <c r="B811" s="177" t="s">
        <v>1260</v>
      </c>
      <c r="C811" s="151" t="s">
        <v>1261</v>
      </c>
      <c r="D811" s="192">
        <v>0</v>
      </c>
      <c r="E811" s="192">
        <v>0</v>
      </c>
      <c r="F811" s="192">
        <f t="shared" si="511"/>
        <v>0</v>
      </c>
      <c r="G811" s="192">
        <f t="shared" si="512"/>
        <v>0</v>
      </c>
      <c r="H811" s="192"/>
      <c r="I811" s="192"/>
      <c r="J811" s="192"/>
      <c r="K811" s="192"/>
      <c r="L811" s="153"/>
      <c r="M811" s="153"/>
      <c r="N811" s="192"/>
      <c r="O811" s="192"/>
      <c r="P811" s="192"/>
      <c r="Q811" s="192"/>
      <c r="R811" s="192"/>
      <c r="S811" s="192"/>
      <c r="T811" s="192"/>
      <c r="U811" s="192"/>
      <c r="V811" s="192"/>
      <c r="W811" s="192"/>
    </row>
    <row r="812" spans="1:23" ht="46.65" x14ac:dyDescent="0.35">
      <c r="A812" s="181">
        <v>696</v>
      </c>
      <c r="B812" s="177" t="s">
        <v>1262</v>
      </c>
      <c r="C812" s="151" t="s">
        <v>1263</v>
      </c>
      <c r="D812" s="192">
        <v>0</v>
      </c>
      <c r="E812" s="192">
        <v>0</v>
      </c>
      <c r="F812" s="192">
        <f t="shared" si="511"/>
        <v>0</v>
      </c>
      <c r="G812" s="192">
        <f t="shared" si="512"/>
        <v>0</v>
      </c>
      <c r="H812" s="192"/>
      <c r="I812" s="192"/>
      <c r="J812" s="192"/>
      <c r="K812" s="192"/>
      <c r="L812" s="153"/>
      <c r="M812" s="153"/>
      <c r="N812" s="192"/>
      <c r="O812" s="192"/>
      <c r="P812" s="192"/>
      <c r="Q812" s="192"/>
      <c r="R812" s="192"/>
      <c r="S812" s="192"/>
      <c r="T812" s="192"/>
      <c r="U812" s="192"/>
      <c r="V812" s="192"/>
      <c r="W812" s="192"/>
    </row>
    <row r="813" spans="1:23" ht="15.05" x14ac:dyDescent="0.35">
      <c r="A813" s="186"/>
      <c r="B813" s="157" t="s">
        <v>274</v>
      </c>
      <c r="C813" s="158"/>
      <c r="D813" s="241">
        <f t="shared" ref="D813" si="513">SUM(D814:D826)</f>
        <v>7.1070000000000002</v>
      </c>
      <c r="E813" s="241">
        <f t="shared" ref="E813" si="514">SUM(E814:E826)</f>
        <v>0</v>
      </c>
      <c r="F813" s="191">
        <f t="shared" ref="F813:W813" si="515">SUM(F814:F826)</f>
        <v>0</v>
      </c>
      <c r="G813" s="191">
        <f t="shared" si="515"/>
        <v>0</v>
      </c>
      <c r="H813" s="191">
        <f t="shared" si="515"/>
        <v>0</v>
      </c>
      <c r="I813" s="191">
        <f t="shared" si="515"/>
        <v>0</v>
      </c>
      <c r="J813" s="191">
        <f t="shared" si="515"/>
        <v>0</v>
      </c>
      <c r="K813" s="191">
        <f t="shared" si="515"/>
        <v>0</v>
      </c>
      <c r="L813" s="191">
        <f t="shared" ref="L813:M813" si="516">SUM(L814:L826)</f>
        <v>7.1070000000000002</v>
      </c>
      <c r="M813" s="191">
        <f t="shared" si="516"/>
        <v>0</v>
      </c>
      <c r="N813" s="191">
        <f t="shared" si="515"/>
        <v>0</v>
      </c>
      <c r="O813" s="191">
        <f t="shared" si="515"/>
        <v>0</v>
      </c>
      <c r="P813" s="191">
        <f t="shared" si="515"/>
        <v>0</v>
      </c>
      <c r="Q813" s="191">
        <f t="shared" si="515"/>
        <v>0</v>
      </c>
      <c r="R813" s="191">
        <f t="shared" si="515"/>
        <v>0</v>
      </c>
      <c r="S813" s="191">
        <f t="shared" si="515"/>
        <v>0</v>
      </c>
      <c r="T813" s="191">
        <f t="shared" si="515"/>
        <v>0</v>
      </c>
      <c r="U813" s="191">
        <f t="shared" si="515"/>
        <v>0</v>
      </c>
      <c r="V813" s="191">
        <f t="shared" si="515"/>
        <v>0</v>
      </c>
      <c r="W813" s="191">
        <f t="shared" si="515"/>
        <v>0</v>
      </c>
    </row>
    <row r="814" spans="1:23" ht="62.2" x14ac:dyDescent="0.35">
      <c r="A814" s="181">
        <v>697</v>
      </c>
      <c r="B814" s="177" t="s">
        <v>1264</v>
      </c>
      <c r="C814" s="151" t="s">
        <v>1265</v>
      </c>
      <c r="D814" s="192">
        <v>0</v>
      </c>
      <c r="E814" s="192">
        <v>0</v>
      </c>
      <c r="F814" s="192">
        <f t="shared" ref="F814:F826" si="517">L814-D814</f>
        <v>0</v>
      </c>
      <c r="G814" s="192">
        <f t="shared" ref="G814:G826" si="518">M814-E814</f>
        <v>0</v>
      </c>
      <c r="H814" s="192"/>
      <c r="I814" s="192"/>
      <c r="J814" s="192"/>
      <c r="K814" s="192"/>
      <c r="L814" s="153"/>
      <c r="M814" s="153"/>
      <c r="N814" s="192"/>
      <c r="O814" s="192"/>
      <c r="P814" s="192"/>
      <c r="Q814" s="192"/>
      <c r="R814" s="192"/>
      <c r="S814" s="192"/>
      <c r="T814" s="192"/>
      <c r="U814" s="192"/>
      <c r="V814" s="192"/>
      <c r="W814" s="192"/>
    </row>
    <row r="815" spans="1:23" ht="31.1" x14ac:dyDescent="0.35">
      <c r="A815" s="181">
        <v>698</v>
      </c>
      <c r="B815" s="177" t="s">
        <v>1266</v>
      </c>
      <c r="C815" s="151" t="s">
        <v>1267</v>
      </c>
      <c r="D815" s="192">
        <v>0</v>
      </c>
      <c r="E815" s="192">
        <v>0</v>
      </c>
      <c r="F815" s="192">
        <f t="shared" si="517"/>
        <v>0</v>
      </c>
      <c r="G815" s="192">
        <f t="shared" si="518"/>
        <v>0</v>
      </c>
      <c r="H815" s="192"/>
      <c r="I815" s="192"/>
      <c r="J815" s="192"/>
      <c r="K815" s="192"/>
      <c r="L815" s="153"/>
      <c r="M815" s="153"/>
      <c r="N815" s="192"/>
      <c r="O815" s="192"/>
      <c r="P815" s="192"/>
      <c r="Q815" s="192"/>
      <c r="R815" s="192"/>
      <c r="S815" s="192"/>
      <c r="T815" s="192"/>
      <c r="U815" s="192"/>
      <c r="V815" s="192"/>
      <c r="W815" s="192"/>
    </row>
    <row r="816" spans="1:23" ht="77.7" x14ac:dyDescent="0.35">
      <c r="A816" s="181">
        <v>699</v>
      </c>
      <c r="B816" s="177" t="s">
        <v>1268</v>
      </c>
      <c r="C816" s="151" t="s">
        <v>1269</v>
      </c>
      <c r="D816" s="192">
        <v>0</v>
      </c>
      <c r="E816" s="192">
        <v>0</v>
      </c>
      <c r="F816" s="192">
        <f t="shared" si="517"/>
        <v>0</v>
      </c>
      <c r="G816" s="192">
        <f t="shared" si="518"/>
        <v>0</v>
      </c>
      <c r="H816" s="192"/>
      <c r="I816" s="192"/>
      <c r="J816" s="192"/>
      <c r="K816" s="192"/>
      <c r="L816" s="153"/>
      <c r="M816" s="153"/>
      <c r="N816" s="192"/>
      <c r="O816" s="192"/>
      <c r="P816" s="192"/>
      <c r="Q816" s="192"/>
      <c r="R816" s="192"/>
      <c r="S816" s="192"/>
      <c r="T816" s="192"/>
      <c r="U816" s="192"/>
      <c r="V816" s="192"/>
      <c r="W816" s="192"/>
    </row>
    <row r="817" spans="1:23" ht="77.7" x14ac:dyDescent="0.35">
      <c r="A817" s="181">
        <v>700</v>
      </c>
      <c r="B817" s="177" t="s">
        <v>1270</v>
      </c>
      <c r="C817" s="151" t="s">
        <v>1271</v>
      </c>
      <c r="D817" s="192">
        <v>0</v>
      </c>
      <c r="E817" s="192">
        <v>0</v>
      </c>
      <c r="F817" s="192">
        <f t="shared" si="517"/>
        <v>0</v>
      </c>
      <c r="G817" s="192">
        <f t="shared" si="518"/>
        <v>0</v>
      </c>
      <c r="H817" s="192"/>
      <c r="I817" s="192"/>
      <c r="J817" s="192"/>
      <c r="K817" s="192"/>
      <c r="L817" s="153"/>
      <c r="M817" s="153"/>
      <c r="N817" s="192"/>
      <c r="O817" s="192"/>
      <c r="P817" s="192"/>
      <c r="Q817" s="192"/>
      <c r="R817" s="192"/>
      <c r="S817" s="192"/>
      <c r="T817" s="192"/>
      <c r="U817" s="192"/>
      <c r="V817" s="192"/>
      <c r="W817" s="192"/>
    </row>
    <row r="818" spans="1:23" ht="108.8" x14ac:dyDescent="0.35">
      <c r="A818" s="181">
        <v>701</v>
      </c>
      <c r="B818" s="177" t="s">
        <v>1272</v>
      </c>
      <c r="C818" s="151" t="s">
        <v>1273</v>
      </c>
      <c r="D818" s="192">
        <v>0</v>
      </c>
      <c r="E818" s="192">
        <v>0</v>
      </c>
      <c r="F818" s="192">
        <f t="shared" si="517"/>
        <v>0</v>
      </c>
      <c r="G818" s="192">
        <f t="shared" si="518"/>
        <v>0</v>
      </c>
      <c r="H818" s="192"/>
      <c r="I818" s="192"/>
      <c r="J818" s="192"/>
      <c r="K818" s="192"/>
      <c r="L818" s="153"/>
      <c r="M818" s="153"/>
      <c r="N818" s="192"/>
      <c r="O818" s="192"/>
      <c r="P818" s="192"/>
      <c r="Q818" s="192"/>
      <c r="R818" s="192"/>
      <c r="S818" s="192"/>
      <c r="T818" s="192"/>
      <c r="U818" s="192"/>
      <c r="V818" s="192"/>
      <c r="W818" s="192"/>
    </row>
    <row r="819" spans="1:23" ht="46.65" x14ac:dyDescent="0.35">
      <c r="A819" s="181">
        <v>702</v>
      </c>
      <c r="B819" s="177" t="s">
        <v>1274</v>
      </c>
      <c r="C819" s="151" t="s">
        <v>1275</v>
      </c>
      <c r="D819" s="192">
        <v>0</v>
      </c>
      <c r="E819" s="192">
        <v>0</v>
      </c>
      <c r="F819" s="192">
        <f t="shared" si="517"/>
        <v>0</v>
      </c>
      <c r="G819" s="192">
        <f t="shared" si="518"/>
        <v>0</v>
      </c>
      <c r="H819" s="192"/>
      <c r="I819" s="192"/>
      <c r="J819" s="192"/>
      <c r="K819" s="192"/>
      <c r="L819" s="153"/>
      <c r="M819" s="153"/>
      <c r="N819" s="192"/>
      <c r="O819" s="192"/>
      <c r="P819" s="192"/>
      <c r="Q819" s="192"/>
      <c r="R819" s="192"/>
      <c r="S819" s="192"/>
      <c r="T819" s="192"/>
      <c r="U819" s="192"/>
      <c r="V819" s="192"/>
      <c r="W819" s="192"/>
    </row>
    <row r="820" spans="1:23" ht="62.2" x14ac:dyDescent="0.35">
      <c r="A820" s="181">
        <v>703</v>
      </c>
      <c r="B820" s="177" t="s">
        <v>1276</v>
      </c>
      <c r="C820" s="151" t="s">
        <v>1277</v>
      </c>
      <c r="D820" s="192">
        <v>7.1070000000000002</v>
      </c>
      <c r="E820" s="192">
        <v>0</v>
      </c>
      <c r="F820" s="192">
        <f t="shared" si="517"/>
        <v>0</v>
      </c>
      <c r="G820" s="192">
        <f t="shared" si="518"/>
        <v>0</v>
      </c>
      <c r="H820" s="192"/>
      <c r="I820" s="192"/>
      <c r="J820" s="192"/>
      <c r="K820" s="192"/>
      <c r="L820" s="153">
        <v>7.1070000000000002</v>
      </c>
      <c r="M820" s="153"/>
      <c r="N820" s="192"/>
      <c r="O820" s="192"/>
      <c r="P820" s="192"/>
      <c r="Q820" s="192"/>
      <c r="R820" s="192"/>
      <c r="S820" s="192"/>
      <c r="T820" s="192"/>
      <c r="U820" s="192"/>
      <c r="V820" s="192"/>
      <c r="W820" s="192"/>
    </row>
    <row r="821" spans="1:23" ht="46.65" x14ac:dyDescent="0.35">
      <c r="A821" s="181">
        <v>704</v>
      </c>
      <c r="B821" s="177" t="s">
        <v>1278</v>
      </c>
      <c r="C821" s="151" t="s">
        <v>1279</v>
      </c>
      <c r="D821" s="192">
        <v>0</v>
      </c>
      <c r="E821" s="192">
        <v>0</v>
      </c>
      <c r="F821" s="192">
        <f t="shared" si="517"/>
        <v>0</v>
      </c>
      <c r="G821" s="192">
        <f t="shared" si="518"/>
        <v>0</v>
      </c>
      <c r="H821" s="192"/>
      <c r="I821" s="192"/>
      <c r="J821" s="192"/>
      <c r="K821" s="192"/>
      <c r="L821" s="153"/>
      <c r="M821" s="153"/>
      <c r="N821" s="192"/>
      <c r="O821" s="192"/>
      <c r="P821" s="192"/>
      <c r="Q821" s="192"/>
      <c r="R821" s="192"/>
      <c r="S821" s="192"/>
      <c r="T821" s="192"/>
      <c r="U821" s="192"/>
      <c r="V821" s="192"/>
      <c r="W821" s="192"/>
    </row>
    <row r="822" spans="1:23" ht="46.65" x14ac:dyDescent="0.35">
      <c r="A822" s="181">
        <v>705</v>
      </c>
      <c r="B822" s="177" t="s">
        <v>1280</v>
      </c>
      <c r="C822" s="151" t="s">
        <v>1281</v>
      </c>
      <c r="D822" s="192">
        <v>0</v>
      </c>
      <c r="E822" s="192">
        <v>0</v>
      </c>
      <c r="F822" s="192">
        <f t="shared" si="517"/>
        <v>0</v>
      </c>
      <c r="G822" s="192">
        <f t="shared" si="518"/>
        <v>0</v>
      </c>
      <c r="H822" s="192"/>
      <c r="I822" s="192"/>
      <c r="J822" s="192"/>
      <c r="K822" s="192"/>
      <c r="L822" s="153"/>
      <c r="M822" s="153"/>
      <c r="N822" s="192"/>
      <c r="O822" s="192"/>
      <c r="P822" s="192"/>
      <c r="Q822" s="192"/>
      <c r="R822" s="192"/>
      <c r="S822" s="192"/>
      <c r="T822" s="192"/>
      <c r="U822" s="192"/>
      <c r="V822" s="192"/>
      <c r="W822" s="192"/>
    </row>
    <row r="823" spans="1:23" ht="31.1" x14ac:dyDescent="0.35">
      <c r="A823" s="181">
        <v>706</v>
      </c>
      <c r="B823" s="177" t="s">
        <v>1894</v>
      </c>
      <c r="C823" s="151" t="s">
        <v>1282</v>
      </c>
      <c r="D823" s="192">
        <v>0</v>
      </c>
      <c r="E823" s="192">
        <v>0</v>
      </c>
      <c r="F823" s="192">
        <f t="shared" si="517"/>
        <v>0</v>
      </c>
      <c r="G823" s="192">
        <f t="shared" si="518"/>
        <v>0</v>
      </c>
      <c r="H823" s="192"/>
      <c r="I823" s="192"/>
      <c r="J823" s="192"/>
      <c r="K823" s="192"/>
      <c r="L823" s="153"/>
      <c r="M823" s="153"/>
      <c r="N823" s="192"/>
      <c r="O823" s="192"/>
      <c r="P823" s="192"/>
      <c r="Q823" s="192"/>
      <c r="R823" s="192"/>
      <c r="S823" s="192"/>
      <c r="T823" s="192"/>
      <c r="U823" s="192"/>
      <c r="V823" s="192"/>
      <c r="W823" s="192"/>
    </row>
    <row r="824" spans="1:23" ht="31.1" x14ac:dyDescent="0.35">
      <c r="A824" s="181">
        <v>707</v>
      </c>
      <c r="B824" s="177" t="s">
        <v>1895</v>
      </c>
      <c r="C824" s="151" t="s">
        <v>1283</v>
      </c>
      <c r="D824" s="192">
        <v>0</v>
      </c>
      <c r="E824" s="192">
        <v>0</v>
      </c>
      <c r="F824" s="192">
        <f t="shared" si="517"/>
        <v>0</v>
      </c>
      <c r="G824" s="192">
        <f t="shared" si="518"/>
        <v>0</v>
      </c>
      <c r="H824" s="192"/>
      <c r="I824" s="192"/>
      <c r="J824" s="192"/>
      <c r="K824" s="192"/>
      <c r="L824" s="153"/>
      <c r="M824" s="153"/>
      <c r="N824" s="192"/>
      <c r="O824" s="192"/>
      <c r="P824" s="192"/>
      <c r="Q824" s="192"/>
      <c r="R824" s="192"/>
      <c r="S824" s="192"/>
      <c r="T824" s="192"/>
      <c r="U824" s="192"/>
      <c r="V824" s="192"/>
      <c r="W824" s="192"/>
    </row>
    <row r="825" spans="1:23" ht="46.65" x14ac:dyDescent="0.35">
      <c r="A825" s="181">
        <v>708</v>
      </c>
      <c r="B825" s="177" t="s">
        <v>1284</v>
      </c>
      <c r="C825" s="151" t="s">
        <v>1285</v>
      </c>
      <c r="D825" s="192">
        <v>0</v>
      </c>
      <c r="E825" s="192">
        <v>0</v>
      </c>
      <c r="F825" s="192">
        <f t="shared" si="517"/>
        <v>0</v>
      </c>
      <c r="G825" s="192">
        <f t="shared" si="518"/>
        <v>0</v>
      </c>
      <c r="H825" s="192"/>
      <c r="I825" s="192"/>
      <c r="J825" s="192"/>
      <c r="K825" s="192"/>
      <c r="L825" s="153"/>
      <c r="M825" s="153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</row>
    <row r="826" spans="1:23" ht="46.65" x14ac:dyDescent="0.35">
      <c r="A826" s="181">
        <v>709</v>
      </c>
      <c r="B826" s="177" t="s">
        <v>1286</v>
      </c>
      <c r="C826" s="151" t="s">
        <v>1287</v>
      </c>
      <c r="D826" s="192">
        <v>0</v>
      </c>
      <c r="E826" s="192">
        <v>0</v>
      </c>
      <c r="F826" s="192">
        <f t="shared" si="517"/>
        <v>0</v>
      </c>
      <c r="G826" s="192">
        <f t="shared" si="518"/>
        <v>0</v>
      </c>
      <c r="H826" s="192"/>
      <c r="I826" s="192"/>
      <c r="J826" s="192"/>
      <c r="K826" s="192"/>
      <c r="L826" s="153"/>
      <c r="M826" s="153"/>
      <c r="N826" s="192"/>
      <c r="O826" s="192"/>
      <c r="P826" s="192"/>
      <c r="Q826" s="192"/>
      <c r="R826" s="192"/>
      <c r="S826" s="192"/>
      <c r="T826" s="192"/>
      <c r="U826" s="192"/>
      <c r="V826" s="192"/>
      <c r="W826" s="192"/>
    </row>
    <row r="827" spans="1:23" ht="15.05" x14ac:dyDescent="0.35">
      <c r="A827" s="186"/>
      <c r="B827" s="157" t="s">
        <v>297</v>
      </c>
      <c r="C827" s="158"/>
      <c r="D827" s="241">
        <f t="shared" ref="D827" si="519">SUM(D828:D831)</f>
        <v>0</v>
      </c>
      <c r="E827" s="241">
        <f t="shared" ref="E827" si="520">SUM(E828:E831)</f>
        <v>0</v>
      </c>
      <c r="F827" s="191">
        <f t="shared" ref="F827:W827" si="521">SUM(F828:F831)</f>
        <v>0</v>
      </c>
      <c r="G827" s="191">
        <f t="shared" si="521"/>
        <v>0</v>
      </c>
      <c r="H827" s="191">
        <f t="shared" si="521"/>
        <v>0</v>
      </c>
      <c r="I827" s="191">
        <f t="shared" si="521"/>
        <v>0</v>
      </c>
      <c r="J827" s="191">
        <f t="shared" si="521"/>
        <v>0</v>
      </c>
      <c r="K827" s="191">
        <f t="shared" si="521"/>
        <v>0</v>
      </c>
      <c r="L827" s="191">
        <f t="shared" si="521"/>
        <v>0</v>
      </c>
      <c r="M827" s="191">
        <f t="shared" si="521"/>
        <v>0</v>
      </c>
      <c r="N827" s="191">
        <f t="shared" si="521"/>
        <v>0</v>
      </c>
      <c r="O827" s="191">
        <f t="shared" si="521"/>
        <v>0</v>
      </c>
      <c r="P827" s="191">
        <f t="shared" si="521"/>
        <v>0</v>
      </c>
      <c r="Q827" s="191">
        <f t="shared" si="521"/>
        <v>0</v>
      </c>
      <c r="R827" s="191">
        <f t="shared" si="521"/>
        <v>0</v>
      </c>
      <c r="S827" s="191">
        <f t="shared" si="521"/>
        <v>0</v>
      </c>
      <c r="T827" s="191">
        <f t="shared" si="521"/>
        <v>0</v>
      </c>
      <c r="U827" s="191">
        <f t="shared" si="521"/>
        <v>0</v>
      </c>
      <c r="V827" s="191">
        <f t="shared" si="521"/>
        <v>0</v>
      </c>
      <c r="W827" s="191">
        <f t="shared" si="521"/>
        <v>0</v>
      </c>
    </row>
    <row r="828" spans="1:23" ht="62.2" x14ac:dyDescent="0.35">
      <c r="A828" s="181">
        <v>710</v>
      </c>
      <c r="B828" s="177" t="s">
        <v>1288</v>
      </c>
      <c r="C828" s="151" t="s">
        <v>1289</v>
      </c>
      <c r="D828" s="192">
        <v>0</v>
      </c>
      <c r="E828" s="192">
        <v>0</v>
      </c>
      <c r="F828" s="192">
        <f t="shared" ref="F828:F831" si="522">L828-D828</f>
        <v>0</v>
      </c>
      <c r="G828" s="192">
        <f t="shared" ref="G828:G831" si="523">M828-E828</f>
        <v>0</v>
      </c>
      <c r="H828" s="192"/>
      <c r="I828" s="192"/>
      <c r="J828" s="192"/>
      <c r="K828" s="192"/>
      <c r="L828" s="153"/>
      <c r="M828" s="153"/>
      <c r="N828" s="192"/>
      <c r="O828" s="192"/>
      <c r="P828" s="192"/>
      <c r="Q828" s="192"/>
      <c r="R828" s="192"/>
      <c r="S828" s="192"/>
      <c r="T828" s="192"/>
      <c r="U828" s="192"/>
      <c r="V828" s="192"/>
      <c r="W828" s="192"/>
    </row>
    <row r="829" spans="1:23" ht="46.65" x14ac:dyDescent="0.35">
      <c r="A829" s="181">
        <v>711</v>
      </c>
      <c r="B829" s="177" t="s">
        <v>1290</v>
      </c>
      <c r="C829" s="151" t="s">
        <v>1291</v>
      </c>
      <c r="D829" s="192">
        <v>0</v>
      </c>
      <c r="E829" s="192">
        <v>0</v>
      </c>
      <c r="F829" s="192">
        <f t="shared" si="522"/>
        <v>0</v>
      </c>
      <c r="G829" s="192">
        <f t="shared" si="523"/>
        <v>0</v>
      </c>
      <c r="H829" s="192"/>
      <c r="I829" s="192"/>
      <c r="J829" s="192"/>
      <c r="K829" s="192"/>
      <c r="L829" s="153"/>
      <c r="M829" s="153"/>
      <c r="N829" s="192"/>
      <c r="O829" s="192"/>
      <c r="P829" s="192"/>
      <c r="Q829" s="192"/>
      <c r="R829" s="192"/>
      <c r="S829" s="192"/>
      <c r="T829" s="192"/>
      <c r="U829" s="192"/>
      <c r="V829" s="192"/>
      <c r="W829" s="192"/>
    </row>
    <row r="830" spans="1:23" ht="46.65" x14ac:dyDescent="0.35">
      <c r="A830" s="181">
        <v>712</v>
      </c>
      <c r="B830" s="177" t="s">
        <v>1292</v>
      </c>
      <c r="C830" s="151" t="s">
        <v>1293</v>
      </c>
      <c r="D830" s="192">
        <v>0</v>
      </c>
      <c r="E830" s="192">
        <v>0</v>
      </c>
      <c r="F830" s="192">
        <f t="shared" si="522"/>
        <v>0</v>
      </c>
      <c r="G830" s="192">
        <f t="shared" si="523"/>
        <v>0</v>
      </c>
      <c r="H830" s="192"/>
      <c r="I830" s="192"/>
      <c r="J830" s="192"/>
      <c r="K830" s="192"/>
      <c r="L830" s="153"/>
      <c r="M830" s="153"/>
      <c r="N830" s="192"/>
      <c r="O830" s="192"/>
      <c r="P830" s="192"/>
      <c r="Q830" s="192"/>
      <c r="R830" s="192"/>
      <c r="S830" s="192"/>
      <c r="T830" s="192"/>
      <c r="U830" s="192"/>
      <c r="V830" s="192"/>
      <c r="W830" s="192"/>
    </row>
    <row r="831" spans="1:23" ht="31.1" x14ac:dyDescent="0.35">
      <c r="A831" s="181">
        <v>713</v>
      </c>
      <c r="B831" s="177" t="s">
        <v>1294</v>
      </c>
      <c r="C831" s="151" t="s">
        <v>1295</v>
      </c>
      <c r="D831" s="192">
        <v>0</v>
      </c>
      <c r="E831" s="192">
        <v>0</v>
      </c>
      <c r="F831" s="192">
        <f t="shared" si="522"/>
        <v>0</v>
      </c>
      <c r="G831" s="192">
        <f t="shared" si="523"/>
        <v>0</v>
      </c>
      <c r="H831" s="192"/>
      <c r="I831" s="192"/>
      <c r="J831" s="192"/>
      <c r="K831" s="192"/>
      <c r="L831" s="153"/>
      <c r="M831" s="153"/>
      <c r="N831" s="192"/>
      <c r="O831" s="192"/>
      <c r="P831" s="192"/>
      <c r="Q831" s="192"/>
      <c r="R831" s="192"/>
      <c r="S831" s="192"/>
      <c r="T831" s="192"/>
      <c r="U831" s="192"/>
      <c r="V831" s="192"/>
      <c r="W831" s="192"/>
    </row>
    <row r="832" spans="1:23" ht="15.05" x14ac:dyDescent="0.35">
      <c r="A832" s="186"/>
      <c r="B832" s="157" t="s">
        <v>307</v>
      </c>
      <c r="C832" s="158"/>
      <c r="D832" s="241">
        <f t="shared" ref="D832" si="524">SUM(D833)</f>
        <v>0</v>
      </c>
      <c r="E832" s="241">
        <f t="shared" ref="E832" si="525">SUM(E833)</f>
        <v>0</v>
      </c>
      <c r="F832" s="191">
        <f t="shared" ref="F832:W832" si="526">SUM(F833:F833)</f>
        <v>0</v>
      </c>
      <c r="G832" s="191">
        <f t="shared" si="526"/>
        <v>0</v>
      </c>
      <c r="H832" s="191">
        <f t="shared" si="526"/>
        <v>0</v>
      </c>
      <c r="I832" s="191">
        <f t="shared" si="526"/>
        <v>0</v>
      </c>
      <c r="J832" s="191">
        <f t="shared" si="526"/>
        <v>0</v>
      </c>
      <c r="K832" s="191">
        <f t="shared" si="526"/>
        <v>0</v>
      </c>
      <c r="L832" s="191">
        <f t="shared" ref="L832:M832" si="527">SUM(L833:L833)</f>
        <v>0</v>
      </c>
      <c r="M832" s="191">
        <f t="shared" si="527"/>
        <v>0</v>
      </c>
      <c r="N832" s="191">
        <f t="shared" si="526"/>
        <v>0</v>
      </c>
      <c r="O832" s="191">
        <f t="shared" si="526"/>
        <v>0</v>
      </c>
      <c r="P832" s="191">
        <f t="shared" si="526"/>
        <v>0</v>
      </c>
      <c r="Q832" s="191">
        <f t="shared" si="526"/>
        <v>0</v>
      </c>
      <c r="R832" s="191">
        <f t="shared" si="526"/>
        <v>0</v>
      </c>
      <c r="S832" s="191">
        <f t="shared" si="526"/>
        <v>0</v>
      </c>
      <c r="T832" s="191">
        <f t="shared" si="526"/>
        <v>0</v>
      </c>
      <c r="U832" s="191">
        <f t="shared" si="526"/>
        <v>0</v>
      </c>
      <c r="V832" s="191">
        <f t="shared" si="526"/>
        <v>0</v>
      </c>
      <c r="W832" s="191">
        <f t="shared" si="526"/>
        <v>0</v>
      </c>
    </row>
    <row r="833" spans="1:23" ht="62.2" x14ac:dyDescent="0.35">
      <c r="A833" s="181">
        <v>714</v>
      </c>
      <c r="B833" s="177" t="s">
        <v>1296</v>
      </c>
      <c r="C833" s="151" t="s">
        <v>1297</v>
      </c>
      <c r="D833" s="192">
        <v>0</v>
      </c>
      <c r="E833" s="192">
        <v>0</v>
      </c>
      <c r="F833" s="192">
        <f>L833-D833</f>
        <v>0</v>
      </c>
      <c r="G833" s="192">
        <f>M833-E833</f>
        <v>0</v>
      </c>
      <c r="H833" s="192"/>
      <c r="I833" s="192"/>
      <c r="J833" s="192"/>
      <c r="K833" s="192"/>
      <c r="L833" s="153"/>
      <c r="M833" s="153"/>
      <c r="N833" s="192"/>
      <c r="O833" s="192"/>
      <c r="P833" s="192"/>
      <c r="Q833" s="192"/>
      <c r="R833" s="192"/>
      <c r="S833" s="192"/>
      <c r="T833" s="192"/>
      <c r="U833" s="192"/>
      <c r="V833" s="192"/>
      <c r="W833" s="192"/>
    </row>
    <row r="834" spans="1:23" ht="15.05" x14ac:dyDescent="0.35">
      <c r="A834" s="186"/>
      <c r="B834" s="157" t="s">
        <v>323</v>
      </c>
      <c r="C834" s="158"/>
      <c r="D834" s="241">
        <f t="shared" ref="D834" si="528">SUM(D835)</f>
        <v>0</v>
      </c>
      <c r="E834" s="241">
        <f t="shared" ref="E834" si="529">SUM(E835)</f>
        <v>0</v>
      </c>
      <c r="F834" s="191">
        <f t="shared" ref="F834:W838" si="530">F835</f>
        <v>0</v>
      </c>
      <c r="G834" s="191">
        <f t="shared" si="530"/>
        <v>0</v>
      </c>
      <c r="H834" s="191">
        <f t="shared" si="530"/>
        <v>0</v>
      </c>
      <c r="I834" s="191">
        <f t="shared" si="530"/>
        <v>0</v>
      </c>
      <c r="J834" s="191">
        <f t="shared" si="530"/>
        <v>0</v>
      </c>
      <c r="K834" s="191">
        <f t="shared" si="530"/>
        <v>0</v>
      </c>
      <c r="L834" s="191">
        <f t="shared" si="530"/>
        <v>0</v>
      </c>
      <c r="M834" s="191">
        <f t="shared" si="530"/>
        <v>0</v>
      </c>
      <c r="N834" s="191">
        <f t="shared" si="530"/>
        <v>0</v>
      </c>
      <c r="O834" s="191">
        <f t="shared" si="530"/>
        <v>0</v>
      </c>
      <c r="P834" s="191">
        <f t="shared" si="530"/>
        <v>0</v>
      </c>
      <c r="Q834" s="191">
        <f t="shared" si="530"/>
        <v>0</v>
      </c>
      <c r="R834" s="191">
        <f t="shared" si="530"/>
        <v>0</v>
      </c>
      <c r="S834" s="191">
        <f t="shared" si="530"/>
        <v>0</v>
      </c>
      <c r="T834" s="191">
        <f t="shared" si="530"/>
        <v>0</v>
      </c>
      <c r="U834" s="191">
        <f t="shared" si="530"/>
        <v>0</v>
      </c>
      <c r="V834" s="191">
        <f t="shared" si="530"/>
        <v>0</v>
      </c>
      <c r="W834" s="191">
        <f t="shared" si="530"/>
        <v>0</v>
      </c>
    </row>
    <row r="835" spans="1:23" ht="77.7" x14ac:dyDescent="0.35">
      <c r="A835" s="181">
        <v>715</v>
      </c>
      <c r="B835" s="177" t="s">
        <v>1298</v>
      </c>
      <c r="C835" s="151" t="s">
        <v>1299</v>
      </c>
      <c r="D835" s="192">
        <v>0</v>
      </c>
      <c r="E835" s="192">
        <v>0</v>
      </c>
      <c r="F835" s="192">
        <f>L835-D835</f>
        <v>0</v>
      </c>
      <c r="G835" s="192">
        <f>M835-E835</f>
        <v>0</v>
      </c>
      <c r="H835" s="192"/>
      <c r="I835" s="192"/>
      <c r="J835" s="192"/>
      <c r="K835" s="192"/>
      <c r="L835" s="153"/>
      <c r="M835" s="153"/>
      <c r="N835" s="192"/>
      <c r="O835" s="192"/>
      <c r="P835" s="192"/>
      <c r="Q835" s="192"/>
      <c r="R835" s="192"/>
      <c r="S835" s="192"/>
      <c r="T835" s="192"/>
      <c r="U835" s="192"/>
      <c r="V835" s="192"/>
      <c r="W835" s="192"/>
    </row>
    <row r="836" spans="1:23" ht="15.05" x14ac:dyDescent="0.35">
      <c r="A836" s="186"/>
      <c r="B836" s="157" t="s">
        <v>1300</v>
      </c>
      <c r="C836" s="158"/>
      <c r="D836" s="241">
        <f t="shared" ref="D836" si="531">SUM(D837)</f>
        <v>0</v>
      </c>
      <c r="E836" s="241">
        <f t="shared" ref="E836" si="532">SUM(E837)</f>
        <v>0</v>
      </c>
      <c r="F836" s="191">
        <f t="shared" si="530"/>
        <v>0.09</v>
      </c>
      <c r="G836" s="191">
        <f t="shared" si="530"/>
        <v>0</v>
      </c>
      <c r="H836" s="191">
        <f t="shared" si="530"/>
        <v>0</v>
      </c>
      <c r="I836" s="191">
        <f t="shared" si="530"/>
        <v>0</v>
      </c>
      <c r="J836" s="191">
        <f t="shared" si="530"/>
        <v>0</v>
      </c>
      <c r="K836" s="191">
        <f t="shared" si="530"/>
        <v>0</v>
      </c>
      <c r="L836" s="191">
        <f t="shared" si="530"/>
        <v>0.09</v>
      </c>
      <c r="M836" s="191">
        <f t="shared" si="530"/>
        <v>0</v>
      </c>
      <c r="N836" s="191">
        <f t="shared" si="530"/>
        <v>0</v>
      </c>
      <c r="O836" s="191">
        <f t="shared" si="530"/>
        <v>0</v>
      </c>
      <c r="P836" s="191">
        <f t="shared" si="530"/>
        <v>0</v>
      </c>
      <c r="Q836" s="191">
        <f t="shared" si="530"/>
        <v>0</v>
      </c>
      <c r="R836" s="191">
        <f t="shared" si="530"/>
        <v>0</v>
      </c>
      <c r="S836" s="191">
        <f t="shared" si="530"/>
        <v>0</v>
      </c>
      <c r="T836" s="191">
        <f t="shared" si="530"/>
        <v>0</v>
      </c>
      <c r="U836" s="191">
        <f t="shared" si="530"/>
        <v>0</v>
      </c>
      <c r="V836" s="191">
        <f t="shared" si="530"/>
        <v>0</v>
      </c>
      <c r="W836" s="191">
        <f t="shared" si="530"/>
        <v>0</v>
      </c>
    </row>
    <row r="837" spans="1:23" ht="46.65" x14ac:dyDescent="0.35">
      <c r="A837" s="181">
        <v>716</v>
      </c>
      <c r="B837" s="177" t="s">
        <v>1301</v>
      </c>
      <c r="C837" s="151" t="s">
        <v>1302</v>
      </c>
      <c r="D837" s="192">
        <v>0</v>
      </c>
      <c r="E837" s="192">
        <v>0</v>
      </c>
      <c r="F837" s="192">
        <f>L837-D837</f>
        <v>0.09</v>
      </c>
      <c r="G837" s="192">
        <f>M837-E837</f>
        <v>0</v>
      </c>
      <c r="H837" s="192"/>
      <c r="I837" s="192"/>
      <c r="J837" s="192"/>
      <c r="K837" s="192"/>
      <c r="L837" s="153">
        <v>0.09</v>
      </c>
      <c r="M837" s="153"/>
      <c r="N837" s="192"/>
      <c r="O837" s="192"/>
      <c r="P837" s="192"/>
      <c r="Q837" s="192"/>
      <c r="R837" s="192"/>
      <c r="S837" s="192"/>
      <c r="T837" s="192"/>
      <c r="U837" s="192"/>
      <c r="V837" s="192"/>
      <c r="W837" s="192"/>
    </row>
    <row r="838" spans="1:23" ht="15.05" x14ac:dyDescent="0.35">
      <c r="A838" s="186"/>
      <c r="B838" s="157" t="s">
        <v>456</v>
      </c>
      <c r="C838" s="158"/>
      <c r="D838" s="241">
        <f t="shared" ref="D838" si="533">SUM(D839)</f>
        <v>0</v>
      </c>
      <c r="E838" s="241">
        <f t="shared" ref="E838" si="534">SUM(E839)</f>
        <v>0</v>
      </c>
      <c r="F838" s="191">
        <f t="shared" si="530"/>
        <v>0</v>
      </c>
      <c r="G838" s="191">
        <f t="shared" si="530"/>
        <v>0</v>
      </c>
      <c r="H838" s="191">
        <f t="shared" si="530"/>
        <v>0</v>
      </c>
      <c r="I838" s="191">
        <f t="shared" si="530"/>
        <v>0</v>
      </c>
      <c r="J838" s="191">
        <f t="shared" si="530"/>
        <v>0</v>
      </c>
      <c r="K838" s="191">
        <f t="shared" si="530"/>
        <v>0</v>
      </c>
      <c r="L838" s="191">
        <f t="shared" si="530"/>
        <v>0</v>
      </c>
      <c r="M838" s="191">
        <f t="shared" si="530"/>
        <v>0</v>
      </c>
      <c r="N838" s="191">
        <f t="shared" si="530"/>
        <v>0</v>
      </c>
      <c r="O838" s="191">
        <f t="shared" si="530"/>
        <v>0</v>
      </c>
      <c r="P838" s="191">
        <f t="shared" si="530"/>
        <v>0</v>
      </c>
      <c r="Q838" s="191">
        <f t="shared" si="530"/>
        <v>0</v>
      </c>
      <c r="R838" s="191">
        <f t="shared" si="530"/>
        <v>0</v>
      </c>
      <c r="S838" s="191">
        <f t="shared" si="530"/>
        <v>0</v>
      </c>
      <c r="T838" s="191">
        <f t="shared" si="530"/>
        <v>0</v>
      </c>
      <c r="U838" s="191">
        <f t="shared" si="530"/>
        <v>0</v>
      </c>
      <c r="V838" s="191">
        <f t="shared" si="530"/>
        <v>0</v>
      </c>
      <c r="W838" s="191">
        <f t="shared" si="530"/>
        <v>0</v>
      </c>
    </row>
    <row r="839" spans="1:23" ht="31.1" x14ac:dyDescent="0.35">
      <c r="A839" s="181">
        <v>717</v>
      </c>
      <c r="B839" s="177" t="s">
        <v>1303</v>
      </c>
      <c r="C839" s="151" t="s">
        <v>1304</v>
      </c>
      <c r="D839" s="192">
        <v>0</v>
      </c>
      <c r="E839" s="192">
        <v>0</v>
      </c>
      <c r="F839" s="192">
        <f>L839-D839</f>
        <v>0</v>
      </c>
      <c r="G839" s="192">
        <f>M839-E839</f>
        <v>0</v>
      </c>
      <c r="H839" s="192"/>
      <c r="I839" s="192"/>
      <c r="J839" s="192"/>
      <c r="K839" s="192"/>
      <c r="L839" s="153"/>
      <c r="M839" s="153"/>
      <c r="N839" s="192"/>
      <c r="O839" s="192"/>
      <c r="P839" s="192"/>
      <c r="Q839" s="192"/>
      <c r="R839" s="192"/>
      <c r="S839" s="192"/>
      <c r="T839" s="192"/>
      <c r="U839" s="192"/>
      <c r="V839" s="192"/>
      <c r="W839" s="192"/>
    </row>
    <row r="840" spans="1:23" ht="15.05" x14ac:dyDescent="0.35">
      <c r="A840" s="186"/>
      <c r="B840" s="157" t="s">
        <v>331</v>
      </c>
      <c r="C840" s="158"/>
      <c r="D840" s="241">
        <f t="shared" ref="D840" si="535">SUM(D841:D844)</f>
        <v>0</v>
      </c>
      <c r="E840" s="241">
        <f t="shared" ref="E840" si="536">SUM(E841:E844)</f>
        <v>0</v>
      </c>
      <c r="F840" s="191">
        <f t="shared" ref="F840:W840" si="537">SUM(F841:F844)</f>
        <v>0</v>
      </c>
      <c r="G840" s="191">
        <f t="shared" si="537"/>
        <v>0</v>
      </c>
      <c r="H840" s="191">
        <f t="shared" si="537"/>
        <v>0</v>
      </c>
      <c r="I840" s="191">
        <f t="shared" si="537"/>
        <v>0</v>
      </c>
      <c r="J840" s="191">
        <f t="shared" si="537"/>
        <v>0</v>
      </c>
      <c r="K840" s="191">
        <f t="shared" si="537"/>
        <v>0</v>
      </c>
      <c r="L840" s="191">
        <f t="shared" ref="L840:M840" si="538">SUM(L841:L844)</f>
        <v>0</v>
      </c>
      <c r="M840" s="191">
        <f t="shared" si="538"/>
        <v>0</v>
      </c>
      <c r="N840" s="191">
        <f t="shared" si="537"/>
        <v>0</v>
      </c>
      <c r="O840" s="191">
        <f t="shared" si="537"/>
        <v>0</v>
      </c>
      <c r="P840" s="191">
        <f t="shared" si="537"/>
        <v>0</v>
      </c>
      <c r="Q840" s="191">
        <f t="shared" si="537"/>
        <v>0</v>
      </c>
      <c r="R840" s="191">
        <f t="shared" si="537"/>
        <v>0</v>
      </c>
      <c r="S840" s="191">
        <f t="shared" si="537"/>
        <v>0</v>
      </c>
      <c r="T840" s="191">
        <f t="shared" si="537"/>
        <v>0</v>
      </c>
      <c r="U840" s="191">
        <f t="shared" si="537"/>
        <v>0</v>
      </c>
      <c r="V840" s="191">
        <f t="shared" si="537"/>
        <v>0</v>
      </c>
      <c r="W840" s="191">
        <f t="shared" si="537"/>
        <v>0</v>
      </c>
    </row>
    <row r="841" spans="1:23" ht="46.65" x14ac:dyDescent="0.35">
      <c r="A841" s="181">
        <v>718</v>
      </c>
      <c r="B841" s="177" t="s">
        <v>1305</v>
      </c>
      <c r="C841" s="151" t="s">
        <v>1306</v>
      </c>
      <c r="D841" s="192">
        <v>0</v>
      </c>
      <c r="E841" s="192">
        <v>0</v>
      </c>
      <c r="F841" s="192">
        <f t="shared" ref="F841:F844" si="539">L841-D841</f>
        <v>0</v>
      </c>
      <c r="G841" s="192">
        <f t="shared" ref="G841:G844" si="540">M841-E841</f>
        <v>0</v>
      </c>
      <c r="H841" s="192"/>
      <c r="I841" s="192"/>
      <c r="J841" s="192"/>
      <c r="K841" s="192"/>
      <c r="L841" s="153"/>
      <c r="M841" s="153"/>
      <c r="N841" s="192"/>
      <c r="O841" s="192"/>
      <c r="P841" s="192"/>
      <c r="Q841" s="192"/>
      <c r="R841" s="192"/>
      <c r="S841" s="192"/>
      <c r="T841" s="192"/>
      <c r="U841" s="192"/>
      <c r="V841" s="192"/>
      <c r="W841" s="192"/>
    </row>
    <row r="842" spans="1:23" ht="46.65" x14ac:dyDescent="0.35">
      <c r="A842" s="181">
        <v>719</v>
      </c>
      <c r="B842" s="177" t="s">
        <v>1307</v>
      </c>
      <c r="C842" s="151" t="s">
        <v>1308</v>
      </c>
      <c r="D842" s="192">
        <v>0</v>
      </c>
      <c r="E842" s="192">
        <v>0</v>
      </c>
      <c r="F842" s="192">
        <f t="shared" si="539"/>
        <v>0</v>
      </c>
      <c r="G842" s="192">
        <f t="shared" si="540"/>
        <v>0</v>
      </c>
      <c r="H842" s="192"/>
      <c r="I842" s="192"/>
      <c r="J842" s="192"/>
      <c r="K842" s="192"/>
      <c r="L842" s="153"/>
      <c r="M842" s="153"/>
      <c r="N842" s="192"/>
      <c r="O842" s="192"/>
      <c r="P842" s="192"/>
      <c r="Q842" s="192"/>
      <c r="R842" s="192"/>
      <c r="S842" s="192"/>
      <c r="T842" s="192"/>
      <c r="U842" s="192"/>
      <c r="V842" s="192"/>
      <c r="W842" s="192"/>
    </row>
    <row r="843" spans="1:23" ht="31.1" x14ac:dyDescent="0.35">
      <c r="A843" s="181">
        <v>720</v>
      </c>
      <c r="B843" s="177" t="s">
        <v>1309</v>
      </c>
      <c r="C843" s="151" t="s">
        <v>1310</v>
      </c>
      <c r="D843" s="192">
        <v>0</v>
      </c>
      <c r="E843" s="192">
        <v>0</v>
      </c>
      <c r="F843" s="192">
        <f t="shared" si="539"/>
        <v>0</v>
      </c>
      <c r="G843" s="192">
        <f t="shared" si="540"/>
        <v>0</v>
      </c>
      <c r="H843" s="192"/>
      <c r="I843" s="192"/>
      <c r="J843" s="192"/>
      <c r="K843" s="192"/>
      <c r="L843" s="153"/>
      <c r="M843" s="153"/>
      <c r="N843" s="192"/>
      <c r="O843" s="192"/>
      <c r="P843" s="192"/>
      <c r="Q843" s="192"/>
      <c r="R843" s="192"/>
      <c r="S843" s="192"/>
      <c r="T843" s="192"/>
      <c r="U843" s="192"/>
      <c r="V843" s="192"/>
      <c r="W843" s="192"/>
    </row>
    <row r="844" spans="1:23" ht="62.2" x14ac:dyDescent="0.35">
      <c r="A844" s="181">
        <v>721</v>
      </c>
      <c r="B844" s="177" t="s">
        <v>1311</v>
      </c>
      <c r="C844" s="151" t="s">
        <v>1312</v>
      </c>
      <c r="D844" s="192">
        <v>0</v>
      </c>
      <c r="E844" s="192">
        <v>0</v>
      </c>
      <c r="F844" s="192">
        <f t="shared" si="539"/>
        <v>0</v>
      </c>
      <c r="G844" s="192">
        <f t="shared" si="540"/>
        <v>0</v>
      </c>
      <c r="H844" s="192"/>
      <c r="I844" s="192"/>
      <c r="J844" s="192"/>
      <c r="K844" s="192"/>
      <c r="L844" s="153"/>
      <c r="M844" s="153"/>
      <c r="N844" s="192"/>
      <c r="O844" s="192"/>
      <c r="P844" s="192"/>
      <c r="Q844" s="192"/>
      <c r="R844" s="192"/>
      <c r="S844" s="192"/>
      <c r="T844" s="192"/>
      <c r="U844" s="192"/>
      <c r="V844" s="192"/>
      <c r="W844" s="192"/>
    </row>
    <row r="845" spans="1:23" ht="15.05" x14ac:dyDescent="0.35">
      <c r="A845" s="186"/>
      <c r="B845" s="157" t="s">
        <v>389</v>
      </c>
      <c r="C845" s="158"/>
      <c r="D845" s="241">
        <f t="shared" ref="D845" si="541">SUM(D846:D854)</f>
        <v>0</v>
      </c>
      <c r="E845" s="241">
        <f t="shared" ref="E845" si="542">SUM(E846:E854)</f>
        <v>0</v>
      </c>
      <c r="F845" s="191">
        <f t="shared" ref="F845:W845" si="543">SUM(F846:F854)</f>
        <v>2.0329999999999999</v>
      </c>
      <c r="G845" s="191">
        <f t="shared" si="543"/>
        <v>0</v>
      </c>
      <c r="H845" s="191">
        <f t="shared" si="543"/>
        <v>0</v>
      </c>
      <c r="I845" s="191">
        <f t="shared" si="543"/>
        <v>0</v>
      </c>
      <c r="J845" s="191">
        <f t="shared" si="543"/>
        <v>0</v>
      </c>
      <c r="K845" s="191">
        <f t="shared" si="543"/>
        <v>0</v>
      </c>
      <c r="L845" s="191">
        <f t="shared" ref="L845:M845" si="544">SUM(L846:L854)</f>
        <v>2.0329999999999999</v>
      </c>
      <c r="M845" s="191">
        <f t="shared" si="544"/>
        <v>0</v>
      </c>
      <c r="N845" s="191">
        <f t="shared" si="543"/>
        <v>0</v>
      </c>
      <c r="O845" s="191">
        <f t="shared" si="543"/>
        <v>0</v>
      </c>
      <c r="P845" s="191">
        <f t="shared" si="543"/>
        <v>0</v>
      </c>
      <c r="Q845" s="191">
        <f t="shared" si="543"/>
        <v>0</v>
      </c>
      <c r="R845" s="191">
        <f t="shared" si="543"/>
        <v>0</v>
      </c>
      <c r="S845" s="191">
        <f t="shared" si="543"/>
        <v>0</v>
      </c>
      <c r="T845" s="191">
        <f t="shared" si="543"/>
        <v>0</v>
      </c>
      <c r="U845" s="191">
        <f t="shared" si="543"/>
        <v>0</v>
      </c>
      <c r="V845" s="191">
        <f t="shared" si="543"/>
        <v>0</v>
      </c>
      <c r="W845" s="191">
        <f t="shared" si="543"/>
        <v>0</v>
      </c>
    </row>
    <row r="846" spans="1:23" ht="46.65" x14ac:dyDescent="0.35">
      <c r="A846" s="181">
        <v>722</v>
      </c>
      <c r="B846" s="177" t="s">
        <v>1313</v>
      </c>
      <c r="C846" s="151" t="s">
        <v>1314</v>
      </c>
      <c r="D846" s="192">
        <v>0</v>
      </c>
      <c r="E846" s="192">
        <v>0</v>
      </c>
      <c r="F846" s="192">
        <f t="shared" ref="F846:F854" si="545">L846-D846</f>
        <v>0</v>
      </c>
      <c r="G846" s="192">
        <f t="shared" ref="G846:G854" si="546">M846-E846</f>
        <v>0</v>
      </c>
      <c r="H846" s="192"/>
      <c r="I846" s="192"/>
      <c r="J846" s="192"/>
      <c r="K846" s="192"/>
      <c r="L846" s="153"/>
      <c r="M846" s="153"/>
      <c r="N846" s="192"/>
      <c r="O846" s="192"/>
      <c r="P846" s="192"/>
      <c r="Q846" s="192"/>
      <c r="R846" s="192"/>
      <c r="S846" s="192"/>
      <c r="T846" s="192"/>
      <c r="U846" s="192"/>
      <c r="V846" s="192"/>
      <c r="W846" s="192"/>
    </row>
    <row r="847" spans="1:23" ht="62.2" x14ac:dyDescent="0.35">
      <c r="A847" s="181">
        <v>723</v>
      </c>
      <c r="B847" s="177" t="s">
        <v>1315</v>
      </c>
      <c r="C847" s="151" t="s">
        <v>1316</v>
      </c>
      <c r="D847" s="192">
        <v>0</v>
      </c>
      <c r="E847" s="192">
        <v>0</v>
      </c>
      <c r="F847" s="192">
        <f t="shared" si="545"/>
        <v>0</v>
      </c>
      <c r="G847" s="192">
        <f t="shared" si="546"/>
        <v>0</v>
      </c>
      <c r="H847" s="192"/>
      <c r="I847" s="192"/>
      <c r="J847" s="192"/>
      <c r="K847" s="192"/>
      <c r="L847" s="153"/>
      <c r="M847" s="153"/>
      <c r="N847" s="192"/>
      <c r="O847" s="192"/>
      <c r="P847" s="192"/>
      <c r="Q847" s="192"/>
      <c r="R847" s="192"/>
      <c r="S847" s="192"/>
      <c r="T847" s="192"/>
      <c r="U847" s="192"/>
      <c r="V847" s="192"/>
      <c r="W847" s="192"/>
    </row>
    <row r="848" spans="1:23" ht="46.65" x14ac:dyDescent="0.35">
      <c r="A848" s="181">
        <v>724</v>
      </c>
      <c r="B848" s="177" t="s">
        <v>1317</v>
      </c>
      <c r="C848" s="151" t="s">
        <v>1318</v>
      </c>
      <c r="D848" s="192">
        <v>0</v>
      </c>
      <c r="E848" s="192">
        <v>0</v>
      </c>
      <c r="F848" s="192">
        <f t="shared" si="545"/>
        <v>0</v>
      </c>
      <c r="G848" s="192">
        <f t="shared" si="546"/>
        <v>0</v>
      </c>
      <c r="H848" s="192"/>
      <c r="I848" s="192"/>
      <c r="J848" s="192"/>
      <c r="K848" s="192"/>
      <c r="L848" s="153"/>
      <c r="M848" s="153"/>
      <c r="N848" s="192"/>
      <c r="O848" s="192"/>
      <c r="P848" s="192"/>
      <c r="Q848" s="192"/>
      <c r="R848" s="192"/>
      <c r="S848" s="192"/>
      <c r="T848" s="192"/>
      <c r="U848" s="192"/>
      <c r="V848" s="192"/>
      <c r="W848" s="192"/>
    </row>
    <row r="849" spans="1:23" ht="62.2" x14ac:dyDescent="0.35">
      <c r="A849" s="181">
        <v>725</v>
      </c>
      <c r="B849" s="177" t="s">
        <v>1319</v>
      </c>
      <c r="C849" s="151" t="s">
        <v>1320</v>
      </c>
      <c r="D849" s="192">
        <v>0</v>
      </c>
      <c r="E849" s="192">
        <v>0</v>
      </c>
      <c r="F849" s="192">
        <f t="shared" si="545"/>
        <v>0</v>
      </c>
      <c r="G849" s="192">
        <f t="shared" si="546"/>
        <v>0</v>
      </c>
      <c r="H849" s="192"/>
      <c r="I849" s="192"/>
      <c r="J849" s="192"/>
      <c r="K849" s="192"/>
      <c r="L849" s="153"/>
      <c r="M849" s="153"/>
      <c r="N849" s="192"/>
      <c r="O849" s="192"/>
      <c r="P849" s="192"/>
      <c r="Q849" s="192"/>
      <c r="R849" s="192"/>
      <c r="S849" s="192"/>
      <c r="T849" s="192"/>
      <c r="U849" s="192"/>
      <c r="V849" s="192"/>
      <c r="W849" s="192"/>
    </row>
    <row r="850" spans="1:23" ht="93.25" x14ac:dyDescent="0.35">
      <c r="A850" s="181">
        <v>726</v>
      </c>
      <c r="B850" s="177" t="s">
        <v>1321</v>
      </c>
      <c r="C850" s="151" t="s">
        <v>1322</v>
      </c>
      <c r="D850" s="192">
        <v>0</v>
      </c>
      <c r="E850" s="192">
        <v>0</v>
      </c>
      <c r="F850" s="192">
        <f t="shared" si="545"/>
        <v>0</v>
      </c>
      <c r="G850" s="192">
        <f t="shared" si="546"/>
        <v>0</v>
      </c>
      <c r="H850" s="192"/>
      <c r="I850" s="192"/>
      <c r="J850" s="192"/>
      <c r="K850" s="192"/>
      <c r="L850" s="153"/>
      <c r="M850" s="153"/>
      <c r="N850" s="192"/>
      <c r="O850" s="192"/>
      <c r="P850" s="192"/>
      <c r="Q850" s="192"/>
      <c r="R850" s="192"/>
      <c r="S850" s="192"/>
      <c r="T850" s="192"/>
      <c r="U850" s="192"/>
      <c r="V850" s="192"/>
      <c r="W850" s="192"/>
    </row>
    <row r="851" spans="1:23" ht="77.7" x14ac:dyDescent="0.35">
      <c r="A851" s="181">
        <v>727</v>
      </c>
      <c r="B851" s="177" t="s">
        <v>1323</v>
      </c>
      <c r="C851" s="151" t="s">
        <v>1324</v>
      </c>
      <c r="D851" s="192">
        <v>0</v>
      </c>
      <c r="E851" s="192">
        <v>0</v>
      </c>
      <c r="F851" s="192">
        <f t="shared" si="545"/>
        <v>0</v>
      </c>
      <c r="G851" s="192">
        <f t="shared" si="546"/>
        <v>0</v>
      </c>
      <c r="H851" s="192"/>
      <c r="I851" s="192"/>
      <c r="J851" s="192"/>
      <c r="K851" s="192"/>
      <c r="L851" s="153"/>
      <c r="M851" s="153"/>
      <c r="N851" s="192"/>
      <c r="O851" s="192"/>
      <c r="P851" s="192"/>
      <c r="Q851" s="192"/>
      <c r="R851" s="192"/>
      <c r="S851" s="192"/>
      <c r="T851" s="192"/>
      <c r="U851" s="192"/>
      <c r="V851" s="192"/>
      <c r="W851" s="192"/>
    </row>
    <row r="852" spans="1:23" ht="46.65" x14ac:dyDescent="0.35">
      <c r="A852" s="181">
        <v>728</v>
      </c>
      <c r="B852" s="177" t="s">
        <v>1325</v>
      </c>
      <c r="C852" s="151" t="s">
        <v>1326</v>
      </c>
      <c r="D852" s="192">
        <v>0</v>
      </c>
      <c r="E852" s="192">
        <v>0</v>
      </c>
      <c r="F852" s="192">
        <f t="shared" si="545"/>
        <v>2.0329999999999999</v>
      </c>
      <c r="G852" s="192">
        <f t="shared" si="546"/>
        <v>0</v>
      </c>
      <c r="H852" s="192"/>
      <c r="I852" s="192"/>
      <c r="J852" s="192"/>
      <c r="K852" s="192"/>
      <c r="L852" s="153">
        <v>2.0329999999999999</v>
      </c>
      <c r="M852" s="153"/>
      <c r="N852" s="192"/>
      <c r="O852" s="192"/>
      <c r="P852" s="192"/>
      <c r="Q852" s="192"/>
      <c r="R852" s="192"/>
      <c r="S852" s="192"/>
      <c r="T852" s="192"/>
      <c r="U852" s="192"/>
      <c r="V852" s="192"/>
      <c r="W852" s="192"/>
    </row>
    <row r="853" spans="1:23" ht="77.7" x14ac:dyDescent="0.35">
      <c r="A853" s="181">
        <v>729</v>
      </c>
      <c r="B853" s="177" t="s">
        <v>1327</v>
      </c>
      <c r="C853" s="151" t="s">
        <v>1328</v>
      </c>
      <c r="D853" s="192">
        <v>0</v>
      </c>
      <c r="E853" s="192">
        <v>0</v>
      </c>
      <c r="F853" s="192">
        <f t="shared" si="545"/>
        <v>0</v>
      </c>
      <c r="G853" s="192">
        <f t="shared" si="546"/>
        <v>0</v>
      </c>
      <c r="H853" s="192"/>
      <c r="I853" s="192"/>
      <c r="J853" s="192"/>
      <c r="K853" s="192"/>
      <c r="L853" s="153"/>
      <c r="M853" s="153"/>
      <c r="N853" s="192"/>
      <c r="O853" s="192"/>
      <c r="P853" s="192"/>
      <c r="Q853" s="192"/>
      <c r="R853" s="192"/>
      <c r="S853" s="192"/>
      <c r="T853" s="192"/>
      <c r="U853" s="192"/>
      <c r="V853" s="192"/>
      <c r="W853" s="192"/>
    </row>
    <row r="854" spans="1:23" ht="46.65" x14ac:dyDescent="0.35">
      <c r="A854" s="181">
        <v>730</v>
      </c>
      <c r="B854" s="177" t="s">
        <v>1329</v>
      </c>
      <c r="C854" s="151" t="s">
        <v>1330</v>
      </c>
      <c r="D854" s="192">
        <v>0</v>
      </c>
      <c r="E854" s="192">
        <v>0</v>
      </c>
      <c r="F854" s="192">
        <f t="shared" si="545"/>
        <v>0</v>
      </c>
      <c r="G854" s="192">
        <f t="shared" si="546"/>
        <v>0</v>
      </c>
      <c r="H854" s="192"/>
      <c r="I854" s="192"/>
      <c r="J854" s="192"/>
      <c r="K854" s="192"/>
      <c r="L854" s="153"/>
      <c r="M854" s="153"/>
      <c r="N854" s="192"/>
      <c r="O854" s="192"/>
      <c r="P854" s="192"/>
      <c r="Q854" s="192"/>
      <c r="R854" s="192"/>
      <c r="S854" s="192"/>
      <c r="T854" s="192"/>
      <c r="U854" s="192"/>
      <c r="V854" s="192"/>
      <c r="W854" s="192"/>
    </row>
    <row r="855" spans="1:23" ht="15.05" x14ac:dyDescent="0.35">
      <c r="A855" s="186"/>
      <c r="B855" s="157" t="s">
        <v>411</v>
      </c>
      <c r="C855" s="158"/>
      <c r="D855" s="241">
        <f t="shared" ref="D855" si="547">SUM(D856)</f>
        <v>0</v>
      </c>
      <c r="E855" s="241">
        <f t="shared" ref="E855" si="548">SUM(E856)</f>
        <v>0</v>
      </c>
      <c r="F855" s="191">
        <f t="shared" ref="F855:W855" si="549">SUM(F856:F856)</f>
        <v>0</v>
      </c>
      <c r="G855" s="191">
        <f t="shared" si="549"/>
        <v>0</v>
      </c>
      <c r="H855" s="191">
        <f t="shared" si="549"/>
        <v>0</v>
      </c>
      <c r="I855" s="191">
        <f t="shared" si="549"/>
        <v>0</v>
      </c>
      <c r="J855" s="191">
        <f t="shared" si="549"/>
        <v>0</v>
      </c>
      <c r="K855" s="191">
        <f t="shared" si="549"/>
        <v>0</v>
      </c>
      <c r="L855" s="191">
        <f t="shared" si="549"/>
        <v>0</v>
      </c>
      <c r="M855" s="191">
        <f t="shared" si="549"/>
        <v>0</v>
      </c>
      <c r="N855" s="191">
        <f t="shared" si="549"/>
        <v>0</v>
      </c>
      <c r="O855" s="191">
        <f t="shared" si="549"/>
        <v>0</v>
      </c>
      <c r="P855" s="191">
        <f t="shared" si="549"/>
        <v>0</v>
      </c>
      <c r="Q855" s="191">
        <f t="shared" si="549"/>
        <v>0</v>
      </c>
      <c r="R855" s="191">
        <f t="shared" si="549"/>
        <v>0</v>
      </c>
      <c r="S855" s="191">
        <f t="shared" si="549"/>
        <v>0</v>
      </c>
      <c r="T855" s="191">
        <f t="shared" si="549"/>
        <v>0</v>
      </c>
      <c r="U855" s="191">
        <f t="shared" si="549"/>
        <v>0</v>
      </c>
      <c r="V855" s="191">
        <f t="shared" si="549"/>
        <v>0</v>
      </c>
      <c r="W855" s="191">
        <f t="shared" si="549"/>
        <v>0</v>
      </c>
    </row>
    <row r="856" spans="1:23" ht="46.65" x14ac:dyDescent="0.35">
      <c r="A856" s="181">
        <v>731</v>
      </c>
      <c r="B856" s="177" t="s">
        <v>1331</v>
      </c>
      <c r="C856" s="151" t="s">
        <v>1332</v>
      </c>
      <c r="D856" s="192">
        <v>0</v>
      </c>
      <c r="E856" s="192">
        <v>0</v>
      </c>
      <c r="F856" s="192">
        <f>L856-D856</f>
        <v>0</v>
      </c>
      <c r="G856" s="192">
        <f>M856-E856</f>
        <v>0</v>
      </c>
      <c r="H856" s="192"/>
      <c r="I856" s="192"/>
      <c r="J856" s="192"/>
      <c r="K856" s="192"/>
      <c r="L856" s="153"/>
      <c r="M856" s="153"/>
      <c r="N856" s="192"/>
      <c r="O856" s="192"/>
      <c r="P856" s="192"/>
      <c r="Q856" s="192"/>
      <c r="R856" s="192"/>
      <c r="S856" s="192"/>
      <c r="T856" s="192"/>
      <c r="U856" s="192"/>
      <c r="V856" s="192"/>
      <c r="W856" s="192"/>
    </row>
    <row r="857" spans="1:23" ht="15.05" x14ac:dyDescent="0.35">
      <c r="A857" s="186"/>
      <c r="B857" s="157" t="s">
        <v>421</v>
      </c>
      <c r="C857" s="158"/>
      <c r="D857" s="241">
        <f t="shared" ref="D857" si="550">SUM(D858:D862)</f>
        <v>2.331</v>
      </c>
      <c r="E857" s="241">
        <f t="shared" ref="E857" si="551">SUM(E858:E862)</f>
        <v>1.26</v>
      </c>
      <c r="F857" s="191">
        <f t="shared" ref="F857:W857" si="552">SUM(F858:F862)</f>
        <v>0</v>
      </c>
      <c r="G857" s="191">
        <f t="shared" si="552"/>
        <v>0</v>
      </c>
      <c r="H857" s="191">
        <f t="shared" si="552"/>
        <v>0</v>
      </c>
      <c r="I857" s="191">
        <f t="shared" si="552"/>
        <v>0</v>
      </c>
      <c r="J857" s="191">
        <f t="shared" si="552"/>
        <v>0</v>
      </c>
      <c r="K857" s="191">
        <f t="shared" si="552"/>
        <v>0</v>
      </c>
      <c r="L857" s="191">
        <f t="shared" ref="L857:M857" si="553">SUM(L858:L862)</f>
        <v>2.331</v>
      </c>
      <c r="M857" s="191">
        <f t="shared" si="553"/>
        <v>1.26</v>
      </c>
      <c r="N857" s="191">
        <f t="shared" si="552"/>
        <v>0</v>
      </c>
      <c r="O857" s="191">
        <f t="shared" si="552"/>
        <v>0</v>
      </c>
      <c r="P857" s="191">
        <f t="shared" si="552"/>
        <v>0</v>
      </c>
      <c r="Q857" s="191">
        <f t="shared" si="552"/>
        <v>0</v>
      </c>
      <c r="R857" s="191">
        <f t="shared" si="552"/>
        <v>0</v>
      </c>
      <c r="S857" s="191">
        <f t="shared" si="552"/>
        <v>0</v>
      </c>
      <c r="T857" s="191">
        <f t="shared" si="552"/>
        <v>0</v>
      </c>
      <c r="U857" s="191">
        <f t="shared" si="552"/>
        <v>0</v>
      </c>
      <c r="V857" s="191">
        <f t="shared" si="552"/>
        <v>0</v>
      </c>
      <c r="W857" s="191">
        <f t="shared" si="552"/>
        <v>0</v>
      </c>
    </row>
    <row r="858" spans="1:23" ht="62.2" x14ac:dyDescent="0.35">
      <c r="A858" s="181">
        <v>732</v>
      </c>
      <c r="B858" s="177" t="s">
        <v>1333</v>
      </c>
      <c r="C858" s="151" t="s">
        <v>1334</v>
      </c>
      <c r="D858" s="192">
        <v>0</v>
      </c>
      <c r="E858" s="192">
        <v>0</v>
      </c>
      <c r="F858" s="192">
        <f t="shared" ref="F858:F862" si="554">L858-D858</f>
        <v>0</v>
      </c>
      <c r="G858" s="192">
        <f t="shared" ref="G858:G862" si="555">M858-E858</f>
        <v>0</v>
      </c>
      <c r="H858" s="192"/>
      <c r="I858" s="192"/>
      <c r="J858" s="192"/>
      <c r="K858" s="192"/>
      <c r="L858" s="153"/>
      <c r="M858" s="153"/>
      <c r="N858" s="192"/>
      <c r="O858" s="192"/>
      <c r="P858" s="192"/>
      <c r="Q858" s="192"/>
      <c r="R858" s="192"/>
      <c r="S858" s="192"/>
      <c r="T858" s="192"/>
      <c r="U858" s="192"/>
      <c r="V858" s="192"/>
      <c r="W858" s="192"/>
    </row>
    <row r="859" spans="1:23" ht="46.65" x14ac:dyDescent="0.35">
      <c r="A859" s="181">
        <v>733</v>
      </c>
      <c r="B859" s="177" t="s">
        <v>1335</v>
      </c>
      <c r="C859" s="151" t="s">
        <v>1336</v>
      </c>
      <c r="D859" s="192">
        <v>0</v>
      </c>
      <c r="E859" s="192">
        <v>0</v>
      </c>
      <c r="F859" s="192">
        <f t="shared" si="554"/>
        <v>0</v>
      </c>
      <c r="G859" s="192">
        <f t="shared" si="555"/>
        <v>0</v>
      </c>
      <c r="H859" s="192"/>
      <c r="I859" s="192"/>
      <c r="J859" s="192"/>
      <c r="K859" s="192"/>
      <c r="L859" s="153"/>
      <c r="M859" s="153"/>
      <c r="N859" s="192"/>
      <c r="O859" s="192"/>
      <c r="P859" s="192"/>
      <c r="Q859" s="192"/>
      <c r="R859" s="192"/>
      <c r="S859" s="192"/>
      <c r="T859" s="192"/>
      <c r="U859" s="192"/>
      <c r="V859" s="192"/>
      <c r="W859" s="192"/>
    </row>
    <row r="860" spans="1:23" ht="62.2" x14ac:dyDescent="0.35">
      <c r="A860" s="181">
        <v>734</v>
      </c>
      <c r="B860" s="177" t="s">
        <v>1337</v>
      </c>
      <c r="C860" s="151" t="s">
        <v>1338</v>
      </c>
      <c r="D860" s="192">
        <v>0</v>
      </c>
      <c r="E860" s="192">
        <v>0</v>
      </c>
      <c r="F860" s="192">
        <f t="shared" si="554"/>
        <v>0</v>
      </c>
      <c r="G860" s="192">
        <f t="shared" si="555"/>
        <v>0</v>
      </c>
      <c r="H860" s="192"/>
      <c r="I860" s="192"/>
      <c r="J860" s="192"/>
      <c r="K860" s="192"/>
      <c r="L860" s="153"/>
      <c r="M860" s="153"/>
      <c r="N860" s="192"/>
      <c r="O860" s="192"/>
      <c r="P860" s="192"/>
      <c r="Q860" s="192"/>
      <c r="R860" s="192"/>
      <c r="S860" s="192"/>
      <c r="T860" s="192"/>
      <c r="U860" s="192"/>
      <c r="V860" s="192"/>
      <c r="W860" s="192"/>
    </row>
    <row r="861" spans="1:23" ht="46.65" x14ac:dyDescent="0.35">
      <c r="A861" s="181">
        <v>735</v>
      </c>
      <c r="B861" s="177" t="s">
        <v>1896</v>
      </c>
      <c r="C861" s="151" t="s">
        <v>1339</v>
      </c>
      <c r="D861" s="192">
        <v>2.331</v>
      </c>
      <c r="E861" s="192">
        <v>1.26</v>
      </c>
      <c r="F861" s="192">
        <f t="shared" si="554"/>
        <v>0</v>
      </c>
      <c r="G861" s="192">
        <f t="shared" si="555"/>
        <v>0</v>
      </c>
      <c r="H861" s="192"/>
      <c r="I861" s="192"/>
      <c r="J861" s="192"/>
      <c r="K861" s="192"/>
      <c r="L861" s="153">
        <v>2.331</v>
      </c>
      <c r="M861" s="153">
        <v>1.26</v>
      </c>
      <c r="N861" s="192"/>
      <c r="O861" s="192"/>
      <c r="P861" s="192"/>
      <c r="Q861" s="192"/>
      <c r="R861" s="192"/>
      <c r="S861" s="192"/>
      <c r="T861" s="192"/>
      <c r="U861" s="192"/>
      <c r="V861" s="192"/>
      <c r="W861" s="192"/>
    </row>
    <row r="862" spans="1:23" ht="77.7" x14ac:dyDescent="0.35">
      <c r="A862" s="181">
        <v>736</v>
      </c>
      <c r="B862" s="177" t="s">
        <v>1897</v>
      </c>
      <c r="C862" s="151" t="s">
        <v>1898</v>
      </c>
      <c r="D862" s="192"/>
      <c r="E862" s="192"/>
      <c r="F862" s="192">
        <f t="shared" si="554"/>
        <v>0</v>
      </c>
      <c r="G862" s="192">
        <f t="shared" si="555"/>
        <v>0</v>
      </c>
      <c r="H862" s="192"/>
      <c r="I862" s="192"/>
      <c r="J862" s="192"/>
      <c r="K862" s="192"/>
      <c r="L862" s="153"/>
      <c r="M862" s="153"/>
      <c r="N862" s="192"/>
      <c r="O862" s="192"/>
      <c r="P862" s="192"/>
      <c r="Q862" s="192"/>
      <c r="R862" s="192"/>
      <c r="S862" s="192"/>
      <c r="T862" s="192"/>
      <c r="U862" s="192"/>
      <c r="V862" s="192"/>
      <c r="W862" s="192"/>
    </row>
    <row r="863" spans="1:23" ht="15.05" x14ac:dyDescent="0.35">
      <c r="A863" s="186"/>
      <c r="B863" s="157" t="s">
        <v>447</v>
      </c>
      <c r="C863" s="158"/>
      <c r="D863" s="241">
        <f t="shared" ref="D863" si="556">SUM(D864)</f>
        <v>0</v>
      </c>
      <c r="E863" s="241">
        <f t="shared" ref="E863" si="557">SUM(E864)</f>
        <v>0</v>
      </c>
      <c r="F863" s="191">
        <f t="shared" ref="F863:W863" si="558">SUM(F864:F864)</f>
        <v>0</v>
      </c>
      <c r="G863" s="191">
        <f t="shared" si="558"/>
        <v>0</v>
      </c>
      <c r="H863" s="191">
        <f t="shared" si="558"/>
        <v>0</v>
      </c>
      <c r="I863" s="191">
        <f t="shared" si="558"/>
        <v>0</v>
      </c>
      <c r="J863" s="191">
        <f t="shared" si="558"/>
        <v>0</v>
      </c>
      <c r="K863" s="191">
        <f t="shared" si="558"/>
        <v>0</v>
      </c>
      <c r="L863" s="191">
        <f t="shared" ref="L863:M863" si="559">SUM(L864:L864)</f>
        <v>0</v>
      </c>
      <c r="M863" s="191">
        <f t="shared" si="559"/>
        <v>0</v>
      </c>
      <c r="N863" s="191">
        <f t="shared" si="558"/>
        <v>0</v>
      </c>
      <c r="O863" s="191">
        <f t="shared" si="558"/>
        <v>0</v>
      </c>
      <c r="P863" s="191">
        <f t="shared" si="558"/>
        <v>0</v>
      </c>
      <c r="Q863" s="191">
        <f t="shared" si="558"/>
        <v>0</v>
      </c>
      <c r="R863" s="191">
        <f t="shared" si="558"/>
        <v>0</v>
      </c>
      <c r="S863" s="191">
        <f t="shared" si="558"/>
        <v>0</v>
      </c>
      <c r="T863" s="191">
        <f t="shared" si="558"/>
        <v>0</v>
      </c>
      <c r="U863" s="191">
        <f t="shared" si="558"/>
        <v>0</v>
      </c>
      <c r="V863" s="191">
        <f t="shared" si="558"/>
        <v>0</v>
      </c>
      <c r="W863" s="191">
        <f t="shared" si="558"/>
        <v>0</v>
      </c>
    </row>
    <row r="864" spans="1:23" ht="93.25" x14ac:dyDescent="0.35">
      <c r="A864" s="181">
        <v>737</v>
      </c>
      <c r="B864" s="177" t="s">
        <v>1340</v>
      </c>
      <c r="C864" s="151" t="s">
        <v>1341</v>
      </c>
      <c r="D864" s="192">
        <v>0</v>
      </c>
      <c r="E864" s="192">
        <v>0</v>
      </c>
      <c r="F864" s="192">
        <f>L864-D864</f>
        <v>0</v>
      </c>
      <c r="G864" s="192">
        <f>M864-E864</f>
        <v>0</v>
      </c>
      <c r="H864" s="192"/>
      <c r="I864" s="192"/>
      <c r="J864" s="192"/>
      <c r="K864" s="192"/>
      <c r="L864" s="153"/>
      <c r="M864" s="153"/>
      <c r="N864" s="192"/>
      <c r="O864" s="192"/>
      <c r="P864" s="192"/>
      <c r="Q864" s="192"/>
      <c r="R864" s="192"/>
      <c r="S864" s="192"/>
      <c r="T864" s="192"/>
      <c r="U864" s="192"/>
      <c r="V864" s="192"/>
      <c r="W864" s="192"/>
    </row>
    <row r="865" spans="1:23" ht="15.05" x14ac:dyDescent="0.35">
      <c r="A865" s="186"/>
      <c r="B865" s="157" t="s">
        <v>463</v>
      </c>
      <c r="C865" s="158"/>
      <c r="D865" s="241">
        <f t="shared" ref="D865" si="560">SUM(D866:D867)</f>
        <v>0</v>
      </c>
      <c r="E865" s="241">
        <f t="shared" ref="E865" si="561">SUM(E866:E867)</f>
        <v>0</v>
      </c>
      <c r="F865" s="191">
        <f t="shared" ref="F865:W865" si="562">SUM(F866:F867)</f>
        <v>0</v>
      </c>
      <c r="G865" s="191">
        <f t="shared" si="562"/>
        <v>0</v>
      </c>
      <c r="H865" s="191">
        <f t="shared" si="562"/>
        <v>0</v>
      </c>
      <c r="I865" s="191">
        <f t="shared" si="562"/>
        <v>0</v>
      </c>
      <c r="J865" s="191">
        <f t="shared" si="562"/>
        <v>0</v>
      </c>
      <c r="K865" s="191">
        <f t="shared" si="562"/>
        <v>0</v>
      </c>
      <c r="L865" s="191">
        <f t="shared" ref="L865:M865" si="563">SUM(L866:L867)</f>
        <v>0</v>
      </c>
      <c r="M865" s="191">
        <f t="shared" si="563"/>
        <v>0</v>
      </c>
      <c r="N865" s="191">
        <f t="shared" si="562"/>
        <v>0</v>
      </c>
      <c r="O865" s="191">
        <f t="shared" si="562"/>
        <v>0</v>
      </c>
      <c r="P865" s="191">
        <f t="shared" si="562"/>
        <v>0</v>
      </c>
      <c r="Q865" s="191">
        <f t="shared" si="562"/>
        <v>0</v>
      </c>
      <c r="R865" s="191">
        <f t="shared" si="562"/>
        <v>0</v>
      </c>
      <c r="S865" s="191">
        <f t="shared" si="562"/>
        <v>0</v>
      </c>
      <c r="T865" s="191">
        <f t="shared" si="562"/>
        <v>0</v>
      </c>
      <c r="U865" s="191">
        <f t="shared" si="562"/>
        <v>0</v>
      </c>
      <c r="V865" s="191">
        <f t="shared" si="562"/>
        <v>0</v>
      </c>
      <c r="W865" s="191">
        <f t="shared" si="562"/>
        <v>0</v>
      </c>
    </row>
    <row r="866" spans="1:23" ht="62.2" x14ac:dyDescent="0.35">
      <c r="A866" s="181">
        <v>738</v>
      </c>
      <c r="B866" s="177" t="s">
        <v>1342</v>
      </c>
      <c r="C866" s="151" t="s">
        <v>1343</v>
      </c>
      <c r="D866" s="192">
        <v>0</v>
      </c>
      <c r="E866" s="192">
        <v>0</v>
      </c>
      <c r="F866" s="192">
        <f t="shared" ref="F866:F867" si="564">L866-D866</f>
        <v>0</v>
      </c>
      <c r="G866" s="192">
        <f t="shared" ref="G866:G867" si="565">M866-E866</f>
        <v>0</v>
      </c>
      <c r="H866" s="192"/>
      <c r="I866" s="192"/>
      <c r="J866" s="192"/>
      <c r="K866" s="192"/>
      <c r="L866" s="153"/>
      <c r="M866" s="153"/>
      <c r="N866" s="192"/>
      <c r="O866" s="192"/>
      <c r="P866" s="192"/>
      <c r="Q866" s="192"/>
      <c r="R866" s="192"/>
      <c r="S866" s="192"/>
      <c r="T866" s="192"/>
      <c r="U866" s="192"/>
      <c r="V866" s="192"/>
      <c r="W866" s="192"/>
    </row>
    <row r="867" spans="1:23" ht="62.2" x14ac:dyDescent="0.35">
      <c r="A867" s="181">
        <v>739</v>
      </c>
      <c r="B867" s="177" t="s">
        <v>1344</v>
      </c>
      <c r="C867" s="151" t="s">
        <v>1345</v>
      </c>
      <c r="D867" s="192">
        <v>0</v>
      </c>
      <c r="E867" s="192">
        <v>0</v>
      </c>
      <c r="F867" s="192">
        <f t="shared" si="564"/>
        <v>0</v>
      </c>
      <c r="G867" s="192">
        <f t="shared" si="565"/>
        <v>0</v>
      </c>
      <c r="H867" s="192"/>
      <c r="I867" s="192"/>
      <c r="J867" s="192"/>
      <c r="K867" s="192"/>
      <c r="L867" s="153"/>
      <c r="M867" s="153"/>
      <c r="N867" s="192"/>
      <c r="O867" s="192"/>
      <c r="P867" s="192"/>
      <c r="Q867" s="192"/>
      <c r="R867" s="192"/>
      <c r="S867" s="192"/>
      <c r="T867" s="192"/>
      <c r="U867" s="192"/>
      <c r="V867" s="192"/>
      <c r="W867" s="192"/>
    </row>
    <row r="868" spans="1:23" ht="15.05" x14ac:dyDescent="0.35">
      <c r="A868" s="186"/>
      <c r="B868" s="157" t="s">
        <v>340</v>
      </c>
      <c r="C868" s="158"/>
      <c r="D868" s="241">
        <f t="shared" ref="D868" si="566">SUM(D869:D875)</f>
        <v>0</v>
      </c>
      <c r="E868" s="241">
        <f t="shared" ref="E868" si="567">SUM(E869:E875)</f>
        <v>0</v>
      </c>
      <c r="F868" s="191">
        <f t="shared" ref="F868:W868" si="568">SUM(F869:F875)</f>
        <v>4.6850000000000005</v>
      </c>
      <c r="G868" s="191">
        <f t="shared" si="568"/>
        <v>0</v>
      </c>
      <c r="H868" s="191">
        <f t="shared" si="568"/>
        <v>0</v>
      </c>
      <c r="I868" s="191">
        <f t="shared" si="568"/>
        <v>0</v>
      </c>
      <c r="J868" s="191">
        <f t="shared" si="568"/>
        <v>0</v>
      </c>
      <c r="K868" s="191">
        <f t="shared" si="568"/>
        <v>0</v>
      </c>
      <c r="L868" s="191">
        <f t="shared" ref="L868:M868" si="569">SUM(L869:L875)</f>
        <v>4.6850000000000005</v>
      </c>
      <c r="M868" s="191">
        <f t="shared" si="569"/>
        <v>0</v>
      </c>
      <c r="N868" s="191">
        <f t="shared" si="568"/>
        <v>0</v>
      </c>
      <c r="O868" s="191">
        <f t="shared" si="568"/>
        <v>0</v>
      </c>
      <c r="P868" s="191">
        <f t="shared" si="568"/>
        <v>0</v>
      </c>
      <c r="Q868" s="191">
        <f t="shared" si="568"/>
        <v>0</v>
      </c>
      <c r="R868" s="191">
        <f t="shared" si="568"/>
        <v>0</v>
      </c>
      <c r="S868" s="191">
        <f t="shared" si="568"/>
        <v>0</v>
      </c>
      <c r="T868" s="191">
        <f t="shared" si="568"/>
        <v>0</v>
      </c>
      <c r="U868" s="191">
        <f t="shared" si="568"/>
        <v>0</v>
      </c>
      <c r="V868" s="191">
        <f t="shared" si="568"/>
        <v>0</v>
      </c>
      <c r="W868" s="191">
        <f t="shared" si="568"/>
        <v>0</v>
      </c>
    </row>
    <row r="869" spans="1:23" ht="62.2" x14ac:dyDescent="0.35">
      <c r="A869" s="181">
        <v>740</v>
      </c>
      <c r="B869" s="177" t="s">
        <v>1346</v>
      </c>
      <c r="C869" s="151" t="s">
        <v>1347</v>
      </c>
      <c r="D869" s="192">
        <v>0</v>
      </c>
      <c r="E869" s="192">
        <v>0</v>
      </c>
      <c r="F869" s="192">
        <f t="shared" ref="F869:F875" si="570">L869-D869</f>
        <v>0</v>
      </c>
      <c r="G869" s="192">
        <f t="shared" ref="G869:G875" si="571">M869-E869</f>
        <v>0</v>
      </c>
      <c r="H869" s="192"/>
      <c r="I869" s="192"/>
      <c r="J869" s="192"/>
      <c r="K869" s="192"/>
      <c r="L869" s="153"/>
      <c r="M869" s="153"/>
      <c r="N869" s="192"/>
      <c r="O869" s="192"/>
      <c r="P869" s="192"/>
      <c r="Q869" s="192"/>
      <c r="R869" s="192"/>
      <c r="S869" s="192"/>
      <c r="T869" s="192"/>
      <c r="U869" s="192"/>
      <c r="V869" s="192"/>
      <c r="W869" s="192"/>
    </row>
    <row r="870" spans="1:23" ht="46.65" x14ac:dyDescent="0.35">
      <c r="A870" s="181">
        <v>741</v>
      </c>
      <c r="B870" s="177" t="s">
        <v>1348</v>
      </c>
      <c r="C870" s="151" t="s">
        <v>1349</v>
      </c>
      <c r="D870" s="192">
        <v>0</v>
      </c>
      <c r="E870" s="192">
        <v>0</v>
      </c>
      <c r="F870" s="192">
        <f t="shared" si="570"/>
        <v>0</v>
      </c>
      <c r="G870" s="192">
        <f t="shared" si="571"/>
        <v>0</v>
      </c>
      <c r="H870" s="192"/>
      <c r="I870" s="192"/>
      <c r="J870" s="192"/>
      <c r="K870" s="192"/>
      <c r="L870" s="153"/>
      <c r="M870" s="153"/>
      <c r="N870" s="192"/>
      <c r="O870" s="192"/>
      <c r="P870" s="192"/>
      <c r="Q870" s="192"/>
      <c r="R870" s="192"/>
      <c r="S870" s="192"/>
      <c r="T870" s="192"/>
      <c r="U870" s="192"/>
      <c r="V870" s="192"/>
      <c r="W870" s="192"/>
    </row>
    <row r="871" spans="1:23" ht="46.65" x14ac:dyDescent="0.35">
      <c r="A871" s="181">
        <v>742</v>
      </c>
      <c r="B871" s="177" t="s">
        <v>1350</v>
      </c>
      <c r="C871" s="151" t="s">
        <v>1351</v>
      </c>
      <c r="D871" s="192">
        <v>0</v>
      </c>
      <c r="E871" s="192">
        <v>0</v>
      </c>
      <c r="F871" s="192">
        <f t="shared" si="570"/>
        <v>0</v>
      </c>
      <c r="G871" s="192">
        <f t="shared" si="571"/>
        <v>0</v>
      </c>
      <c r="H871" s="192"/>
      <c r="I871" s="192"/>
      <c r="J871" s="192"/>
      <c r="K871" s="192"/>
      <c r="L871" s="153"/>
      <c r="M871" s="153"/>
      <c r="N871" s="192"/>
      <c r="O871" s="192"/>
      <c r="P871" s="192"/>
      <c r="Q871" s="192"/>
      <c r="R871" s="192"/>
      <c r="S871" s="192"/>
      <c r="T871" s="192"/>
      <c r="U871" s="192"/>
      <c r="V871" s="192"/>
      <c r="W871" s="192"/>
    </row>
    <row r="872" spans="1:23" ht="62.2" x14ac:dyDescent="0.35">
      <c r="A872" s="181">
        <v>743</v>
      </c>
      <c r="B872" s="177" t="s">
        <v>1899</v>
      </c>
      <c r="C872" s="151" t="s">
        <v>1352</v>
      </c>
      <c r="D872" s="192">
        <v>0</v>
      </c>
      <c r="E872" s="192">
        <v>0</v>
      </c>
      <c r="F872" s="192">
        <f t="shared" si="570"/>
        <v>2.8450000000000002</v>
      </c>
      <c r="G872" s="192">
        <f t="shared" si="571"/>
        <v>0</v>
      </c>
      <c r="H872" s="192"/>
      <c r="I872" s="192"/>
      <c r="J872" s="192"/>
      <c r="K872" s="192"/>
      <c r="L872" s="153">
        <v>2.8450000000000002</v>
      </c>
      <c r="M872" s="153"/>
      <c r="N872" s="192"/>
      <c r="O872" s="192"/>
      <c r="P872" s="192"/>
      <c r="Q872" s="192"/>
      <c r="R872" s="192"/>
      <c r="S872" s="192"/>
      <c r="T872" s="192"/>
      <c r="U872" s="192"/>
      <c r="V872" s="192"/>
      <c r="W872" s="192"/>
    </row>
    <row r="873" spans="1:23" ht="46.65" x14ac:dyDescent="0.35">
      <c r="A873" s="181">
        <v>744</v>
      </c>
      <c r="B873" s="177" t="s">
        <v>1353</v>
      </c>
      <c r="C873" s="151" t="s">
        <v>1354</v>
      </c>
      <c r="D873" s="192">
        <v>0</v>
      </c>
      <c r="E873" s="192">
        <v>0</v>
      </c>
      <c r="F873" s="192">
        <f t="shared" si="570"/>
        <v>0</v>
      </c>
      <c r="G873" s="192">
        <f t="shared" si="571"/>
        <v>0</v>
      </c>
      <c r="H873" s="192"/>
      <c r="I873" s="192"/>
      <c r="J873" s="192"/>
      <c r="K873" s="192"/>
      <c r="L873" s="153"/>
      <c r="M873" s="153"/>
      <c r="N873" s="192"/>
      <c r="O873" s="192"/>
      <c r="P873" s="192"/>
      <c r="Q873" s="192"/>
      <c r="R873" s="192"/>
      <c r="S873" s="192"/>
      <c r="T873" s="192"/>
      <c r="U873" s="192"/>
      <c r="V873" s="192"/>
      <c r="W873" s="192"/>
    </row>
    <row r="874" spans="1:23" ht="77.7" x14ac:dyDescent="0.35">
      <c r="A874" s="181">
        <v>745</v>
      </c>
      <c r="B874" s="177" t="s">
        <v>1355</v>
      </c>
      <c r="C874" s="151" t="s">
        <v>1356</v>
      </c>
      <c r="D874" s="192">
        <v>0</v>
      </c>
      <c r="E874" s="192">
        <v>0</v>
      </c>
      <c r="F874" s="192">
        <f t="shared" si="570"/>
        <v>0.72</v>
      </c>
      <c r="G874" s="192">
        <f t="shared" si="571"/>
        <v>0</v>
      </c>
      <c r="H874" s="192"/>
      <c r="I874" s="192"/>
      <c r="J874" s="192"/>
      <c r="K874" s="192"/>
      <c r="L874" s="153">
        <v>0.72</v>
      </c>
      <c r="M874" s="153"/>
      <c r="N874" s="192"/>
      <c r="O874" s="192"/>
      <c r="P874" s="192"/>
      <c r="Q874" s="192"/>
      <c r="R874" s="192"/>
      <c r="S874" s="192"/>
      <c r="T874" s="192"/>
      <c r="U874" s="192"/>
      <c r="V874" s="192"/>
      <c r="W874" s="192"/>
    </row>
    <row r="875" spans="1:23" ht="31.1" x14ac:dyDescent="0.35">
      <c r="A875" s="181">
        <v>746</v>
      </c>
      <c r="B875" s="177" t="s">
        <v>1900</v>
      </c>
      <c r="C875" s="151" t="s">
        <v>1901</v>
      </c>
      <c r="D875" s="192"/>
      <c r="E875" s="192"/>
      <c r="F875" s="192">
        <f t="shared" si="570"/>
        <v>1.1200000000000001</v>
      </c>
      <c r="G875" s="192">
        <f t="shared" si="571"/>
        <v>0</v>
      </c>
      <c r="H875" s="192"/>
      <c r="I875" s="192"/>
      <c r="J875" s="192"/>
      <c r="K875" s="192"/>
      <c r="L875" s="153">
        <v>1.1200000000000001</v>
      </c>
      <c r="M875" s="153"/>
      <c r="N875" s="192"/>
      <c r="O875" s="192"/>
      <c r="P875" s="192"/>
      <c r="Q875" s="192"/>
      <c r="R875" s="192"/>
      <c r="S875" s="192"/>
      <c r="T875" s="192"/>
      <c r="U875" s="192"/>
      <c r="V875" s="192"/>
      <c r="W875" s="192"/>
    </row>
    <row r="876" spans="1:23" ht="15.05" x14ac:dyDescent="0.35">
      <c r="A876" s="186"/>
      <c r="B876" s="157" t="s">
        <v>469</v>
      </c>
      <c r="C876" s="158"/>
      <c r="D876" s="241">
        <f t="shared" ref="D876" si="572">SUM(D877:D878)</f>
        <v>0</v>
      </c>
      <c r="E876" s="241">
        <f t="shared" ref="E876" si="573">SUM(E877:E878)</f>
        <v>0</v>
      </c>
      <c r="F876" s="191">
        <f t="shared" ref="F876:W876" si="574">SUM(F877:F878)</f>
        <v>0</v>
      </c>
      <c r="G876" s="191">
        <f t="shared" si="574"/>
        <v>0</v>
      </c>
      <c r="H876" s="191">
        <f t="shared" si="574"/>
        <v>0</v>
      </c>
      <c r="I876" s="191">
        <f t="shared" si="574"/>
        <v>0</v>
      </c>
      <c r="J876" s="191">
        <f t="shared" si="574"/>
        <v>0</v>
      </c>
      <c r="K876" s="191">
        <f t="shared" si="574"/>
        <v>0</v>
      </c>
      <c r="L876" s="191">
        <f t="shared" si="574"/>
        <v>0</v>
      </c>
      <c r="M876" s="191">
        <f t="shared" si="574"/>
        <v>0</v>
      </c>
      <c r="N876" s="191">
        <f t="shared" si="574"/>
        <v>0</v>
      </c>
      <c r="O876" s="191">
        <f t="shared" si="574"/>
        <v>0</v>
      </c>
      <c r="P876" s="191">
        <f t="shared" si="574"/>
        <v>0</v>
      </c>
      <c r="Q876" s="191">
        <f t="shared" si="574"/>
        <v>0</v>
      </c>
      <c r="R876" s="191">
        <f t="shared" si="574"/>
        <v>0</v>
      </c>
      <c r="S876" s="191">
        <f t="shared" si="574"/>
        <v>0</v>
      </c>
      <c r="T876" s="191">
        <f t="shared" si="574"/>
        <v>0</v>
      </c>
      <c r="U876" s="191">
        <f t="shared" si="574"/>
        <v>0</v>
      </c>
      <c r="V876" s="191">
        <f t="shared" si="574"/>
        <v>0</v>
      </c>
      <c r="W876" s="191">
        <f t="shared" si="574"/>
        <v>0</v>
      </c>
    </row>
    <row r="877" spans="1:23" ht="46.65" x14ac:dyDescent="0.35">
      <c r="A877" s="181">
        <v>747</v>
      </c>
      <c r="B877" s="177" t="s">
        <v>1357</v>
      </c>
      <c r="C877" s="151" t="s">
        <v>1358</v>
      </c>
      <c r="D877" s="192">
        <v>0</v>
      </c>
      <c r="E877" s="192">
        <v>0</v>
      </c>
      <c r="F877" s="192">
        <f t="shared" ref="F877:F878" si="575">L877-D877</f>
        <v>0</v>
      </c>
      <c r="G877" s="192">
        <f t="shared" ref="G877:G878" si="576">M877-E877</f>
        <v>0</v>
      </c>
      <c r="H877" s="192"/>
      <c r="I877" s="192"/>
      <c r="J877" s="192"/>
      <c r="K877" s="192"/>
      <c r="L877" s="153"/>
      <c r="M877" s="153"/>
      <c r="N877" s="192"/>
      <c r="O877" s="192"/>
      <c r="P877" s="192"/>
      <c r="Q877" s="192"/>
      <c r="R877" s="192"/>
      <c r="S877" s="192"/>
      <c r="T877" s="192"/>
      <c r="U877" s="192"/>
      <c r="V877" s="192"/>
      <c r="W877" s="192"/>
    </row>
    <row r="878" spans="1:23" ht="62.2" x14ac:dyDescent="0.35">
      <c r="A878" s="181">
        <v>748</v>
      </c>
      <c r="B878" s="177" t="s">
        <v>1359</v>
      </c>
      <c r="C878" s="151" t="s">
        <v>1360</v>
      </c>
      <c r="D878" s="192">
        <v>0</v>
      </c>
      <c r="E878" s="192">
        <v>0</v>
      </c>
      <c r="F878" s="192">
        <f t="shared" si="575"/>
        <v>0</v>
      </c>
      <c r="G878" s="192">
        <f t="shared" si="576"/>
        <v>0</v>
      </c>
      <c r="H878" s="192"/>
      <c r="I878" s="192"/>
      <c r="J878" s="192"/>
      <c r="K878" s="192"/>
      <c r="L878" s="153"/>
      <c r="M878" s="153"/>
      <c r="N878" s="192"/>
      <c r="O878" s="192"/>
      <c r="P878" s="192"/>
      <c r="Q878" s="192"/>
      <c r="R878" s="192"/>
      <c r="S878" s="192"/>
      <c r="T878" s="192"/>
      <c r="U878" s="192"/>
      <c r="V878" s="192"/>
      <c r="W878" s="192"/>
    </row>
    <row r="879" spans="1:23" ht="15.05" x14ac:dyDescent="0.35">
      <c r="A879" s="186"/>
      <c r="B879" s="157" t="s">
        <v>484</v>
      </c>
      <c r="C879" s="158"/>
      <c r="D879" s="241">
        <f t="shared" ref="D879" si="577">SUM(D880:D881)</f>
        <v>0.17</v>
      </c>
      <c r="E879" s="241">
        <f t="shared" ref="E879" si="578">SUM(E880:E881)</f>
        <v>0</v>
      </c>
      <c r="F879" s="191">
        <f t="shared" ref="F879:W879" si="579">SUM(F880:F881)</f>
        <v>0</v>
      </c>
      <c r="G879" s="191">
        <f t="shared" si="579"/>
        <v>0</v>
      </c>
      <c r="H879" s="191">
        <f t="shared" si="579"/>
        <v>0</v>
      </c>
      <c r="I879" s="191">
        <f t="shared" si="579"/>
        <v>0</v>
      </c>
      <c r="J879" s="191">
        <f t="shared" si="579"/>
        <v>0</v>
      </c>
      <c r="K879" s="191">
        <f t="shared" si="579"/>
        <v>0</v>
      </c>
      <c r="L879" s="191">
        <f t="shared" ref="L879:M879" si="580">SUM(L880:L881)</f>
        <v>0.17</v>
      </c>
      <c r="M879" s="191">
        <f t="shared" si="580"/>
        <v>0</v>
      </c>
      <c r="N879" s="191">
        <f t="shared" si="579"/>
        <v>0</v>
      </c>
      <c r="O879" s="191">
        <f t="shared" si="579"/>
        <v>0</v>
      </c>
      <c r="P879" s="191">
        <f t="shared" si="579"/>
        <v>0</v>
      </c>
      <c r="Q879" s="191">
        <f t="shared" si="579"/>
        <v>0</v>
      </c>
      <c r="R879" s="191">
        <f t="shared" si="579"/>
        <v>0</v>
      </c>
      <c r="S879" s="191">
        <f t="shared" si="579"/>
        <v>0</v>
      </c>
      <c r="T879" s="191">
        <f t="shared" si="579"/>
        <v>0</v>
      </c>
      <c r="U879" s="191">
        <f t="shared" si="579"/>
        <v>0</v>
      </c>
      <c r="V879" s="191">
        <f t="shared" si="579"/>
        <v>0</v>
      </c>
      <c r="W879" s="191">
        <f t="shared" si="579"/>
        <v>0</v>
      </c>
    </row>
    <row r="880" spans="1:23" ht="62.2" x14ac:dyDescent="0.35">
      <c r="A880" s="181">
        <v>749</v>
      </c>
      <c r="B880" s="177" t="s">
        <v>1361</v>
      </c>
      <c r="C880" s="151" t="s">
        <v>1362</v>
      </c>
      <c r="D880" s="192">
        <v>0</v>
      </c>
      <c r="E880" s="192">
        <v>0</v>
      </c>
      <c r="F880" s="192">
        <f t="shared" ref="F880:F881" si="581">L880-D880</f>
        <v>0</v>
      </c>
      <c r="G880" s="192">
        <f t="shared" ref="G880:G881" si="582">M880-E880</f>
        <v>0</v>
      </c>
      <c r="H880" s="192"/>
      <c r="I880" s="192"/>
      <c r="J880" s="192"/>
      <c r="K880" s="192"/>
      <c r="L880" s="153"/>
      <c r="M880" s="153"/>
      <c r="N880" s="192"/>
      <c r="O880" s="192"/>
      <c r="P880" s="192"/>
      <c r="Q880" s="192"/>
      <c r="R880" s="192"/>
      <c r="S880" s="192"/>
      <c r="T880" s="192"/>
      <c r="U880" s="192"/>
      <c r="V880" s="192"/>
      <c r="W880" s="192"/>
    </row>
    <row r="881" spans="1:23" ht="62.2" x14ac:dyDescent="0.35">
      <c r="A881" s="181">
        <v>750</v>
      </c>
      <c r="B881" s="177" t="s">
        <v>1363</v>
      </c>
      <c r="C881" s="151" t="s">
        <v>1364</v>
      </c>
      <c r="D881" s="192">
        <v>0.17</v>
      </c>
      <c r="E881" s="192">
        <v>0</v>
      </c>
      <c r="F881" s="192">
        <f t="shared" si="581"/>
        <v>0</v>
      </c>
      <c r="G881" s="192">
        <f t="shared" si="582"/>
        <v>0</v>
      </c>
      <c r="H881" s="192"/>
      <c r="I881" s="192"/>
      <c r="J881" s="192"/>
      <c r="K881" s="192"/>
      <c r="L881" s="153">
        <v>0.17</v>
      </c>
      <c r="M881" s="153"/>
      <c r="N881" s="192"/>
      <c r="O881" s="192"/>
      <c r="P881" s="192"/>
      <c r="Q881" s="192"/>
      <c r="R881" s="192"/>
      <c r="S881" s="192"/>
      <c r="T881" s="192"/>
      <c r="U881" s="192"/>
      <c r="V881" s="192"/>
      <c r="W881" s="192"/>
    </row>
    <row r="882" spans="1:23" ht="15.05" x14ac:dyDescent="0.35">
      <c r="A882" s="186"/>
      <c r="B882" s="157" t="s">
        <v>533</v>
      </c>
      <c r="C882" s="158"/>
      <c r="D882" s="241">
        <f t="shared" ref="D882" si="583">SUM(D883:D901)</f>
        <v>11.68</v>
      </c>
      <c r="E882" s="241">
        <f t="shared" ref="E882" si="584">SUM(E883:E901)</f>
        <v>0</v>
      </c>
      <c r="F882" s="191">
        <f t="shared" ref="F882:W882" si="585">SUM(F883:F901)</f>
        <v>1.5744</v>
      </c>
      <c r="G882" s="191">
        <f t="shared" si="585"/>
        <v>2.52</v>
      </c>
      <c r="H882" s="191">
        <f t="shared" si="585"/>
        <v>0</v>
      </c>
      <c r="I882" s="191">
        <f t="shared" si="585"/>
        <v>0</v>
      </c>
      <c r="J882" s="191">
        <f t="shared" si="585"/>
        <v>0</v>
      </c>
      <c r="K882" s="191">
        <f t="shared" si="585"/>
        <v>0</v>
      </c>
      <c r="L882" s="191">
        <f t="shared" ref="L882:M882" si="586">SUM(L883:L901)</f>
        <v>13.2544</v>
      </c>
      <c r="M882" s="191">
        <f t="shared" si="586"/>
        <v>2.52</v>
      </c>
      <c r="N882" s="191">
        <f t="shared" si="585"/>
        <v>0</v>
      </c>
      <c r="O882" s="191">
        <f t="shared" si="585"/>
        <v>0</v>
      </c>
      <c r="P882" s="191">
        <f t="shared" si="585"/>
        <v>0</v>
      </c>
      <c r="Q882" s="191">
        <f t="shared" si="585"/>
        <v>0</v>
      </c>
      <c r="R882" s="191">
        <f t="shared" si="585"/>
        <v>0</v>
      </c>
      <c r="S882" s="191">
        <f t="shared" si="585"/>
        <v>0</v>
      </c>
      <c r="T882" s="191">
        <f t="shared" si="585"/>
        <v>0</v>
      </c>
      <c r="U882" s="191">
        <f t="shared" si="585"/>
        <v>0</v>
      </c>
      <c r="V882" s="191">
        <f t="shared" si="585"/>
        <v>0</v>
      </c>
      <c r="W882" s="191">
        <f t="shared" si="585"/>
        <v>0</v>
      </c>
    </row>
    <row r="883" spans="1:23" ht="62.2" x14ac:dyDescent="0.35">
      <c r="A883" s="181">
        <v>751</v>
      </c>
      <c r="B883" s="177" t="s">
        <v>1365</v>
      </c>
      <c r="C883" s="151" t="s">
        <v>1366</v>
      </c>
      <c r="D883" s="192">
        <v>0</v>
      </c>
      <c r="E883" s="192">
        <v>0</v>
      </c>
      <c r="F883" s="192">
        <f t="shared" ref="F883:F901" si="587">L883-D883</f>
        <v>0</v>
      </c>
      <c r="G883" s="192">
        <f t="shared" ref="G883:G901" si="588">M883-E883</f>
        <v>0</v>
      </c>
      <c r="H883" s="192"/>
      <c r="I883" s="192"/>
      <c r="J883" s="192"/>
      <c r="K883" s="192"/>
      <c r="L883" s="153"/>
      <c r="M883" s="153"/>
      <c r="N883" s="192"/>
      <c r="O883" s="192"/>
      <c r="P883" s="192"/>
      <c r="Q883" s="192"/>
      <c r="R883" s="192"/>
      <c r="S883" s="192"/>
      <c r="T883" s="192"/>
      <c r="U883" s="192"/>
      <c r="V883" s="192"/>
      <c r="W883" s="192"/>
    </row>
    <row r="884" spans="1:23" ht="46.65" x14ac:dyDescent="0.35">
      <c r="A884" s="181">
        <v>752</v>
      </c>
      <c r="B884" s="177" t="s">
        <v>1367</v>
      </c>
      <c r="C884" s="151" t="s">
        <v>1368</v>
      </c>
      <c r="D884" s="192">
        <v>0</v>
      </c>
      <c r="E884" s="192">
        <v>0</v>
      </c>
      <c r="F884" s="192">
        <f t="shared" si="587"/>
        <v>0</v>
      </c>
      <c r="G884" s="192">
        <f t="shared" si="588"/>
        <v>0</v>
      </c>
      <c r="H884" s="192"/>
      <c r="I884" s="192"/>
      <c r="J884" s="192"/>
      <c r="K884" s="192"/>
      <c r="L884" s="153"/>
      <c r="M884" s="153"/>
      <c r="N884" s="192"/>
      <c r="O884" s="192"/>
      <c r="P884" s="192"/>
      <c r="Q884" s="192"/>
      <c r="R884" s="192"/>
      <c r="S884" s="192"/>
      <c r="T884" s="192"/>
      <c r="U884" s="192"/>
      <c r="V884" s="192"/>
      <c r="W884" s="192"/>
    </row>
    <row r="885" spans="1:23" ht="77.7" x14ac:dyDescent="0.35">
      <c r="A885" s="181">
        <v>753</v>
      </c>
      <c r="B885" s="177" t="s">
        <v>1369</v>
      </c>
      <c r="C885" s="151" t="s">
        <v>1370</v>
      </c>
      <c r="D885" s="192">
        <v>11.68</v>
      </c>
      <c r="E885" s="192">
        <v>0</v>
      </c>
      <c r="F885" s="192">
        <f t="shared" si="587"/>
        <v>0</v>
      </c>
      <c r="G885" s="192">
        <f t="shared" si="588"/>
        <v>0</v>
      </c>
      <c r="H885" s="192"/>
      <c r="I885" s="192"/>
      <c r="J885" s="192"/>
      <c r="K885" s="192"/>
      <c r="L885" s="153">
        <v>11.68</v>
      </c>
      <c r="M885" s="153"/>
      <c r="N885" s="192"/>
      <c r="O885" s="192"/>
      <c r="P885" s="192"/>
      <c r="Q885" s="192"/>
      <c r="R885" s="192"/>
      <c r="S885" s="192"/>
      <c r="T885" s="192"/>
      <c r="U885" s="192"/>
      <c r="V885" s="192"/>
      <c r="W885" s="192"/>
    </row>
    <row r="886" spans="1:23" ht="46.65" x14ac:dyDescent="0.35">
      <c r="A886" s="181">
        <v>754</v>
      </c>
      <c r="B886" s="177" t="s">
        <v>1902</v>
      </c>
      <c r="C886" s="151" t="s">
        <v>1371</v>
      </c>
      <c r="D886" s="192">
        <v>0</v>
      </c>
      <c r="E886" s="192">
        <v>0</v>
      </c>
      <c r="F886" s="192">
        <f t="shared" si="587"/>
        <v>0</v>
      </c>
      <c r="G886" s="192">
        <f t="shared" si="588"/>
        <v>0</v>
      </c>
      <c r="H886" s="192"/>
      <c r="I886" s="192"/>
      <c r="J886" s="192"/>
      <c r="K886" s="192"/>
      <c r="L886" s="153"/>
      <c r="M886" s="153"/>
      <c r="N886" s="192"/>
      <c r="O886" s="192"/>
      <c r="P886" s="192"/>
      <c r="Q886" s="192"/>
      <c r="R886" s="192"/>
      <c r="S886" s="192"/>
      <c r="T886" s="192"/>
      <c r="U886" s="192"/>
      <c r="V886" s="192"/>
      <c r="W886" s="192"/>
    </row>
    <row r="887" spans="1:23" ht="46.65" x14ac:dyDescent="0.35">
      <c r="A887" s="181">
        <v>755</v>
      </c>
      <c r="B887" s="177" t="s">
        <v>1372</v>
      </c>
      <c r="C887" s="151" t="s">
        <v>1373</v>
      </c>
      <c r="D887" s="192">
        <v>0</v>
      </c>
      <c r="E887" s="192">
        <v>0</v>
      </c>
      <c r="F887" s="192">
        <f t="shared" si="587"/>
        <v>0.64</v>
      </c>
      <c r="G887" s="192">
        <f t="shared" si="588"/>
        <v>1.26</v>
      </c>
      <c r="H887" s="192"/>
      <c r="I887" s="192"/>
      <c r="J887" s="192"/>
      <c r="K887" s="192"/>
      <c r="L887" s="153">
        <v>0.64</v>
      </c>
      <c r="M887" s="153">
        <v>1.26</v>
      </c>
      <c r="N887" s="192"/>
      <c r="O887" s="192"/>
      <c r="P887" s="192"/>
      <c r="Q887" s="192"/>
      <c r="R887" s="192"/>
      <c r="S887" s="192"/>
      <c r="T887" s="192"/>
      <c r="U887" s="192"/>
      <c r="V887" s="192"/>
      <c r="W887" s="192"/>
    </row>
    <row r="888" spans="1:23" ht="46.65" x14ac:dyDescent="0.35">
      <c r="A888" s="181">
        <v>756</v>
      </c>
      <c r="B888" s="177" t="s">
        <v>1374</v>
      </c>
      <c r="C888" s="151" t="s">
        <v>1375</v>
      </c>
      <c r="D888" s="192">
        <v>0</v>
      </c>
      <c r="E888" s="192">
        <v>0</v>
      </c>
      <c r="F888" s="192">
        <f t="shared" si="587"/>
        <v>0</v>
      </c>
      <c r="G888" s="192">
        <f t="shared" si="588"/>
        <v>0</v>
      </c>
      <c r="H888" s="192"/>
      <c r="I888" s="192"/>
      <c r="J888" s="192"/>
      <c r="K888" s="192"/>
      <c r="L888" s="153"/>
      <c r="M888" s="153"/>
      <c r="N888" s="192"/>
      <c r="O888" s="192"/>
      <c r="P888" s="192"/>
      <c r="Q888" s="192"/>
      <c r="R888" s="192"/>
      <c r="S888" s="192"/>
      <c r="T888" s="192"/>
      <c r="U888" s="192"/>
      <c r="V888" s="192"/>
      <c r="W888" s="192"/>
    </row>
    <row r="889" spans="1:23" ht="31.1" x14ac:dyDescent="0.35">
      <c r="A889" s="181">
        <v>757</v>
      </c>
      <c r="B889" s="177" t="s">
        <v>1376</v>
      </c>
      <c r="C889" s="151" t="s">
        <v>1377</v>
      </c>
      <c r="D889" s="192">
        <v>0</v>
      </c>
      <c r="E889" s="192">
        <v>0</v>
      </c>
      <c r="F889" s="192">
        <f t="shared" si="587"/>
        <v>0</v>
      </c>
      <c r="G889" s="192">
        <f t="shared" si="588"/>
        <v>0</v>
      </c>
      <c r="H889" s="192"/>
      <c r="I889" s="192"/>
      <c r="J889" s="192"/>
      <c r="K889" s="192"/>
      <c r="L889" s="153"/>
      <c r="M889" s="153"/>
      <c r="N889" s="192"/>
      <c r="O889" s="192"/>
      <c r="P889" s="192"/>
      <c r="Q889" s="192"/>
      <c r="R889" s="192"/>
      <c r="S889" s="192"/>
      <c r="T889" s="192"/>
      <c r="U889" s="192"/>
      <c r="V889" s="192"/>
      <c r="W889" s="192"/>
    </row>
    <row r="890" spans="1:23" ht="31.1" x14ac:dyDescent="0.35">
      <c r="A890" s="181">
        <v>758</v>
      </c>
      <c r="B890" s="177" t="s">
        <v>1378</v>
      </c>
      <c r="C890" s="151" t="s">
        <v>1379</v>
      </c>
      <c r="D890" s="192">
        <v>0</v>
      </c>
      <c r="E890" s="192">
        <v>0</v>
      </c>
      <c r="F890" s="192">
        <f t="shared" si="587"/>
        <v>0</v>
      </c>
      <c r="G890" s="192">
        <f t="shared" si="588"/>
        <v>0</v>
      </c>
      <c r="H890" s="192"/>
      <c r="I890" s="192"/>
      <c r="J890" s="192"/>
      <c r="K890" s="192"/>
      <c r="L890" s="153"/>
      <c r="M890" s="153"/>
      <c r="N890" s="192"/>
      <c r="O890" s="192"/>
      <c r="P890" s="192"/>
      <c r="Q890" s="192"/>
      <c r="R890" s="192"/>
      <c r="S890" s="192"/>
      <c r="T890" s="192"/>
      <c r="U890" s="192"/>
      <c r="V890" s="192"/>
      <c r="W890" s="192"/>
    </row>
    <row r="891" spans="1:23" ht="46.65" x14ac:dyDescent="0.35">
      <c r="A891" s="181">
        <v>759</v>
      </c>
      <c r="B891" s="177" t="s">
        <v>1903</v>
      </c>
      <c r="C891" s="151" t="s">
        <v>1380</v>
      </c>
      <c r="D891" s="192">
        <v>0</v>
      </c>
      <c r="E891" s="192">
        <v>0</v>
      </c>
      <c r="F891" s="192">
        <f t="shared" si="587"/>
        <v>0</v>
      </c>
      <c r="G891" s="192">
        <f t="shared" si="588"/>
        <v>0</v>
      </c>
      <c r="H891" s="192"/>
      <c r="I891" s="192"/>
      <c r="J891" s="192"/>
      <c r="K891" s="192"/>
      <c r="L891" s="153"/>
      <c r="M891" s="153"/>
      <c r="N891" s="192"/>
      <c r="O891" s="192"/>
      <c r="P891" s="192"/>
      <c r="Q891" s="192"/>
      <c r="R891" s="192"/>
      <c r="S891" s="192"/>
      <c r="T891" s="192"/>
      <c r="U891" s="192"/>
      <c r="V891" s="192"/>
      <c r="W891" s="192"/>
    </row>
    <row r="892" spans="1:23" ht="46.65" x14ac:dyDescent="0.35">
      <c r="A892" s="181">
        <v>760</v>
      </c>
      <c r="B892" s="177" t="s">
        <v>1904</v>
      </c>
      <c r="C892" s="151" t="s">
        <v>1381</v>
      </c>
      <c r="D892" s="192">
        <v>0</v>
      </c>
      <c r="E892" s="192">
        <v>0</v>
      </c>
      <c r="F892" s="192">
        <f t="shared" si="587"/>
        <v>0</v>
      </c>
      <c r="G892" s="192">
        <f t="shared" si="588"/>
        <v>0</v>
      </c>
      <c r="H892" s="192"/>
      <c r="I892" s="192"/>
      <c r="J892" s="192"/>
      <c r="K892" s="192"/>
      <c r="L892" s="153"/>
      <c r="M892" s="153"/>
      <c r="N892" s="192"/>
      <c r="O892" s="192"/>
      <c r="P892" s="192"/>
      <c r="Q892" s="192"/>
      <c r="R892" s="192"/>
      <c r="S892" s="192"/>
      <c r="T892" s="192"/>
      <c r="U892" s="192"/>
      <c r="V892" s="192"/>
      <c r="W892" s="192"/>
    </row>
    <row r="893" spans="1:23" ht="46.65" x14ac:dyDescent="0.35">
      <c r="A893" s="181">
        <v>761</v>
      </c>
      <c r="B893" s="177" t="s">
        <v>1905</v>
      </c>
      <c r="C893" s="151" t="s">
        <v>1382</v>
      </c>
      <c r="D893" s="192">
        <v>0</v>
      </c>
      <c r="E893" s="192">
        <v>0</v>
      </c>
      <c r="F893" s="192">
        <f t="shared" si="587"/>
        <v>0</v>
      </c>
      <c r="G893" s="192">
        <f t="shared" si="588"/>
        <v>0</v>
      </c>
      <c r="H893" s="192"/>
      <c r="I893" s="192"/>
      <c r="J893" s="192"/>
      <c r="K893" s="192"/>
      <c r="L893" s="153"/>
      <c r="M893" s="153"/>
      <c r="N893" s="192"/>
      <c r="O893" s="192"/>
      <c r="P893" s="192"/>
      <c r="Q893" s="192"/>
      <c r="R893" s="192"/>
      <c r="S893" s="192"/>
      <c r="T893" s="192"/>
      <c r="U893" s="192"/>
      <c r="V893" s="192"/>
      <c r="W893" s="192"/>
    </row>
    <row r="894" spans="1:23" ht="77.7" x14ac:dyDescent="0.35">
      <c r="A894" s="181">
        <v>762</v>
      </c>
      <c r="B894" s="177" t="s">
        <v>1383</v>
      </c>
      <c r="C894" s="151" t="s">
        <v>1384</v>
      </c>
      <c r="D894" s="192">
        <v>0</v>
      </c>
      <c r="E894" s="192">
        <v>0</v>
      </c>
      <c r="F894" s="192">
        <f t="shared" si="587"/>
        <v>0</v>
      </c>
      <c r="G894" s="192">
        <f t="shared" si="588"/>
        <v>0</v>
      </c>
      <c r="H894" s="192"/>
      <c r="I894" s="192"/>
      <c r="J894" s="192"/>
      <c r="K894" s="192"/>
      <c r="L894" s="153"/>
      <c r="M894" s="153"/>
      <c r="N894" s="192"/>
      <c r="O894" s="192"/>
      <c r="P894" s="192"/>
      <c r="Q894" s="192"/>
      <c r="R894" s="192"/>
      <c r="S894" s="192"/>
      <c r="T894" s="192"/>
      <c r="U894" s="192"/>
      <c r="V894" s="192"/>
      <c r="W894" s="192"/>
    </row>
    <row r="895" spans="1:23" ht="46.65" x14ac:dyDescent="0.35">
      <c r="A895" s="181">
        <v>763</v>
      </c>
      <c r="B895" s="177" t="s">
        <v>1385</v>
      </c>
      <c r="C895" s="151" t="s">
        <v>1386</v>
      </c>
      <c r="D895" s="192">
        <v>0</v>
      </c>
      <c r="E895" s="192">
        <v>0</v>
      </c>
      <c r="F895" s="192">
        <f t="shared" si="587"/>
        <v>0</v>
      </c>
      <c r="G895" s="192">
        <f t="shared" si="588"/>
        <v>0</v>
      </c>
      <c r="H895" s="192"/>
      <c r="I895" s="192"/>
      <c r="J895" s="192"/>
      <c r="K895" s="192"/>
      <c r="L895" s="153"/>
      <c r="M895" s="153"/>
      <c r="N895" s="192"/>
      <c r="O895" s="192"/>
      <c r="P895" s="192"/>
      <c r="Q895" s="192"/>
      <c r="R895" s="192"/>
      <c r="S895" s="192"/>
      <c r="T895" s="192"/>
      <c r="U895" s="192"/>
      <c r="V895" s="192"/>
      <c r="W895" s="192"/>
    </row>
    <row r="896" spans="1:23" ht="46.65" x14ac:dyDescent="0.35">
      <c r="A896" s="181">
        <v>764</v>
      </c>
      <c r="B896" s="177" t="s">
        <v>1387</v>
      </c>
      <c r="C896" s="151" t="s">
        <v>1388</v>
      </c>
      <c r="D896" s="192">
        <v>0</v>
      </c>
      <c r="E896" s="192">
        <v>0</v>
      </c>
      <c r="F896" s="192">
        <f t="shared" si="587"/>
        <v>0</v>
      </c>
      <c r="G896" s="192">
        <f t="shared" si="588"/>
        <v>0</v>
      </c>
      <c r="H896" s="192"/>
      <c r="I896" s="192"/>
      <c r="J896" s="192"/>
      <c r="K896" s="192"/>
      <c r="L896" s="153"/>
      <c r="M896" s="153"/>
      <c r="N896" s="192"/>
      <c r="O896" s="192"/>
      <c r="P896" s="192"/>
      <c r="Q896" s="192"/>
      <c r="R896" s="192"/>
      <c r="S896" s="192"/>
      <c r="T896" s="192"/>
      <c r="U896" s="192"/>
      <c r="V896" s="192"/>
      <c r="W896" s="192"/>
    </row>
    <row r="897" spans="1:23" ht="77.7" x14ac:dyDescent="0.35">
      <c r="A897" s="181">
        <v>765</v>
      </c>
      <c r="B897" s="177" t="s">
        <v>1389</v>
      </c>
      <c r="C897" s="151" t="s">
        <v>1390</v>
      </c>
      <c r="D897" s="192">
        <v>0</v>
      </c>
      <c r="E897" s="192">
        <v>0</v>
      </c>
      <c r="F897" s="192">
        <f t="shared" si="587"/>
        <v>0</v>
      </c>
      <c r="G897" s="192">
        <f t="shared" si="588"/>
        <v>0</v>
      </c>
      <c r="H897" s="192"/>
      <c r="I897" s="192"/>
      <c r="J897" s="192"/>
      <c r="K897" s="192"/>
      <c r="L897" s="153"/>
      <c r="M897" s="153"/>
      <c r="N897" s="192"/>
      <c r="O897" s="192"/>
      <c r="P897" s="192"/>
      <c r="Q897" s="192"/>
      <c r="R897" s="192"/>
      <c r="S897" s="192"/>
      <c r="T897" s="192"/>
      <c r="U897" s="192"/>
      <c r="V897" s="192"/>
      <c r="W897" s="192"/>
    </row>
    <row r="898" spans="1:23" ht="62.2" x14ac:dyDescent="0.35">
      <c r="A898" s="181">
        <v>766</v>
      </c>
      <c r="B898" s="177" t="s">
        <v>1391</v>
      </c>
      <c r="C898" s="151" t="s">
        <v>1392</v>
      </c>
      <c r="D898" s="192">
        <v>0</v>
      </c>
      <c r="E898" s="192">
        <v>0</v>
      </c>
      <c r="F898" s="192">
        <f t="shared" si="587"/>
        <v>0.93440000000000001</v>
      </c>
      <c r="G898" s="192">
        <f t="shared" si="588"/>
        <v>1.26</v>
      </c>
      <c r="H898" s="192"/>
      <c r="I898" s="192"/>
      <c r="J898" s="192"/>
      <c r="K898" s="192"/>
      <c r="L898" s="153">
        <v>0.93440000000000001</v>
      </c>
      <c r="M898" s="153">
        <v>1.26</v>
      </c>
      <c r="N898" s="192"/>
      <c r="O898" s="192"/>
      <c r="P898" s="192"/>
      <c r="Q898" s="192"/>
      <c r="R898" s="192"/>
      <c r="S898" s="192"/>
      <c r="T898" s="192"/>
      <c r="U898" s="192"/>
      <c r="V898" s="192"/>
      <c r="W898" s="192"/>
    </row>
    <row r="899" spans="1:23" ht="46.65" x14ac:dyDescent="0.35">
      <c r="A899" s="181">
        <v>767</v>
      </c>
      <c r="B899" s="177" t="s">
        <v>1906</v>
      </c>
      <c r="C899" s="151" t="s">
        <v>1393</v>
      </c>
      <c r="D899" s="192">
        <v>0</v>
      </c>
      <c r="E899" s="192">
        <v>0</v>
      </c>
      <c r="F899" s="192">
        <f t="shared" si="587"/>
        <v>0</v>
      </c>
      <c r="G899" s="192">
        <f t="shared" si="588"/>
        <v>0</v>
      </c>
      <c r="H899" s="192"/>
      <c r="I899" s="192"/>
      <c r="J899" s="192"/>
      <c r="K899" s="192"/>
      <c r="L899" s="153"/>
      <c r="M899" s="153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</row>
    <row r="900" spans="1:23" ht="62.2" x14ac:dyDescent="0.35">
      <c r="A900" s="181">
        <v>768</v>
      </c>
      <c r="B900" s="177" t="s">
        <v>1394</v>
      </c>
      <c r="C900" s="151" t="s">
        <v>1395</v>
      </c>
      <c r="D900" s="192">
        <v>0</v>
      </c>
      <c r="E900" s="192">
        <v>0</v>
      </c>
      <c r="F900" s="192">
        <f t="shared" si="587"/>
        <v>0</v>
      </c>
      <c r="G900" s="192">
        <f t="shared" si="588"/>
        <v>0</v>
      </c>
      <c r="H900" s="192"/>
      <c r="I900" s="192"/>
      <c r="J900" s="192"/>
      <c r="K900" s="192"/>
      <c r="L900" s="153"/>
      <c r="M900" s="153"/>
      <c r="N900" s="192"/>
      <c r="O900" s="192"/>
      <c r="P900" s="192"/>
      <c r="Q900" s="192"/>
      <c r="R900" s="192"/>
      <c r="S900" s="192"/>
      <c r="T900" s="192"/>
      <c r="U900" s="192"/>
      <c r="V900" s="192"/>
      <c r="W900" s="192"/>
    </row>
    <row r="901" spans="1:23" ht="46.65" x14ac:dyDescent="0.35">
      <c r="A901" s="181">
        <v>769</v>
      </c>
      <c r="B901" s="177" t="s">
        <v>1907</v>
      </c>
      <c r="C901" s="151" t="s">
        <v>1908</v>
      </c>
      <c r="D901" s="192"/>
      <c r="E901" s="192"/>
      <c r="F901" s="192">
        <f t="shared" si="587"/>
        <v>0</v>
      </c>
      <c r="G901" s="192">
        <f t="shared" si="588"/>
        <v>0</v>
      </c>
      <c r="H901" s="192"/>
      <c r="I901" s="192"/>
      <c r="J901" s="192"/>
      <c r="K901" s="192"/>
      <c r="L901" s="153"/>
      <c r="M901" s="153"/>
      <c r="N901" s="192"/>
      <c r="O901" s="192"/>
      <c r="P901" s="192"/>
      <c r="Q901" s="192"/>
      <c r="R901" s="192"/>
      <c r="S901" s="192"/>
      <c r="T901" s="192"/>
      <c r="U901" s="192"/>
      <c r="V901" s="192"/>
      <c r="W901" s="192"/>
    </row>
    <row r="902" spans="1:23" ht="15.05" x14ac:dyDescent="0.35">
      <c r="A902" s="186"/>
      <c r="B902" s="157" t="s">
        <v>521</v>
      </c>
      <c r="C902" s="158"/>
      <c r="D902" s="241">
        <f t="shared" ref="D902" si="589">SUM(D903:D915)</f>
        <v>0</v>
      </c>
      <c r="E902" s="241">
        <f t="shared" ref="E902" si="590">SUM(E903:E915)</f>
        <v>0</v>
      </c>
      <c r="F902" s="191">
        <f t="shared" ref="F902:W902" si="591">SUM(F903:F915)</f>
        <v>0</v>
      </c>
      <c r="G902" s="191">
        <f t="shared" si="591"/>
        <v>0</v>
      </c>
      <c r="H902" s="191">
        <f t="shared" si="591"/>
        <v>0</v>
      </c>
      <c r="I902" s="191">
        <f t="shared" si="591"/>
        <v>0</v>
      </c>
      <c r="J902" s="191">
        <f t="shared" si="591"/>
        <v>0</v>
      </c>
      <c r="K902" s="191">
        <f t="shared" si="591"/>
        <v>0</v>
      </c>
      <c r="L902" s="191">
        <f t="shared" ref="L902:M902" si="592">SUM(L903:L915)</f>
        <v>0</v>
      </c>
      <c r="M902" s="191">
        <f t="shared" si="592"/>
        <v>0</v>
      </c>
      <c r="N902" s="191">
        <f t="shared" si="591"/>
        <v>0</v>
      </c>
      <c r="O902" s="191">
        <f t="shared" si="591"/>
        <v>0</v>
      </c>
      <c r="P902" s="191">
        <f t="shared" si="591"/>
        <v>0</v>
      </c>
      <c r="Q902" s="191">
        <f t="shared" si="591"/>
        <v>0</v>
      </c>
      <c r="R902" s="191">
        <f t="shared" si="591"/>
        <v>0</v>
      </c>
      <c r="S902" s="191">
        <f t="shared" si="591"/>
        <v>0</v>
      </c>
      <c r="T902" s="191">
        <f t="shared" si="591"/>
        <v>0</v>
      </c>
      <c r="U902" s="191">
        <f t="shared" si="591"/>
        <v>0</v>
      </c>
      <c r="V902" s="191">
        <f t="shared" si="591"/>
        <v>0</v>
      </c>
      <c r="W902" s="191">
        <f t="shared" si="591"/>
        <v>0</v>
      </c>
    </row>
    <row r="903" spans="1:23" ht="62.2" x14ac:dyDescent="0.35">
      <c r="A903" s="181">
        <v>770</v>
      </c>
      <c r="B903" s="177" t="s">
        <v>1396</v>
      </c>
      <c r="C903" s="151" t="s">
        <v>1397</v>
      </c>
      <c r="D903" s="192">
        <v>0</v>
      </c>
      <c r="E903" s="192">
        <v>0</v>
      </c>
      <c r="F903" s="192">
        <f t="shared" ref="F903:F915" si="593">L903-D903</f>
        <v>0</v>
      </c>
      <c r="G903" s="192">
        <f t="shared" ref="G903:G915" si="594">M903-E903</f>
        <v>0</v>
      </c>
      <c r="H903" s="192"/>
      <c r="I903" s="192"/>
      <c r="J903" s="192"/>
      <c r="K903" s="192"/>
      <c r="L903" s="153"/>
      <c r="M903" s="153"/>
      <c r="N903" s="192"/>
      <c r="O903" s="192"/>
      <c r="P903" s="192"/>
      <c r="Q903" s="192"/>
      <c r="R903" s="192"/>
      <c r="S903" s="192"/>
      <c r="T903" s="192"/>
      <c r="U903" s="192"/>
      <c r="V903" s="192"/>
      <c r="W903" s="192"/>
    </row>
    <row r="904" spans="1:23" ht="46.65" x14ac:dyDescent="0.35">
      <c r="A904" s="181">
        <v>771</v>
      </c>
      <c r="B904" s="177" t="s">
        <v>1398</v>
      </c>
      <c r="C904" s="151" t="s">
        <v>1399</v>
      </c>
      <c r="D904" s="192">
        <v>0</v>
      </c>
      <c r="E904" s="192">
        <v>0</v>
      </c>
      <c r="F904" s="192">
        <f t="shared" si="593"/>
        <v>0</v>
      </c>
      <c r="G904" s="192">
        <f t="shared" si="594"/>
        <v>0</v>
      </c>
      <c r="H904" s="192"/>
      <c r="I904" s="192"/>
      <c r="J904" s="192"/>
      <c r="K904" s="192"/>
      <c r="L904" s="153"/>
      <c r="M904" s="153"/>
      <c r="N904" s="192"/>
      <c r="O904" s="192"/>
      <c r="P904" s="192"/>
      <c r="Q904" s="192"/>
      <c r="R904" s="192"/>
      <c r="S904" s="192"/>
      <c r="T904" s="192"/>
      <c r="U904" s="192"/>
      <c r="V904" s="192"/>
      <c r="W904" s="192"/>
    </row>
    <row r="905" spans="1:23" ht="46.65" x14ac:dyDescent="0.35">
      <c r="A905" s="181">
        <v>772</v>
      </c>
      <c r="B905" s="177" t="s">
        <v>1400</v>
      </c>
      <c r="C905" s="151" t="s">
        <v>1401</v>
      </c>
      <c r="D905" s="192">
        <v>0</v>
      </c>
      <c r="E905" s="192">
        <v>0</v>
      </c>
      <c r="F905" s="192">
        <f t="shared" si="593"/>
        <v>0</v>
      </c>
      <c r="G905" s="192">
        <f t="shared" si="594"/>
        <v>0</v>
      </c>
      <c r="H905" s="192"/>
      <c r="I905" s="192"/>
      <c r="J905" s="192"/>
      <c r="K905" s="192"/>
      <c r="L905" s="153"/>
      <c r="M905" s="153"/>
      <c r="N905" s="192"/>
      <c r="O905" s="192"/>
      <c r="P905" s="192"/>
      <c r="Q905" s="192"/>
      <c r="R905" s="192"/>
      <c r="S905" s="192"/>
      <c r="T905" s="192"/>
      <c r="U905" s="192"/>
      <c r="V905" s="192"/>
      <c r="W905" s="192"/>
    </row>
    <row r="906" spans="1:23" ht="62.2" x14ac:dyDescent="0.35">
      <c r="A906" s="181">
        <v>773</v>
      </c>
      <c r="B906" s="177" t="s">
        <v>1402</v>
      </c>
      <c r="C906" s="151" t="s">
        <v>1403</v>
      </c>
      <c r="D906" s="192">
        <v>0</v>
      </c>
      <c r="E906" s="192">
        <v>0</v>
      </c>
      <c r="F906" s="192">
        <f t="shared" si="593"/>
        <v>0</v>
      </c>
      <c r="G906" s="192">
        <f t="shared" si="594"/>
        <v>0</v>
      </c>
      <c r="H906" s="192"/>
      <c r="I906" s="192"/>
      <c r="J906" s="192"/>
      <c r="K906" s="192"/>
      <c r="L906" s="153"/>
      <c r="M906" s="153"/>
      <c r="N906" s="192"/>
      <c r="O906" s="192"/>
      <c r="P906" s="192"/>
      <c r="Q906" s="192"/>
      <c r="R906" s="192"/>
      <c r="S906" s="192"/>
      <c r="T906" s="192"/>
      <c r="U906" s="192"/>
      <c r="V906" s="192"/>
      <c r="W906" s="192"/>
    </row>
    <row r="907" spans="1:23" ht="46.65" x14ac:dyDescent="0.35">
      <c r="A907" s="181">
        <v>774</v>
      </c>
      <c r="B907" s="177" t="s">
        <v>1404</v>
      </c>
      <c r="C907" s="151" t="s">
        <v>1405</v>
      </c>
      <c r="D907" s="192">
        <v>0</v>
      </c>
      <c r="E907" s="192">
        <v>0</v>
      </c>
      <c r="F907" s="192">
        <f t="shared" si="593"/>
        <v>0</v>
      </c>
      <c r="G907" s="192">
        <f t="shared" si="594"/>
        <v>0</v>
      </c>
      <c r="H907" s="192"/>
      <c r="I907" s="192"/>
      <c r="J907" s="192"/>
      <c r="K907" s="192"/>
      <c r="L907" s="153"/>
      <c r="M907" s="153"/>
      <c r="N907" s="192"/>
      <c r="O907" s="192"/>
      <c r="P907" s="192"/>
      <c r="Q907" s="192"/>
      <c r="R907" s="192"/>
      <c r="S907" s="192"/>
      <c r="T907" s="192"/>
      <c r="U907" s="192"/>
      <c r="V907" s="192"/>
      <c r="W907" s="192"/>
    </row>
    <row r="908" spans="1:23" ht="62.2" x14ac:dyDescent="0.35">
      <c r="A908" s="181">
        <v>775</v>
      </c>
      <c r="B908" s="177" t="s">
        <v>1406</v>
      </c>
      <c r="C908" s="151" t="s">
        <v>1407</v>
      </c>
      <c r="D908" s="192">
        <v>0</v>
      </c>
      <c r="E908" s="192">
        <v>0</v>
      </c>
      <c r="F908" s="192">
        <f t="shared" si="593"/>
        <v>0</v>
      </c>
      <c r="G908" s="192">
        <f t="shared" si="594"/>
        <v>0</v>
      </c>
      <c r="H908" s="192"/>
      <c r="I908" s="192"/>
      <c r="J908" s="192"/>
      <c r="K908" s="192"/>
      <c r="L908" s="153"/>
      <c r="M908" s="153"/>
      <c r="N908" s="192"/>
      <c r="O908" s="192"/>
      <c r="P908" s="192"/>
      <c r="Q908" s="192"/>
      <c r="R908" s="192"/>
      <c r="S908" s="192"/>
      <c r="T908" s="192"/>
      <c r="U908" s="192"/>
      <c r="V908" s="192"/>
      <c r="W908" s="192"/>
    </row>
    <row r="909" spans="1:23" ht="62.2" x14ac:dyDescent="0.35">
      <c r="A909" s="181">
        <v>776</v>
      </c>
      <c r="B909" s="177" t="s">
        <v>1408</v>
      </c>
      <c r="C909" s="151" t="s">
        <v>1409</v>
      </c>
      <c r="D909" s="192">
        <v>0</v>
      </c>
      <c r="E909" s="192">
        <v>0</v>
      </c>
      <c r="F909" s="192">
        <f t="shared" si="593"/>
        <v>0</v>
      </c>
      <c r="G909" s="192">
        <f t="shared" si="594"/>
        <v>0</v>
      </c>
      <c r="H909" s="192"/>
      <c r="I909" s="192"/>
      <c r="J909" s="192"/>
      <c r="K909" s="192"/>
      <c r="L909" s="153"/>
      <c r="M909" s="153"/>
      <c r="N909" s="192"/>
      <c r="O909" s="192"/>
      <c r="P909" s="192"/>
      <c r="Q909" s="192"/>
      <c r="R909" s="192"/>
      <c r="S909" s="192"/>
      <c r="T909" s="192"/>
      <c r="U909" s="192"/>
      <c r="V909" s="192"/>
      <c r="W909" s="192"/>
    </row>
    <row r="910" spans="1:23" ht="62.2" x14ac:dyDescent="0.35">
      <c r="A910" s="181">
        <v>777</v>
      </c>
      <c r="B910" s="177" t="s">
        <v>1909</v>
      </c>
      <c r="C910" s="151" t="s">
        <v>1410</v>
      </c>
      <c r="D910" s="192">
        <v>0</v>
      </c>
      <c r="E910" s="192">
        <v>0</v>
      </c>
      <c r="F910" s="192">
        <f t="shared" si="593"/>
        <v>0</v>
      </c>
      <c r="G910" s="192">
        <f t="shared" si="594"/>
        <v>0</v>
      </c>
      <c r="H910" s="192"/>
      <c r="I910" s="192"/>
      <c r="J910" s="192"/>
      <c r="K910" s="192"/>
      <c r="L910" s="153"/>
      <c r="M910" s="153"/>
      <c r="N910" s="192"/>
      <c r="O910" s="192"/>
      <c r="P910" s="192"/>
      <c r="Q910" s="192"/>
      <c r="R910" s="192"/>
      <c r="S910" s="192"/>
      <c r="T910" s="192"/>
      <c r="U910" s="192"/>
      <c r="V910" s="192"/>
      <c r="W910" s="192"/>
    </row>
    <row r="911" spans="1:23" ht="62.2" x14ac:dyDescent="0.35">
      <c r="A911" s="181">
        <v>778</v>
      </c>
      <c r="B911" s="177" t="s">
        <v>1910</v>
      </c>
      <c r="C911" s="151" t="s">
        <v>1411</v>
      </c>
      <c r="D911" s="192">
        <v>0</v>
      </c>
      <c r="E911" s="192">
        <v>0</v>
      </c>
      <c r="F911" s="192">
        <f t="shared" si="593"/>
        <v>0</v>
      </c>
      <c r="G911" s="192">
        <f t="shared" si="594"/>
        <v>0</v>
      </c>
      <c r="H911" s="192"/>
      <c r="I911" s="192"/>
      <c r="J911" s="192"/>
      <c r="K911" s="192"/>
      <c r="L911" s="153"/>
      <c r="M911" s="153"/>
      <c r="N911" s="192"/>
      <c r="O911" s="192"/>
      <c r="P911" s="192"/>
      <c r="Q911" s="192"/>
      <c r="R911" s="192"/>
      <c r="S911" s="192"/>
      <c r="T911" s="192"/>
      <c r="U911" s="192"/>
      <c r="V911" s="192"/>
      <c r="W911" s="192"/>
    </row>
    <row r="912" spans="1:23" ht="46.65" x14ac:dyDescent="0.35">
      <c r="A912" s="181">
        <v>779</v>
      </c>
      <c r="B912" s="177" t="s">
        <v>1911</v>
      </c>
      <c r="C912" s="151" t="s">
        <v>1412</v>
      </c>
      <c r="D912" s="192">
        <v>0</v>
      </c>
      <c r="E912" s="192">
        <v>0</v>
      </c>
      <c r="F912" s="192">
        <f t="shared" si="593"/>
        <v>0</v>
      </c>
      <c r="G912" s="192">
        <f t="shared" si="594"/>
        <v>0</v>
      </c>
      <c r="H912" s="192"/>
      <c r="I912" s="192"/>
      <c r="J912" s="192"/>
      <c r="K912" s="192"/>
      <c r="L912" s="153"/>
      <c r="M912" s="153"/>
      <c r="N912" s="192"/>
      <c r="O912" s="192"/>
      <c r="P912" s="192"/>
      <c r="Q912" s="192"/>
      <c r="R912" s="192"/>
      <c r="S912" s="192"/>
      <c r="T912" s="192"/>
      <c r="U912" s="192"/>
      <c r="V912" s="192"/>
      <c r="W912" s="192"/>
    </row>
    <row r="913" spans="1:23" ht="62.2" x14ac:dyDescent="0.35">
      <c r="A913" s="181">
        <v>780</v>
      </c>
      <c r="B913" s="177" t="s">
        <v>1413</v>
      </c>
      <c r="C913" s="151" t="s">
        <v>1414</v>
      </c>
      <c r="D913" s="192">
        <v>0</v>
      </c>
      <c r="E913" s="192">
        <v>0</v>
      </c>
      <c r="F913" s="192">
        <f t="shared" si="593"/>
        <v>0</v>
      </c>
      <c r="G913" s="192">
        <f t="shared" si="594"/>
        <v>0</v>
      </c>
      <c r="H913" s="192"/>
      <c r="I913" s="192"/>
      <c r="J913" s="192"/>
      <c r="K913" s="192"/>
      <c r="L913" s="153"/>
      <c r="M913" s="153"/>
      <c r="N913" s="192"/>
      <c r="O913" s="192"/>
      <c r="P913" s="192"/>
      <c r="Q913" s="192"/>
      <c r="R913" s="192"/>
      <c r="S913" s="192"/>
      <c r="T913" s="192"/>
      <c r="U913" s="192"/>
      <c r="V913" s="192"/>
      <c r="W913" s="192"/>
    </row>
    <row r="914" spans="1:23" ht="46.65" x14ac:dyDescent="0.35">
      <c r="A914" s="181">
        <v>781</v>
      </c>
      <c r="B914" s="177" t="s">
        <v>1912</v>
      </c>
      <c r="C914" s="151" t="s">
        <v>1415</v>
      </c>
      <c r="D914" s="192">
        <v>0</v>
      </c>
      <c r="E914" s="192">
        <v>0</v>
      </c>
      <c r="F914" s="192">
        <f t="shared" si="593"/>
        <v>0</v>
      </c>
      <c r="G914" s="192">
        <f t="shared" si="594"/>
        <v>0</v>
      </c>
      <c r="H914" s="192"/>
      <c r="I914" s="192"/>
      <c r="J914" s="192"/>
      <c r="K914" s="192"/>
      <c r="L914" s="153"/>
      <c r="M914" s="153"/>
      <c r="N914" s="192"/>
      <c r="O914" s="192"/>
      <c r="P914" s="192"/>
      <c r="Q914" s="192"/>
      <c r="R914" s="192"/>
      <c r="S914" s="192"/>
      <c r="T914" s="192"/>
      <c r="U914" s="192"/>
      <c r="V914" s="192"/>
      <c r="W914" s="192"/>
    </row>
    <row r="915" spans="1:23" ht="46.65" x14ac:dyDescent="0.35">
      <c r="A915" s="181">
        <v>782</v>
      </c>
      <c r="B915" s="152" t="s">
        <v>1416</v>
      </c>
      <c r="C915" s="174" t="s">
        <v>1417</v>
      </c>
      <c r="D915" s="192">
        <v>0</v>
      </c>
      <c r="E915" s="192">
        <v>0</v>
      </c>
      <c r="F915" s="192">
        <f t="shared" si="593"/>
        <v>0</v>
      </c>
      <c r="G915" s="192">
        <f t="shared" si="594"/>
        <v>0</v>
      </c>
      <c r="H915" s="192"/>
      <c r="I915" s="192"/>
      <c r="J915" s="192"/>
      <c r="K915" s="192"/>
      <c r="L915" s="153"/>
      <c r="M915" s="153"/>
      <c r="N915" s="192"/>
      <c r="O915" s="192"/>
      <c r="P915" s="192"/>
      <c r="Q915" s="192"/>
      <c r="R915" s="192"/>
      <c r="S915" s="192"/>
      <c r="T915" s="192"/>
      <c r="U915" s="192"/>
      <c r="V915" s="192"/>
      <c r="W915" s="192"/>
    </row>
    <row r="916" spans="1:23" ht="15.05" x14ac:dyDescent="0.35">
      <c r="A916" s="186"/>
      <c r="B916" s="157" t="s">
        <v>414</v>
      </c>
      <c r="C916" s="158"/>
      <c r="D916" s="241">
        <f t="shared" ref="D916" si="595">SUM(D917:D930)</f>
        <v>0.85</v>
      </c>
      <c r="E916" s="241">
        <f t="shared" ref="E916" si="596">SUM(E917:E930)</f>
        <v>1.26</v>
      </c>
      <c r="F916" s="191">
        <f t="shared" ref="F916:W916" si="597">SUM(F917:F930)</f>
        <v>0.30099999999999999</v>
      </c>
      <c r="G916" s="191">
        <f t="shared" si="597"/>
        <v>2.14</v>
      </c>
      <c r="H916" s="191">
        <f t="shared" si="597"/>
        <v>0</v>
      </c>
      <c r="I916" s="191">
        <f t="shared" si="597"/>
        <v>0</v>
      </c>
      <c r="J916" s="191">
        <f t="shared" si="597"/>
        <v>0</v>
      </c>
      <c r="K916" s="191">
        <f t="shared" si="597"/>
        <v>0</v>
      </c>
      <c r="L916" s="191">
        <f t="shared" si="597"/>
        <v>1.1509999999999998</v>
      </c>
      <c r="M916" s="191">
        <f t="shared" si="597"/>
        <v>3.4</v>
      </c>
      <c r="N916" s="191">
        <f t="shared" si="597"/>
        <v>0</v>
      </c>
      <c r="O916" s="191">
        <f t="shared" si="597"/>
        <v>0</v>
      </c>
      <c r="P916" s="191">
        <f t="shared" si="597"/>
        <v>0</v>
      </c>
      <c r="Q916" s="191">
        <f t="shared" si="597"/>
        <v>0</v>
      </c>
      <c r="R916" s="191">
        <f t="shared" si="597"/>
        <v>0</v>
      </c>
      <c r="S916" s="191">
        <f t="shared" si="597"/>
        <v>0</v>
      </c>
      <c r="T916" s="191">
        <f t="shared" si="597"/>
        <v>0</v>
      </c>
      <c r="U916" s="191">
        <f t="shared" si="597"/>
        <v>0</v>
      </c>
      <c r="V916" s="191">
        <f t="shared" si="597"/>
        <v>0</v>
      </c>
      <c r="W916" s="191">
        <f t="shared" si="597"/>
        <v>0</v>
      </c>
    </row>
    <row r="917" spans="1:23" ht="62.2" x14ac:dyDescent="0.35">
      <c r="A917" s="181">
        <v>783</v>
      </c>
      <c r="B917" s="177" t="s">
        <v>1418</v>
      </c>
      <c r="C917" s="151" t="s">
        <v>1419</v>
      </c>
      <c r="D917" s="192">
        <v>0.85</v>
      </c>
      <c r="E917" s="192">
        <v>1.26</v>
      </c>
      <c r="F917" s="192">
        <f t="shared" ref="F917:F930" si="598">L917-D917</f>
        <v>0</v>
      </c>
      <c r="G917" s="192">
        <f t="shared" ref="G917:G930" si="599">M917-E917</f>
        <v>0</v>
      </c>
      <c r="H917" s="192"/>
      <c r="I917" s="192"/>
      <c r="J917" s="192"/>
      <c r="K917" s="192"/>
      <c r="L917" s="153">
        <v>0.85</v>
      </c>
      <c r="M917" s="153">
        <v>1.26</v>
      </c>
      <c r="N917" s="192"/>
      <c r="O917" s="192"/>
      <c r="P917" s="192"/>
      <c r="Q917" s="192"/>
      <c r="R917" s="192"/>
      <c r="S917" s="192"/>
      <c r="T917" s="192"/>
      <c r="U917" s="192"/>
      <c r="V917" s="192"/>
      <c r="W917" s="192"/>
    </row>
    <row r="918" spans="1:23" ht="62.2" x14ac:dyDescent="0.35">
      <c r="A918" s="181">
        <v>784</v>
      </c>
      <c r="B918" s="177" t="s">
        <v>1420</v>
      </c>
      <c r="C918" s="151" t="s">
        <v>1421</v>
      </c>
      <c r="D918" s="192">
        <v>0</v>
      </c>
      <c r="E918" s="192">
        <v>0</v>
      </c>
      <c r="F918" s="192">
        <f t="shared" si="598"/>
        <v>0.16300000000000001</v>
      </c>
      <c r="G918" s="192">
        <f t="shared" si="599"/>
        <v>1.26</v>
      </c>
      <c r="H918" s="192"/>
      <c r="I918" s="192"/>
      <c r="J918" s="192"/>
      <c r="K918" s="192"/>
      <c r="L918" s="153">
        <v>0.16300000000000001</v>
      </c>
      <c r="M918" s="153">
        <v>1.26</v>
      </c>
      <c r="N918" s="192"/>
      <c r="O918" s="192"/>
      <c r="P918" s="192"/>
      <c r="Q918" s="192"/>
      <c r="R918" s="192"/>
      <c r="S918" s="192"/>
      <c r="T918" s="192"/>
      <c r="U918" s="192"/>
      <c r="V918" s="192"/>
      <c r="W918" s="192"/>
    </row>
    <row r="919" spans="1:23" ht="62.2" x14ac:dyDescent="0.35">
      <c r="A919" s="181">
        <v>785</v>
      </c>
      <c r="B919" s="177" t="s">
        <v>1422</v>
      </c>
      <c r="C919" s="151" t="s">
        <v>1423</v>
      </c>
      <c r="D919" s="192">
        <v>0</v>
      </c>
      <c r="E919" s="192">
        <v>0</v>
      </c>
      <c r="F919" s="192">
        <f t="shared" si="598"/>
        <v>0</v>
      </c>
      <c r="G919" s="192">
        <f t="shared" si="599"/>
        <v>0</v>
      </c>
      <c r="H919" s="192"/>
      <c r="I919" s="192"/>
      <c r="J919" s="192"/>
      <c r="K919" s="192"/>
      <c r="L919" s="153"/>
      <c r="M919" s="153"/>
      <c r="N919" s="192"/>
      <c r="O919" s="192"/>
      <c r="P919" s="192"/>
      <c r="Q919" s="192"/>
      <c r="R919" s="192"/>
      <c r="S919" s="192"/>
      <c r="T919" s="192"/>
      <c r="U919" s="192"/>
      <c r="V919" s="192"/>
      <c r="W919" s="192"/>
    </row>
    <row r="920" spans="1:23" ht="46.65" x14ac:dyDescent="0.35">
      <c r="A920" s="181">
        <v>786</v>
      </c>
      <c r="B920" s="177" t="s">
        <v>1424</v>
      </c>
      <c r="C920" s="151" t="s">
        <v>1425</v>
      </c>
      <c r="D920" s="192">
        <v>0</v>
      </c>
      <c r="E920" s="192">
        <v>0</v>
      </c>
      <c r="F920" s="192">
        <f t="shared" si="598"/>
        <v>2.5999999999999999E-2</v>
      </c>
      <c r="G920" s="192">
        <f t="shared" si="599"/>
        <v>0.63</v>
      </c>
      <c r="H920" s="192"/>
      <c r="I920" s="192"/>
      <c r="J920" s="192"/>
      <c r="K920" s="192"/>
      <c r="L920" s="153">
        <v>2.5999999999999999E-2</v>
      </c>
      <c r="M920" s="153">
        <v>0.63</v>
      </c>
      <c r="N920" s="192"/>
      <c r="O920" s="192"/>
      <c r="P920" s="192"/>
      <c r="Q920" s="192"/>
      <c r="R920" s="192"/>
      <c r="S920" s="192"/>
      <c r="T920" s="192"/>
      <c r="U920" s="192"/>
      <c r="V920" s="192"/>
      <c r="W920" s="192"/>
    </row>
    <row r="921" spans="1:23" ht="62.2" x14ac:dyDescent="0.35">
      <c r="A921" s="181">
        <v>787</v>
      </c>
      <c r="B921" s="177" t="s">
        <v>1426</v>
      </c>
      <c r="C921" s="151" t="s">
        <v>1427</v>
      </c>
      <c r="D921" s="192">
        <v>0</v>
      </c>
      <c r="E921" s="192">
        <v>0</v>
      </c>
      <c r="F921" s="192">
        <f t="shared" si="598"/>
        <v>0</v>
      </c>
      <c r="G921" s="192">
        <f t="shared" si="599"/>
        <v>0</v>
      </c>
      <c r="H921" s="192"/>
      <c r="I921" s="192"/>
      <c r="J921" s="192"/>
      <c r="K921" s="192"/>
      <c r="L921" s="153"/>
      <c r="M921" s="153"/>
      <c r="N921" s="192"/>
      <c r="O921" s="192"/>
      <c r="P921" s="192"/>
      <c r="Q921" s="192"/>
      <c r="R921" s="192"/>
      <c r="S921" s="192"/>
      <c r="T921" s="192"/>
      <c r="U921" s="192"/>
      <c r="V921" s="192"/>
      <c r="W921" s="192"/>
    </row>
    <row r="922" spans="1:23" ht="93.25" x14ac:dyDescent="0.35">
      <c r="A922" s="181">
        <v>788</v>
      </c>
      <c r="B922" s="177" t="s">
        <v>1428</v>
      </c>
      <c r="C922" s="151" t="s">
        <v>1429</v>
      </c>
      <c r="D922" s="192">
        <v>0</v>
      </c>
      <c r="E922" s="192">
        <v>0</v>
      </c>
      <c r="F922" s="192">
        <f t="shared" si="598"/>
        <v>0</v>
      </c>
      <c r="G922" s="192">
        <f t="shared" si="599"/>
        <v>0</v>
      </c>
      <c r="H922" s="192"/>
      <c r="I922" s="192"/>
      <c r="J922" s="192"/>
      <c r="K922" s="192"/>
      <c r="L922" s="153"/>
      <c r="M922" s="153"/>
      <c r="N922" s="192"/>
      <c r="O922" s="192"/>
      <c r="P922" s="192"/>
      <c r="Q922" s="192"/>
      <c r="R922" s="192"/>
      <c r="S922" s="192"/>
      <c r="T922" s="192"/>
      <c r="U922" s="192"/>
      <c r="V922" s="192"/>
      <c r="W922" s="192"/>
    </row>
    <row r="923" spans="1:23" ht="62.2" x14ac:dyDescent="0.35">
      <c r="A923" s="181">
        <v>789</v>
      </c>
      <c r="B923" s="177" t="s">
        <v>1913</v>
      </c>
      <c r="C923" s="151" t="s">
        <v>1430</v>
      </c>
      <c r="D923" s="192">
        <v>0</v>
      </c>
      <c r="E923" s="192">
        <v>0</v>
      </c>
      <c r="F923" s="192">
        <f t="shared" si="598"/>
        <v>0</v>
      </c>
      <c r="G923" s="192">
        <f t="shared" si="599"/>
        <v>0</v>
      </c>
      <c r="H923" s="192"/>
      <c r="I923" s="192"/>
      <c r="J923" s="192"/>
      <c r="K923" s="192"/>
      <c r="L923" s="153"/>
      <c r="M923" s="153"/>
      <c r="N923" s="192"/>
      <c r="O923" s="192"/>
      <c r="P923" s="192"/>
      <c r="Q923" s="192"/>
      <c r="R923" s="192"/>
      <c r="S923" s="192"/>
      <c r="T923" s="192"/>
      <c r="U923" s="192"/>
      <c r="V923" s="192"/>
      <c r="W923" s="192"/>
    </row>
    <row r="924" spans="1:23" ht="62.2" x14ac:dyDescent="0.35">
      <c r="A924" s="181">
        <v>790</v>
      </c>
      <c r="B924" s="177" t="s">
        <v>1914</v>
      </c>
      <c r="C924" s="151" t="s">
        <v>1431</v>
      </c>
      <c r="D924" s="192">
        <v>0</v>
      </c>
      <c r="E924" s="192">
        <v>0</v>
      </c>
      <c r="F924" s="192">
        <f t="shared" si="598"/>
        <v>0.11199999999999999</v>
      </c>
      <c r="G924" s="192">
        <f t="shared" si="599"/>
        <v>0.25</v>
      </c>
      <c r="H924" s="192"/>
      <c r="I924" s="192"/>
      <c r="J924" s="192"/>
      <c r="K924" s="192"/>
      <c r="L924" s="153">
        <v>0.11199999999999999</v>
      </c>
      <c r="M924" s="153">
        <v>0.25</v>
      </c>
      <c r="N924" s="192"/>
      <c r="O924" s="192"/>
      <c r="P924" s="192"/>
      <c r="Q924" s="192"/>
      <c r="R924" s="192"/>
      <c r="S924" s="192"/>
      <c r="T924" s="192"/>
      <c r="U924" s="192"/>
      <c r="V924" s="192"/>
      <c r="W924" s="192"/>
    </row>
    <row r="925" spans="1:23" ht="46.65" x14ac:dyDescent="0.35">
      <c r="A925" s="181">
        <v>791</v>
      </c>
      <c r="B925" s="177" t="s">
        <v>1432</v>
      </c>
      <c r="C925" s="151" t="s">
        <v>1433</v>
      </c>
      <c r="D925" s="192">
        <v>0</v>
      </c>
      <c r="E925" s="192">
        <v>0</v>
      </c>
      <c r="F925" s="192">
        <f t="shared" si="598"/>
        <v>0</v>
      </c>
      <c r="G925" s="192">
        <f t="shared" si="599"/>
        <v>0</v>
      </c>
      <c r="H925" s="192"/>
      <c r="I925" s="192"/>
      <c r="J925" s="192"/>
      <c r="K925" s="192"/>
      <c r="L925" s="153"/>
      <c r="M925" s="153"/>
      <c r="N925" s="192"/>
      <c r="O925" s="192"/>
      <c r="P925" s="192"/>
      <c r="Q925" s="192"/>
      <c r="R925" s="192"/>
      <c r="S925" s="192"/>
      <c r="T925" s="192"/>
      <c r="U925" s="192"/>
      <c r="V925" s="192"/>
      <c r="W925" s="192"/>
    </row>
    <row r="926" spans="1:23" ht="108.8" x14ac:dyDescent="0.35">
      <c r="A926" s="181">
        <v>792</v>
      </c>
      <c r="B926" s="177" t="s">
        <v>1915</v>
      </c>
      <c r="C926" s="151" t="s">
        <v>1434</v>
      </c>
      <c r="D926" s="192">
        <v>0</v>
      </c>
      <c r="E926" s="192">
        <v>0</v>
      </c>
      <c r="F926" s="192">
        <f t="shared" si="598"/>
        <v>0</v>
      </c>
      <c r="G926" s="192">
        <f t="shared" si="599"/>
        <v>0</v>
      </c>
      <c r="H926" s="192"/>
      <c r="I926" s="192"/>
      <c r="J926" s="192"/>
      <c r="K926" s="192"/>
      <c r="L926" s="153"/>
      <c r="M926" s="153"/>
      <c r="N926" s="192"/>
      <c r="O926" s="192"/>
      <c r="P926" s="192"/>
      <c r="Q926" s="192"/>
      <c r="R926" s="192"/>
      <c r="S926" s="192"/>
      <c r="T926" s="192"/>
      <c r="U926" s="192"/>
      <c r="V926" s="192"/>
      <c r="W926" s="192"/>
    </row>
    <row r="927" spans="1:23" ht="46.65" x14ac:dyDescent="0.35">
      <c r="A927" s="181">
        <v>793</v>
      </c>
      <c r="B927" s="177" t="s">
        <v>1435</v>
      </c>
      <c r="C927" s="151" t="s">
        <v>1436</v>
      </c>
      <c r="D927" s="192">
        <v>0</v>
      </c>
      <c r="E927" s="192">
        <v>0</v>
      </c>
      <c r="F927" s="192">
        <f t="shared" si="598"/>
        <v>0</v>
      </c>
      <c r="G927" s="192">
        <f t="shared" si="599"/>
        <v>0</v>
      </c>
      <c r="H927" s="192"/>
      <c r="I927" s="192"/>
      <c r="J927" s="192"/>
      <c r="K927" s="192"/>
      <c r="L927" s="153"/>
      <c r="M927" s="153"/>
      <c r="N927" s="192"/>
      <c r="O927" s="192"/>
      <c r="P927" s="192"/>
      <c r="Q927" s="192"/>
      <c r="R927" s="192"/>
      <c r="S927" s="192"/>
      <c r="T927" s="192"/>
      <c r="U927" s="192"/>
      <c r="V927" s="192"/>
      <c r="W927" s="192"/>
    </row>
    <row r="928" spans="1:23" ht="62.2" x14ac:dyDescent="0.35">
      <c r="A928" s="181">
        <v>794</v>
      </c>
      <c r="B928" s="177" t="s">
        <v>1437</v>
      </c>
      <c r="C928" s="151" t="s">
        <v>1438</v>
      </c>
      <c r="D928" s="192">
        <v>0</v>
      </c>
      <c r="E928" s="192">
        <v>0</v>
      </c>
      <c r="F928" s="192">
        <f t="shared" si="598"/>
        <v>0</v>
      </c>
      <c r="G928" s="192">
        <f t="shared" si="599"/>
        <v>0</v>
      </c>
      <c r="H928" s="192"/>
      <c r="I928" s="192"/>
      <c r="J928" s="192"/>
      <c r="K928" s="192"/>
      <c r="L928" s="153"/>
      <c r="M928" s="153"/>
      <c r="N928" s="192"/>
      <c r="O928" s="192"/>
      <c r="P928" s="192"/>
      <c r="Q928" s="192"/>
      <c r="R928" s="192"/>
      <c r="S928" s="192"/>
      <c r="T928" s="192"/>
      <c r="U928" s="192"/>
      <c r="V928" s="192"/>
      <c r="W928" s="192"/>
    </row>
    <row r="929" spans="1:23" ht="77.7" x14ac:dyDescent="0.35">
      <c r="A929" s="181">
        <v>795</v>
      </c>
      <c r="B929" s="177" t="s">
        <v>1439</v>
      </c>
      <c r="C929" s="151" t="s">
        <v>1440</v>
      </c>
      <c r="D929" s="192">
        <v>0</v>
      </c>
      <c r="E929" s="192">
        <v>0</v>
      </c>
      <c r="F929" s="192">
        <f t="shared" si="598"/>
        <v>0</v>
      </c>
      <c r="G929" s="192">
        <f t="shared" si="599"/>
        <v>0</v>
      </c>
      <c r="H929" s="192"/>
      <c r="I929" s="192"/>
      <c r="J929" s="192"/>
      <c r="K929" s="192"/>
      <c r="L929" s="153"/>
      <c r="M929" s="153"/>
      <c r="N929" s="192"/>
      <c r="O929" s="192"/>
      <c r="P929" s="192"/>
      <c r="Q929" s="192"/>
      <c r="R929" s="192"/>
      <c r="S929" s="192"/>
      <c r="T929" s="192"/>
      <c r="U929" s="192"/>
      <c r="V929" s="192"/>
      <c r="W929" s="192"/>
    </row>
    <row r="930" spans="1:23" ht="31.1" x14ac:dyDescent="0.35">
      <c r="A930" s="181">
        <v>796</v>
      </c>
      <c r="B930" s="177" t="s">
        <v>1441</v>
      </c>
      <c r="C930" s="151" t="s">
        <v>1442</v>
      </c>
      <c r="D930" s="192">
        <v>0</v>
      </c>
      <c r="E930" s="192">
        <v>0</v>
      </c>
      <c r="F930" s="192">
        <f t="shared" si="598"/>
        <v>0</v>
      </c>
      <c r="G930" s="192">
        <f t="shared" si="599"/>
        <v>0</v>
      </c>
      <c r="H930" s="192"/>
      <c r="I930" s="192"/>
      <c r="J930" s="192"/>
      <c r="K930" s="192"/>
      <c r="L930" s="153"/>
      <c r="M930" s="153"/>
      <c r="N930" s="192"/>
      <c r="O930" s="192"/>
      <c r="P930" s="192"/>
      <c r="Q930" s="192"/>
      <c r="R930" s="192"/>
      <c r="S930" s="192"/>
      <c r="T930" s="192"/>
      <c r="U930" s="192"/>
      <c r="V930" s="192"/>
      <c r="W930" s="192"/>
    </row>
    <row r="931" spans="1:23" ht="15.05" x14ac:dyDescent="0.35">
      <c r="A931" s="186"/>
      <c r="B931" s="157" t="s">
        <v>595</v>
      </c>
      <c r="C931" s="158"/>
      <c r="D931" s="241">
        <f t="shared" ref="D931" si="600">SUM(D932:D935)</f>
        <v>0.02</v>
      </c>
      <c r="E931" s="241">
        <f t="shared" ref="E931" si="601">SUM(E932:E935)</f>
        <v>0</v>
      </c>
      <c r="F931" s="191">
        <f t="shared" ref="F931:W931" si="602">SUM(F932:F935)</f>
        <v>0.1</v>
      </c>
      <c r="G931" s="191">
        <f t="shared" si="602"/>
        <v>0</v>
      </c>
      <c r="H931" s="191">
        <f t="shared" si="602"/>
        <v>0</v>
      </c>
      <c r="I931" s="191">
        <f t="shared" si="602"/>
        <v>0</v>
      </c>
      <c r="J931" s="191">
        <f t="shared" si="602"/>
        <v>0</v>
      </c>
      <c r="K931" s="191">
        <f t="shared" si="602"/>
        <v>0</v>
      </c>
      <c r="L931" s="191">
        <f t="shared" si="602"/>
        <v>0.12000000000000001</v>
      </c>
      <c r="M931" s="191">
        <f t="shared" si="602"/>
        <v>0</v>
      </c>
      <c r="N931" s="191">
        <f t="shared" si="602"/>
        <v>0</v>
      </c>
      <c r="O931" s="191">
        <f t="shared" si="602"/>
        <v>0</v>
      </c>
      <c r="P931" s="191">
        <f t="shared" si="602"/>
        <v>0</v>
      </c>
      <c r="Q931" s="191">
        <f t="shared" si="602"/>
        <v>0</v>
      </c>
      <c r="R931" s="191">
        <f t="shared" si="602"/>
        <v>0</v>
      </c>
      <c r="S931" s="191">
        <f t="shared" si="602"/>
        <v>0</v>
      </c>
      <c r="T931" s="191">
        <f t="shared" si="602"/>
        <v>0</v>
      </c>
      <c r="U931" s="191">
        <f t="shared" si="602"/>
        <v>0</v>
      </c>
      <c r="V931" s="191">
        <f t="shared" si="602"/>
        <v>0</v>
      </c>
      <c r="W931" s="191">
        <f t="shared" si="602"/>
        <v>0</v>
      </c>
    </row>
    <row r="932" spans="1:23" ht="46.65" x14ac:dyDescent="0.35">
      <c r="A932" s="167">
        <v>797</v>
      </c>
      <c r="B932" s="177" t="s">
        <v>1443</v>
      </c>
      <c r="C932" s="151" t="s">
        <v>1444</v>
      </c>
      <c r="D932" s="192">
        <v>0</v>
      </c>
      <c r="E932" s="192">
        <v>0</v>
      </c>
      <c r="F932" s="192">
        <f t="shared" ref="F932:F935" si="603">L932-D932</f>
        <v>0</v>
      </c>
      <c r="G932" s="192">
        <f t="shared" ref="G932:G935" si="604">M932-E932</f>
        <v>0</v>
      </c>
      <c r="H932" s="192"/>
      <c r="I932" s="192"/>
      <c r="J932" s="192"/>
      <c r="K932" s="192"/>
      <c r="L932" s="153"/>
      <c r="M932" s="153"/>
      <c r="N932" s="192"/>
      <c r="O932" s="192"/>
      <c r="P932" s="192"/>
      <c r="Q932" s="192"/>
      <c r="R932" s="192"/>
      <c r="S932" s="192"/>
      <c r="T932" s="192"/>
      <c r="U932" s="192"/>
      <c r="V932" s="192"/>
      <c r="W932" s="192"/>
    </row>
    <row r="933" spans="1:23" ht="46.65" x14ac:dyDescent="0.35">
      <c r="A933" s="181">
        <v>798</v>
      </c>
      <c r="B933" s="177" t="s">
        <v>1916</v>
      </c>
      <c r="C933" s="151" t="s">
        <v>1445</v>
      </c>
      <c r="D933" s="192">
        <v>0.02</v>
      </c>
      <c r="E933" s="192">
        <v>0</v>
      </c>
      <c r="F933" s="192">
        <f t="shared" si="603"/>
        <v>0</v>
      </c>
      <c r="G933" s="192">
        <f t="shared" si="604"/>
        <v>0</v>
      </c>
      <c r="H933" s="192"/>
      <c r="I933" s="192"/>
      <c r="J933" s="192"/>
      <c r="K933" s="192"/>
      <c r="L933" s="153">
        <v>0.02</v>
      </c>
      <c r="M933" s="153"/>
      <c r="N933" s="192"/>
      <c r="O933" s="192"/>
      <c r="P933" s="192"/>
      <c r="Q933" s="192"/>
      <c r="R933" s="192"/>
      <c r="S933" s="192"/>
      <c r="T933" s="192"/>
      <c r="U933" s="192"/>
      <c r="V933" s="192"/>
      <c r="W933" s="192"/>
    </row>
    <row r="934" spans="1:23" ht="62.2" x14ac:dyDescent="0.35">
      <c r="A934" s="181">
        <v>799</v>
      </c>
      <c r="B934" s="177" t="s">
        <v>1917</v>
      </c>
      <c r="C934" s="151" t="s">
        <v>1446</v>
      </c>
      <c r="D934" s="192">
        <v>0</v>
      </c>
      <c r="E934" s="192">
        <v>0</v>
      </c>
      <c r="F934" s="192">
        <f t="shared" si="603"/>
        <v>0.1</v>
      </c>
      <c r="G934" s="192">
        <f t="shared" si="604"/>
        <v>0</v>
      </c>
      <c r="H934" s="192"/>
      <c r="I934" s="192"/>
      <c r="J934" s="192"/>
      <c r="K934" s="192"/>
      <c r="L934" s="153">
        <v>0.1</v>
      </c>
      <c r="M934" s="153"/>
      <c r="N934" s="192"/>
      <c r="O934" s="192"/>
      <c r="P934" s="192"/>
      <c r="Q934" s="192"/>
      <c r="R934" s="192"/>
      <c r="S934" s="192"/>
      <c r="T934" s="192"/>
      <c r="U934" s="192"/>
      <c r="V934" s="192"/>
      <c r="W934" s="192"/>
    </row>
    <row r="935" spans="1:23" ht="46.65" x14ac:dyDescent="0.35">
      <c r="A935" s="181">
        <v>800</v>
      </c>
      <c r="B935" s="177" t="s">
        <v>1918</v>
      </c>
      <c r="C935" s="151" t="s">
        <v>1919</v>
      </c>
      <c r="D935" s="192"/>
      <c r="E935" s="192"/>
      <c r="F935" s="192">
        <f t="shared" si="603"/>
        <v>0</v>
      </c>
      <c r="G935" s="192">
        <f t="shared" si="604"/>
        <v>0</v>
      </c>
      <c r="H935" s="192"/>
      <c r="I935" s="192"/>
      <c r="J935" s="192"/>
      <c r="K935" s="192"/>
      <c r="L935" s="153"/>
      <c r="M935" s="153"/>
      <c r="N935" s="192"/>
      <c r="O935" s="192"/>
      <c r="P935" s="192"/>
      <c r="Q935" s="192"/>
      <c r="R935" s="192"/>
      <c r="S935" s="192"/>
      <c r="T935" s="192"/>
      <c r="U935" s="192"/>
      <c r="V935" s="192"/>
      <c r="W935" s="192"/>
    </row>
    <row r="936" spans="1:23" ht="15.05" x14ac:dyDescent="0.35">
      <c r="A936" s="186"/>
      <c r="B936" s="157" t="s">
        <v>212</v>
      </c>
      <c r="C936" s="158"/>
      <c r="D936" s="241">
        <f t="shared" ref="D936" si="605">SUM(D937)</f>
        <v>0</v>
      </c>
      <c r="E936" s="241">
        <f t="shared" ref="E936" si="606">SUM(E937)</f>
        <v>0</v>
      </c>
      <c r="F936" s="191">
        <f t="shared" ref="F936:W936" si="607">SUM(F937:F937)</f>
        <v>0</v>
      </c>
      <c r="G936" s="191">
        <f t="shared" si="607"/>
        <v>0</v>
      </c>
      <c r="H936" s="191">
        <f t="shared" si="607"/>
        <v>0</v>
      </c>
      <c r="I936" s="191">
        <f t="shared" si="607"/>
        <v>0</v>
      </c>
      <c r="J936" s="191">
        <f t="shared" si="607"/>
        <v>0</v>
      </c>
      <c r="K936" s="191">
        <f t="shared" si="607"/>
        <v>0</v>
      </c>
      <c r="L936" s="191">
        <f t="shared" ref="L936:M936" si="608">SUM(L937:L937)</f>
        <v>0</v>
      </c>
      <c r="M936" s="191">
        <f t="shared" si="608"/>
        <v>0</v>
      </c>
      <c r="N936" s="191">
        <f t="shared" si="607"/>
        <v>0</v>
      </c>
      <c r="O936" s="191">
        <f t="shared" si="607"/>
        <v>0</v>
      </c>
      <c r="P936" s="191">
        <f t="shared" si="607"/>
        <v>0</v>
      </c>
      <c r="Q936" s="191">
        <f t="shared" si="607"/>
        <v>0</v>
      </c>
      <c r="R936" s="191">
        <f t="shared" si="607"/>
        <v>0</v>
      </c>
      <c r="S936" s="191">
        <f t="shared" si="607"/>
        <v>0</v>
      </c>
      <c r="T936" s="191">
        <f t="shared" si="607"/>
        <v>0</v>
      </c>
      <c r="U936" s="191">
        <f t="shared" si="607"/>
        <v>0</v>
      </c>
      <c r="V936" s="191">
        <f t="shared" si="607"/>
        <v>0</v>
      </c>
      <c r="W936" s="191">
        <f t="shared" si="607"/>
        <v>0</v>
      </c>
    </row>
    <row r="937" spans="1:23" ht="62.2" x14ac:dyDescent="0.35">
      <c r="A937" s="181">
        <v>801</v>
      </c>
      <c r="B937" s="177" t="s">
        <v>1447</v>
      </c>
      <c r="C937" s="151" t="s">
        <v>1448</v>
      </c>
      <c r="D937" s="192">
        <v>0</v>
      </c>
      <c r="E937" s="192">
        <v>0</v>
      </c>
      <c r="F937" s="192">
        <f>L937-D937</f>
        <v>0</v>
      </c>
      <c r="G937" s="192">
        <f>M937-E937</f>
        <v>0</v>
      </c>
      <c r="H937" s="192"/>
      <c r="I937" s="192"/>
      <c r="J937" s="192"/>
      <c r="K937" s="192"/>
      <c r="L937" s="153"/>
      <c r="M937" s="153"/>
      <c r="N937" s="192"/>
      <c r="O937" s="192"/>
      <c r="P937" s="192"/>
      <c r="Q937" s="192"/>
      <c r="R937" s="192"/>
      <c r="S937" s="192"/>
      <c r="T937" s="192"/>
      <c r="U937" s="192"/>
      <c r="V937" s="192"/>
      <c r="W937" s="192"/>
    </row>
    <row r="938" spans="1:23" ht="15.05" x14ac:dyDescent="0.35">
      <c r="A938" s="186"/>
      <c r="B938" s="157" t="s">
        <v>1234</v>
      </c>
      <c r="C938" s="158"/>
      <c r="D938" s="241">
        <f t="shared" ref="D938" si="609">SUM(D939:D940)</f>
        <v>0</v>
      </c>
      <c r="E938" s="241">
        <f t="shared" ref="E938" si="610">SUM(E939:E940)</f>
        <v>0</v>
      </c>
      <c r="F938" s="191">
        <f t="shared" ref="F938:W938" si="611">SUM(F939:F940)</f>
        <v>0</v>
      </c>
      <c r="G938" s="191">
        <f t="shared" si="611"/>
        <v>0</v>
      </c>
      <c r="H938" s="191">
        <f t="shared" si="611"/>
        <v>0</v>
      </c>
      <c r="I938" s="191">
        <f t="shared" si="611"/>
        <v>0</v>
      </c>
      <c r="J938" s="191">
        <f t="shared" si="611"/>
        <v>0</v>
      </c>
      <c r="K938" s="191">
        <f t="shared" si="611"/>
        <v>0</v>
      </c>
      <c r="L938" s="191">
        <f t="shared" ref="L938:M938" si="612">SUM(L939:L940)</f>
        <v>0</v>
      </c>
      <c r="M938" s="191">
        <f t="shared" si="612"/>
        <v>0</v>
      </c>
      <c r="N938" s="191">
        <f t="shared" si="611"/>
        <v>0</v>
      </c>
      <c r="O938" s="191">
        <f t="shared" si="611"/>
        <v>0</v>
      </c>
      <c r="P938" s="191">
        <f t="shared" si="611"/>
        <v>0</v>
      </c>
      <c r="Q938" s="191">
        <f t="shared" si="611"/>
        <v>0</v>
      </c>
      <c r="R938" s="191">
        <f t="shared" si="611"/>
        <v>0</v>
      </c>
      <c r="S938" s="191">
        <f t="shared" si="611"/>
        <v>0</v>
      </c>
      <c r="T938" s="191">
        <f t="shared" si="611"/>
        <v>0</v>
      </c>
      <c r="U938" s="191">
        <f t="shared" si="611"/>
        <v>0</v>
      </c>
      <c r="V938" s="191">
        <f t="shared" si="611"/>
        <v>0</v>
      </c>
      <c r="W938" s="191">
        <f t="shared" si="611"/>
        <v>0</v>
      </c>
    </row>
    <row r="939" spans="1:23" ht="62.2" x14ac:dyDescent="0.35">
      <c r="A939" s="181">
        <v>802</v>
      </c>
      <c r="B939" s="177" t="s">
        <v>1449</v>
      </c>
      <c r="C939" s="151" t="s">
        <v>1450</v>
      </c>
      <c r="D939" s="192">
        <v>0</v>
      </c>
      <c r="E939" s="192">
        <v>0</v>
      </c>
      <c r="F939" s="192">
        <f t="shared" ref="F939:F940" si="613">L939-D939</f>
        <v>0</v>
      </c>
      <c r="G939" s="192">
        <f t="shared" ref="G939:G940" si="614">M939-E939</f>
        <v>0</v>
      </c>
      <c r="H939" s="192"/>
      <c r="I939" s="192"/>
      <c r="J939" s="192"/>
      <c r="K939" s="192"/>
      <c r="L939" s="153"/>
      <c r="M939" s="153"/>
      <c r="N939" s="192"/>
      <c r="O939" s="192"/>
      <c r="P939" s="192"/>
      <c r="Q939" s="192"/>
      <c r="R939" s="192"/>
      <c r="S939" s="192"/>
      <c r="T939" s="192"/>
      <c r="U939" s="192"/>
      <c r="V939" s="192"/>
      <c r="W939" s="192"/>
    </row>
    <row r="940" spans="1:23" ht="46.65" x14ac:dyDescent="0.35">
      <c r="A940" s="181">
        <v>803</v>
      </c>
      <c r="B940" s="177" t="s">
        <v>1451</v>
      </c>
      <c r="C940" s="151" t="s">
        <v>1452</v>
      </c>
      <c r="D940" s="192">
        <v>0</v>
      </c>
      <c r="E940" s="192">
        <v>0</v>
      </c>
      <c r="F940" s="192">
        <f t="shared" si="613"/>
        <v>0</v>
      </c>
      <c r="G940" s="192">
        <f t="shared" si="614"/>
        <v>0</v>
      </c>
      <c r="H940" s="192"/>
      <c r="I940" s="192"/>
      <c r="J940" s="192"/>
      <c r="K940" s="192"/>
      <c r="L940" s="153"/>
      <c r="M940" s="153"/>
      <c r="N940" s="192"/>
      <c r="O940" s="192"/>
      <c r="P940" s="192"/>
      <c r="Q940" s="192"/>
      <c r="R940" s="192"/>
      <c r="S940" s="192"/>
      <c r="T940" s="192"/>
      <c r="U940" s="192"/>
      <c r="V940" s="192"/>
      <c r="W940" s="192"/>
    </row>
    <row r="941" spans="1:23" ht="15.05" x14ac:dyDescent="0.35">
      <c r="A941" s="186"/>
      <c r="B941" s="157" t="s">
        <v>498</v>
      </c>
      <c r="C941" s="158"/>
      <c r="D941" s="241">
        <f t="shared" ref="D941" si="615">SUM(D942:D945)</f>
        <v>0</v>
      </c>
      <c r="E941" s="241">
        <f t="shared" ref="E941" si="616">SUM(E942:E945)</f>
        <v>0</v>
      </c>
      <c r="F941" s="191">
        <f t="shared" ref="F941:W941" si="617">SUM(F942:F945)</f>
        <v>0</v>
      </c>
      <c r="G941" s="191">
        <f t="shared" si="617"/>
        <v>0</v>
      </c>
      <c r="H941" s="191">
        <f t="shared" si="617"/>
        <v>0</v>
      </c>
      <c r="I941" s="191">
        <f t="shared" si="617"/>
        <v>0</v>
      </c>
      <c r="J941" s="191">
        <f t="shared" si="617"/>
        <v>0</v>
      </c>
      <c r="K941" s="191">
        <f t="shared" si="617"/>
        <v>0</v>
      </c>
      <c r="L941" s="191">
        <f t="shared" ref="L941:M941" si="618">SUM(L942:L945)</f>
        <v>0</v>
      </c>
      <c r="M941" s="191">
        <f t="shared" si="618"/>
        <v>0</v>
      </c>
      <c r="N941" s="191">
        <f t="shared" si="617"/>
        <v>0</v>
      </c>
      <c r="O941" s="191">
        <f t="shared" si="617"/>
        <v>0</v>
      </c>
      <c r="P941" s="191">
        <f t="shared" si="617"/>
        <v>0</v>
      </c>
      <c r="Q941" s="191">
        <f t="shared" si="617"/>
        <v>0</v>
      </c>
      <c r="R941" s="191">
        <f t="shared" si="617"/>
        <v>0</v>
      </c>
      <c r="S941" s="191">
        <f t="shared" si="617"/>
        <v>0</v>
      </c>
      <c r="T941" s="191">
        <f t="shared" si="617"/>
        <v>0</v>
      </c>
      <c r="U941" s="191">
        <f t="shared" si="617"/>
        <v>0</v>
      </c>
      <c r="V941" s="191">
        <f t="shared" si="617"/>
        <v>0</v>
      </c>
      <c r="W941" s="191">
        <f t="shared" si="617"/>
        <v>0</v>
      </c>
    </row>
    <row r="942" spans="1:23" ht="31.1" x14ac:dyDescent="0.35">
      <c r="A942" s="181">
        <v>804</v>
      </c>
      <c r="B942" s="177" t="s">
        <v>1920</v>
      </c>
      <c r="C942" s="151" t="s">
        <v>1453</v>
      </c>
      <c r="D942" s="192">
        <v>0</v>
      </c>
      <c r="E942" s="192">
        <v>0</v>
      </c>
      <c r="F942" s="192">
        <f t="shared" ref="F942:F945" si="619">L942-D942</f>
        <v>0</v>
      </c>
      <c r="G942" s="192">
        <f t="shared" ref="G942:G945" si="620">M942-E942</f>
        <v>0</v>
      </c>
      <c r="H942" s="192"/>
      <c r="I942" s="192"/>
      <c r="J942" s="192"/>
      <c r="K942" s="192"/>
      <c r="L942" s="153"/>
      <c r="M942" s="153"/>
      <c r="N942" s="192"/>
      <c r="O942" s="192"/>
      <c r="P942" s="192"/>
      <c r="Q942" s="192"/>
      <c r="R942" s="192"/>
      <c r="S942" s="192"/>
      <c r="T942" s="192"/>
      <c r="U942" s="192"/>
      <c r="V942" s="192"/>
      <c r="W942" s="192"/>
    </row>
    <row r="943" spans="1:23" ht="77.7" x14ac:dyDescent="0.35">
      <c r="A943" s="181">
        <v>805</v>
      </c>
      <c r="B943" s="177" t="s">
        <v>1921</v>
      </c>
      <c r="C943" s="151" t="s">
        <v>1454</v>
      </c>
      <c r="D943" s="192">
        <v>0</v>
      </c>
      <c r="E943" s="192">
        <v>0</v>
      </c>
      <c r="F943" s="192">
        <f t="shared" si="619"/>
        <v>0</v>
      </c>
      <c r="G943" s="192">
        <f t="shared" si="620"/>
        <v>0</v>
      </c>
      <c r="H943" s="192"/>
      <c r="I943" s="192"/>
      <c r="J943" s="192"/>
      <c r="K943" s="192"/>
      <c r="L943" s="153"/>
      <c r="M943" s="153"/>
      <c r="N943" s="192"/>
      <c r="O943" s="192"/>
      <c r="P943" s="192"/>
      <c r="Q943" s="192"/>
      <c r="R943" s="192"/>
      <c r="S943" s="192"/>
      <c r="T943" s="192"/>
      <c r="U943" s="192"/>
      <c r="V943" s="192"/>
      <c r="W943" s="192"/>
    </row>
    <row r="944" spans="1:23" ht="46.65" x14ac:dyDescent="0.35">
      <c r="A944" s="181">
        <v>806</v>
      </c>
      <c r="B944" s="177" t="s">
        <v>1922</v>
      </c>
      <c r="C944" s="151" t="s">
        <v>1455</v>
      </c>
      <c r="D944" s="192">
        <v>0</v>
      </c>
      <c r="E944" s="192">
        <v>0</v>
      </c>
      <c r="F944" s="192">
        <f t="shared" si="619"/>
        <v>0</v>
      </c>
      <c r="G944" s="192">
        <f t="shared" si="620"/>
        <v>0</v>
      </c>
      <c r="H944" s="192"/>
      <c r="I944" s="192"/>
      <c r="J944" s="192"/>
      <c r="K944" s="192"/>
      <c r="L944" s="153"/>
      <c r="M944" s="153"/>
      <c r="N944" s="192"/>
      <c r="O944" s="192"/>
      <c r="P944" s="192"/>
      <c r="Q944" s="192"/>
      <c r="R944" s="192"/>
      <c r="S944" s="192"/>
      <c r="T944" s="192"/>
      <c r="U944" s="192"/>
      <c r="V944" s="192"/>
      <c r="W944" s="192"/>
    </row>
    <row r="945" spans="1:23" ht="31.1" x14ac:dyDescent="0.35">
      <c r="A945" s="181">
        <v>807</v>
      </c>
      <c r="B945" s="177" t="s">
        <v>1923</v>
      </c>
      <c r="C945" s="151" t="s">
        <v>1924</v>
      </c>
      <c r="D945" s="192"/>
      <c r="E945" s="192"/>
      <c r="F945" s="192">
        <f t="shared" si="619"/>
        <v>0</v>
      </c>
      <c r="G945" s="192">
        <f t="shared" si="620"/>
        <v>0</v>
      </c>
      <c r="H945" s="192"/>
      <c r="I945" s="192"/>
      <c r="J945" s="192"/>
      <c r="K945" s="192"/>
      <c r="L945" s="153"/>
      <c r="M945" s="153"/>
      <c r="N945" s="192"/>
      <c r="O945" s="192"/>
      <c r="P945" s="192"/>
      <c r="Q945" s="192"/>
      <c r="R945" s="192"/>
      <c r="S945" s="192"/>
      <c r="T945" s="192"/>
      <c r="U945" s="192"/>
      <c r="V945" s="192"/>
      <c r="W945" s="192"/>
    </row>
    <row r="946" spans="1:23" ht="15.55" x14ac:dyDescent="0.35">
      <c r="A946" s="184"/>
      <c r="B946" s="157" t="s">
        <v>256</v>
      </c>
      <c r="C946" s="187"/>
      <c r="D946" s="242">
        <f t="shared" ref="D946" si="621">SUM(D947)</f>
        <v>0</v>
      </c>
      <c r="E946" s="242">
        <f t="shared" ref="E946" si="622">SUM(E947)</f>
        <v>0</v>
      </c>
      <c r="F946" s="191">
        <f t="shared" ref="F946:W946" si="623">F947</f>
        <v>0</v>
      </c>
      <c r="G946" s="191">
        <f t="shared" si="623"/>
        <v>0</v>
      </c>
      <c r="H946" s="191">
        <f t="shared" si="623"/>
        <v>0</v>
      </c>
      <c r="I946" s="191">
        <f t="shared" si="623"/>
        <v>0</v>
      </c>
      <c r="J946" s="191">
        <f t="shared" si="623"/>
        <v>0</v>
      </c>
      <c r="K946" s="191">
        <f t="shared" si="623"/>
        <v>0</v>
      </c>
      <c r="L946" s="191">
        <f t="shared" si="623"/>
        <v>0</v>
      </c>
      <c r="M946" s="191">
        <f t="shared" si="623"/>
        <v>0</v>
      </c>
      <c r="N946" s="191">
        <f t="shared" si="623"/>
        <v>0</v>
      </c>
      <c r="O946" s="191">
        <f t="shared" si="623"/>
        <v>0</v>
      </c>
      <c r="P946" s="191">
        <f t="shared" si="623"/>
        <v>0</v>
      </c>
      <c r="Q946" s="191">
        <f t="shared" si="623"/>
        <v>0</v>
      </c>
      <c r="R946" s="191">
        <f t="shared" si="623"/>
        <v>0</v>
      </c>
      <c r="S946" s="191">
        <f t="shared" si="623"/>
        <v>0</v>
      </c>
      <c r="T946" s="191">
        <f t="shared" si="623"/>
        <v>0</v>
      </c>
      <c r="U946" s="191">
        <f t="shared" si="623"/>
        <v>0</v>
      </c>
      <c r="V946" s="191">
        <f t="shared" si="623"/>
        <v>0</v>
      </c>
      <c r="W946" s="191">
        <f t="shared" si="623"/>
        <v>0</v>
      </c>
    </row>
    <row r="947" spans="1:23" ht="31.1" x14ac:dyDescent="0.35">
      <c r="A947" s="181">
        <v>808</v>
      </c>
      <c r="B947" s="177" t="s">
        <v>1456</v>
      </c>
      <c r="C947" s="151" t="s">
        <v>1457</v>
      </c>
      <c r="D947" s="192">
        <v>0</v>
      </c>
      <c r="E947" s="192">
        <v>0</v>
      </c>
      <c r="F947" s="192">
        <f>L947-D947</f>
        <v>0</v>
      </c>
      <c r="G947" s="192">
        <f>M947-E947</f>
        <v>0</v>
      </c>
      <c r="H947" s="192"/>
      <c r="I947" s="192"/>
      <c r="J947" s="192"/>
      <c r="K947" s="192"/>
      <c r="L947" s="153"/>
      <c r="M947" s="153"/>
      <c r="N947" s="192"/>
      <c r="O947" s="192"/>
      <c r="P947" s="192"/>
      <c r="Q947" s="192"/>
      <c r="R947" s="192"/>
      <c r="S947" s="192"/>
      <c r="T947" s="192"/>
      <c r="U947" s="192"/>
      <c r="V947" s="192"/>
      <c r="W947" s="192"/>
    </row>
    <row r="948" spans="1:23" ht="15.05" x14ac:dyDescent="0.35">
      <c r="A948" s="186"/>
      <c r="B948" s="157" t="s">
        <v>625</v>
      </c>
      <c r="C948" s="158"/>
      <c r="D948" s="241">
        <f t="shared" ref="D948" si="624">SUM(D949:D957)</f>
        <v>0</v>
      </c>
      <c r="E948" s="241">
        <f t="shared" ref="E948" si="625">SUM(E949:E957)</f>
        <v>0</v>
      </c>
      <c r="F948" s="191">
        <f t="shared" ref="F948:W948" si="626">SUM(F949:F957)</f>
        <v>0</v>
      </c>
      <c r="G948" s="191">
        <f t="shared" si="626"/>
        <v>0</v>
      </c>
      <c r="H948" s="191">
        <f t="shared" si="626"/>
        <v>0</v>
      </c>
      <c r="I948" s="191">
        <f t="shared" si="626"/>
        <v>0</v>
      </c>
      <c r="J948" s="191">
        <f t="shared" si="626"/>
        <v>0</v>
      </c>
      <c r="K948" s="191">
        <f t="shared" si="626"/>
        <v>0</v>
      </c>
      <c r="L948" s="191">
        <f t="shared" ref="L948:M948" si="627">SUM(L949:L957)</f>
        <v>0</v>
      </c>
      <c r="M948" s="191">
        <f t="shared" si="627"/>
        <v>0</v>
      </c>
      <c r="N948" s="191">
        <f t="shared" si="626"/>
        <v>0</v>
      </c>
      <c r="O948" s="191">
        <f t="shared" si="626"/>
        <v>0</v>
      </c>
      <c r="P948" s="191">
        <f t="shared" si="626"/>
        <v>0</v>
      </c>
      <c r="Q948" s="191">
        <f t="shared" si="626"/>
        <v>0</v>
      </c>
      <c r="R948" s="191">
        <f t="shared" si="626"/>
        <v>0</v>
      </c>
      <c r="S948" s="191">
        <f t="shared" si="626"/>
        <v>0</v>
      </c>
      <c r="T948" s="191">
        <f t="shared" si="626"/>
        <v>0</v>
      </c>
      <c r="U948" s="191">
        <f t="shared" si="626"/>
        <v>0</v>
      </c>
      <c r="V948" s="191">
        <f t="shared" si="626"/>
        <v>0</v>
      </c>
      <c r="W948" s="191">
        <f t="shared" si="626"/>
        <v>0</v>
      </c>
    </row>
    <row r="949" spans="1:23" ht="77.7" x14ac:dyDescent="0.35">
      <c r="A949" s="181">
        <v>809</v>
      </c>
      <c r="B949" s="177" t="s">
        <v>1458</v>
      </c>
      <c r="C949" s="151" t="s">
        <v>1459</v>
      </c>
      <c r="D949" s="192">
        <v>0</v>
      </c>
      <c r="E949" s="192">
        <v>0</v>
      </c>
      <c r="F949" s="192">
        <f t="shared" ref="F949:F957" si="628">L949-D949</f>
        <v>0</v>
      </c>
      <c r="G949" s="192">
        <f t="shared" ref="G949:G957" si="629">M949-E949</f>
        <v>0</v>
      </c>
      <c r="H949" s="192"/>
      <c r="I949" s="192"/>
      <c r="J949" s="192"/>
      <c r="K949" s="192"/>
      <c r="L949" s="153"/>
      <c r="M949" s="153"/>
      <c r="N949" s="192"/>
      <c r="O949" s="192"/>
      <c r="P949" s="192"/>
      <c r="Q949" s="192"/>
      <c r="R949" s="192"/>
      <c r="S949" s="192"/>
      <c r="T949" s="192"/>
      <c r="U949" s="192"/>
      <c r="V949" s="192"/>
      <c r="W949" s="192"/>
    </row>
    <row r="950" spans="1:23" ht="62.2" x14ac:dyDescent="0.35">
      <c r="A950" s="181">
        <v>810</v>
      </c>
      <c r="B950" s="177" t="s">
        <v>1460</v>
      </c>
      <c r="C950" s="151" t="s">
        <v>1461</v>
      </c>
      <c r="D950" s="192">
        <v>0</v>
      </c>
      <c r="E950" s="192">
        <v>0</v>
      </c>
      <c r="F950" s="192">
        <f t="shared" si="628"/>
        <v>0</v>
      </c>
      <c r="G950" s="192">
        <f t="shared" si="629"/>
        <v>0</v>
      </c>
      <c r="H950" s="192"/>
      <c r="I950" s="192"/>
      <c r="J950" s="192"/>
      <c r="K950" s="192"/>
      <c r="L950" s="153"/>
      <c r="M950" s="153"/>
      <c r="N950" s="192"/>
      <c r="O950" s="192"/>
      <c r="P950" s="192"/>
      <c r="Q950" s="192"/>
      <c r="R950" s="192"/>
      <c r="S950" s="192"/>
      <c r="T950" s="192"/>
      <c r="U950" s="192"/>
      <c r="V950" s="192"/>
      <c r="W950" s="192"/>
    </row>
    <row r="951" spans="1:23" ht="31.1" x14ac:dyDescent="0.35">
      <c r="A951" s="181">
        <v>811</v>
      </c>
      <c r="B951" s="177" t="s">
        <v>1462</v>
      </c>
      <c r="C951" s="151" t="s">
        <v>1463</v>
      </c>
      <c r="D951" s="192">
        <v>0</v>
      </c>
      <c r="E951" s="192">
        <v>0</v>
      </c>
      <c r="F951" s="192">
        <f t="shared" si="628"/>
        <v>0</v>
      </c>
      <c r="G951" s="192">
        <f t="shared" si="629"/>
        <v>0</v>
      </c>
      <c r="H951" s="192"/>
      <c r="I951" s="192"/>
      <c r="J951" s="192"/>
      <c r="K951" s="192"/>
      <c r="L951" s="153"/>
      <c r="M951" s="153"/>
      <c r="N951" s="192"/>
      <c r="O951" s="192"/>
      <c r="P951" s="192"/>
      <c r="Q951" s="192"/>
      <c r="R951" s="192"/>
      <c r="S951" s="192"/>
      <c r="T951" s="192"/>
      <c r="U951" s="192"/>
      <c r="V951" s="192"/>
      <c r="W951" s="192"/>
    </row>
    <row r="952" spans="1:23" ht="62.2" x14ac:dyDescent="0.35">
      <c r="A952" s="181">
        <v>812</v>
      </c>
      <c r="B952" s="177" t="s">
        <v>1464</v>
      </c>
      <c r="C952" s="151" t="s">
        <v>1465</v>
      </c>
      <c r="D952" s="192">
        <v>0</v>
      </c>
      <c r="E952" s="192">
        <v>0</v>
      </c>
      <c r="F952" s="192">
        <f t="shared" si="628"/>
        <v>0</v>
      </c>
      <c r="G952" s="192">
        <f t="shared" si="629"/>
        <v>0</v>
      </c>
      <c r="H952" s="192"/>
      <c r="I952" s="192"/>
      <c r="J952" s="192"/>
      <c r="K952" s="192"/>
      <c r="L952" s="153"/>
      <c r="M952" s="153"/>
      <c r="N952" s="192"/>
      <c r="O952" s="192"/>
      <c r="P952" s="192"/>
      <c r="Q952" s="192"/>
      <c r="R952" s="192"/>
      <c r="S952" s="192"/>
      <c r="T952" s="192"/>
      <c r="U952" s="192"/>
      <c r="V952" s="192"/>
      <c r="W952" s="192"/>
    </row>
    <row r="953" spans="1:23" ht="46.65" x14ac:dyDescent="0.35">
      <c r="A953" s="181">
        <v>813</v>
      </c>
      <c r="B953" s="177" t="s">
        <v>1466</v>
      </c>
      <c r="C953" s="151" t="s">
        <v>1467</v>
      </c>
      <c r="D953" s="192">
        <v>0</v>
      </c>
      <c r="E953" s="192">
        <v>0</v>
      </c>
      <c r="F953" s="192">
        <f t="shared" si="628"/>
        <v>0</v>
      </c>
      <c r="G953" s="192">
        <f t="shared" si="629"/>
        <v>0</v>
      </c>
      <c r="H953" s="192"/>
      <c r="I953" s="192"/>
      <c r="J953" s="192"/>
      <c r="K953" s="192"/>
      <c r="L953" s="153"/>
      <c r="M953" s="153"/>
      <c r="N953" s="192"/>
      <c r="O953" s="192"/>
      <c r="P953" s="192"/>
      <c r="Q953" s="192"/>
      <c r="R953" s="192"/>
      <c r="S953" s="192"/>
      <c r="T953" s="192"/>
      <c r="U953" s="192"/>
      <c r="V953" s="192"/>
      <c r="W953" s="192"/>
    </row>
    <row r="954" spans="1:23" ht="31.1" x14ac:dyDescent="0.35">
      <c r="A954" s="181">
        <v>814</v>
      </c>
      <c r="B954" s="177" t="s">
        <v>1925</v>
      </c>
      <c r="C954" s="151" t="s">
        <v>1468</v>
      </c>
      <c r="D954" s="192">
        <v>0</v>
      </c>
      <c r="E954" s="192">
        <v>0</v>
      </c>
      <c r="F954" s="192">
        <f t="shared" si="628"/>
        <v>0</v>
      </c>
      <c r="G954" s="192">
        <f t="shared" si="629"/>
        <v>0</v>
      </c>
      <c r="H954" s="192"/>
      <c r="I954" s="192"/>
      <c r="J954" s="192"/>
      <c r="K954" s="192"/>
      <c r="L954" s="153"/>
      <c r="M954" s="153"/>
      <c r="N954" s="192"/>
      <c r="O954" s="192"/>
      <c r="P954" s="192"/>
      <c r="Q954" s="192"/>
      <c r="R954" s="192"/>
      <c r="S954" s="192"/>
      <c r="T954" s="192"/>
      <c r="U954" s="192"/>
      <c r="V954" s="192"/>
      <c r="W954" s="192"/>
    </row>
    <row r="955" spans="1:23" ht="62.2" x14ac:dyDescent="0.35">
      <c r="A955" s="181">
        <v>815</v>
      </c>
      <c r="B955" s="177" t="s">
        <v>1926</v>
      </c>
      <c r="C955" s="151" t="s">
        <v>1469</v>
      </c>
      <c r="D955" s="192">
        <v>0</v>
      </c>
      <c r="E955" s="192">
        <v>0</v>
      </c>
      <c r="F955" s="192">
        <f t="shared" si="628"/>
        <v>0</v>
      </c>
      <c r="G955" s="192">
        <f t="shared" si="629"/>
        <v>0</v>
      </c>
      <c r="H955" s="192"/>
      <c r="I955" s="192"/>
      <c r="J955" s="192"/>
      <c r="K955" s="192"/>
      <c r="L955" s="153"/>
      <c r="M955" s="153"/>
      <c r="N955" s="192"/>
      <c r="O955" s="192"/>
      <c r="P955" s="192"/>
      <c r="Q955" s="192"/>
      <c r="R955" s="192"/>
      <c r="S955" s="192"/>
      <c r="T955" s="192"/>
      <c r="U955" s="192"/>
      <c r="V955" s="192"/>
      <c r="W955" s="192"/>
    </row>
    <row r="956" spans="1:23" ht="46.65" x14ac:dyDescent="0.35">
      <c r="A956" s="181">
        <v>816</v>
      </c>
      <c r="B956" s="177" t="s">
        <v>1470</v>
      </c>
      <c r="C956" s="151" t="s">
        <v>1471</v>
      </c>
      <c r="D956" s="192">
        <v>0</v>
      </c>
      <c r="E956" s="192">
        <v>0</v>
      </c>
      <c r="F956" s="192">
        <f t="shared" si="628"/>
        <v>0</v>
      </c>
      <c r="G956" s="192">
        <f t="shared" si="629"/>
        <v>0</v>
      </c>
      <c r="H956" s="192"/>
      <c r="I956" s="192"/>
      <c r="J956" s="192"/>
      <c r="K956" s="192"/>
      <c r="L956" s="153"/>
      <c r="M956" s="153"/>
      <c r="N956" s="192"/>
      <c r="O956" s="192"/>
      <c r="P956" s="192"/>
      <c r="Q956" s="192"/>
      <c r="R956" s="192"/>
      <c r="S956" s="192"/>
      <c r="T956" s="192"/>
      <c r="U956" s="192"/>
      <c r="V956" s="192"/>
      <c r="W956" s="192"/>
    </row>
    <row r="957" spans="1:23" ht="62.2" x14ac:dyDescent="0.35">
      <c r="A957" s="181">
        <v>817</v>
      </c>
      <c r="B957" s="177" t="s">
        <v>1927</v>
      </c>
      <c r="C957" s="151" t="s">
        <v>1928</v>
      </c>
      <c r="D957" s="192"/>
      <c r="E957" s="192"/>
      <c r="F957" s="192">
        <f t="shared" si="628"/>
        <v>0</v>
      </c>
      <c r="G957" s="192">
        <f t="shared" si="629"/>
        <v>0</v>
      </c>
      <c r="H957" s="192"/>
      <c r="I957" s="192"/>
      <c r="J957" s="192"/>
      <c r="K957" s="192"/>
      <c r="L957" s="153"/>
      <c r="M957" s="153"/>
      <c r="N957" s="192"/>
      <c r="O957" s="192"/>
      <c r="P957" s="192"/>
      <c r="Q957" s="192"/>
      <c r="R957" s="192"/>
      <c r="S957" s="192"/>
      <c r="T957" s="192"/>
      <c r="U957" s="192"/>
      <c r="V957" s="192"/>
      <c r="W957" s="192"/>
    </row>
    <row r="958" spans="1:23" ht="15.05" x14ac:dyDescent="0.35">
      <c r="A958" s="186"/>
      <c r="B958" s="157" t="s">
        <v>261</v>
      </c>
      <c r="C958" s="158"/>
      <c r="D958" s="241">
        <f t="shared" ref="D958" si="630">SUM(D959:D962)</f>
        <v>0</v>
      </c>
      <c r="E958" s="241">
        <f t="shared" ref="E958" si="631">SUM(E959:E962)</f>
        <v>0</v>
      </c>
      <c r="F958" s="191">
        <f t="shared" ref="F958:W958" si="632">SUM(F959:F962)</f>
        <v>0.52700000000000002</v>
      </c>
      <c r="G958" s="191">
        <f t="shared" si="632"/>
        <v>0</v>
      </c>
      <c r="H958" s="191">
        <f t="shared" si="632"/>
        <v>0</v>
      </c>
      <c r="I958" s="191">
        <f t="shared" si="632"/>
        <v>0</v>
      </c>
      <c r="J958" s="191">
        <f t="shared" si="632"/>
        <v>0</v>
      </c>
      <c r="K958" s="191">
        <f t="shared" si="632"/>
        <v>0</v>
      </c>
      <c r="L958" s="191">
        <f t="shared" si="632"/>
        <v>0.52700000000000002</v>
      </c>
      <c r="M958" s="191">
        <f t="shared" si="632"/>
        <v>0</v>
      </c>
      <c r="N958" s="191">
        <f t="shared" si="632"/>
        <v>0</v>
      </c>
      <c r="O958" s="191">
        <f t="shared" si="632"/>
        <v>0</v>
      </c>
      <c r="P958" s="191">
        <f t="shared" si="632"/>
        <v>0</v>
      </c>
      <c r="Q958" s="191">
        <f t="shared" si="632"/>
        <v>0</v>
      </c>
      <c r="R958" s="191">
        <f t="shared" si="632"/>
        <v>0</v>
      </c>
      <c r="S958" s="191">
        <f t="shared" si="632"/>
        <v>0</v>
      </c>
      <c r="T958" s="191">
        <f t="shared" si="632"/>
        <v>0</v>
      </c>
      <c r="U958" s="191">
        <f t="shared" si="632"/>
        <v>0</v>
      </c>
      <c r="V958" s="191">
        <f t="shared" si="632"/>
        <v>0</v>
      </c>
      <c r="W958" s="191">
        <f t="shared" si="632"/>
        <v>0</v>
      </c>
    </row>
    <row r="959" spans="1:23" ht="31.1" x14ac:dyDescent="0.35">
      <c r="A959" s="181">
        <v>818</v>
      </c>
      <c r="B959" s="177" t="s">
        <v>1472</v>
      </c>
      <c r="C959" s="151" t="s">
        <v>1473</v>
      </c>
      <c r="D959" s="192">
        <v>0</v>
      </c>
      <c r="E959" s="192">
        <v>0</v>
      </c>
      <c r="F959" s="192">
        <f t="shared" ref="F959:F962" si="633">L959-D959</f>
        <v>0</v>
      </c>
      <c r="G959" s="192">
        <f t="shared" ref="G959:G962" si="634">M959-E959</f>
        <v>0</v>
      </c>
      <c r="H959" s="192"/>
      <c r="I959" s="192"/>
      <c r="J959" s="192"/>
      <c r="K959" s="192"/>
      <c r="L959" s="153"/>
      <c r="M959" s="153"/>
      <c r="N959" s="192"/>
      <c r="O959" s="192"/>
      <c r="P959" s="192"/>
      <c r="Q959" s="192"/>
      <c r="R959" s="192"/>
      <c r="S959" s="192"/>
      <c r="T959" s="192"/>
      <c r="U959" s="192"/>
      <c r="V959" s="192"/>
      <c r="W959" s="192"/>
    </row>
    <row r="960" spans="1:23" ht="62.2" x14ac:dyDescent="0.35">
      <c r="A960" s="181">
        <v>819</v>
      </c>
      <c r="B960" s="177" t="s">
        <v>1474</v>
      </c>
      <c r="C960" s="151" t="s">
        <v>1475</v>
      </c>
      <c r="D960" s="192">
        <v>0</v>
      </c>
      <c r="E960" s="192">
        <v>0</v>
      </c>
      <c r="F960" s="192">
        <f t="shared" si="633"/>
        <v>0</v>
      </c>
      <c r="G960" s="192">
        <f t="shared" si="634"/>
        <v>0</v>
      </c>
      <c r="H960" s="192"/>
      <c r="I960" s="192"/>
      <c r="J960" s="192"/>
      <c r="K960" s="192"/>
      <c r="L960" s="153"/>
      <c r="M960" s="153"/>
      <c r="N960" s="192"/>
      <c r="O960" s="192"/>
      <c r="P960" s="192"/>
      <c r="Q960" s="192"/>
      <c r="R960" s="192"/>
      <c r="S960" s="192"/>
      <c r="T960" s="192"/>
      <c r="U960" s="192"/>
      <c r="V960" s="192"/>
      <c r="W960" s="192"/>
    </row>
    <row r="961" spans="1:23" ht="46.65" x14ac:dyDescent="0.35">
      <c r="A961" s="181">
        <v>820</v>
      </c>
      <c r="B961" s="177" t="s">
        <v>272</v>
      </c>
      <c r="C961" s="151" t="s">
        <v>1476</v>
      </c>
      <c r="D961" s="192">
        <v>0</v>
      </c>
      <c r="E961" s="192">
        <v>0</v>
      </c>
      <c r="F961" s="192">
        <f t="shared" si="633"/>
        <v>0.52700000000000002</v>
      </c>
      <c r="G961" s="192">
        <f t="shared" si="634"/>
        <v>0</v>
      </c>
      <c r="H961" s="192"/>
      <c r="I961" s="192"/>
      <c r="J961" s="192"/>
      <c r="K961" s="192"/>
      <c r="L961" s="153">
        <v>0.52700000000000002</v>
      </c>
      <c r="M961" s="153"/>
      <c r="N961" s="192"/>
      <c r="O961" s="192"/>
      <c r="P961" s="192"/>
      <c r="Q961" s="192"/>
      <c r="R961" s="192"/>
      <c r="S961" s="192"/>
      <c r="T961" s="192"/>
      <c r="U961" s="192"/>
      <c r="V961" s="192"/>
      <c r="W961" s="192"/>
    </row>
    <row r="962" spans="1:23" ht="31.1" x14ac:dyDescent="0.35">
      <c r="A962" s="181">
        <v>821</v>
      </c>
      <c r="B962" s="177" t="s">
        <v>1477</v>
      </c>
      <c r="C962" s="151" t="s">
        <v>1478</v>
      </c>
      <c r="D962" s="192">
        <v>0</v>
      </c>
      <c r="E962" s="192">
        <v>0</v>
      </c>
      <c r="F962" s="192">
        <f t="shared" si="633"/>
        <v>0</v>
      </c>
      <c r="G962" s="192">
        <f t="shared" si="634"/>
        <v>0</v>
      </c>
      <c r="H962" s="192"/>
      <c r="I962" s="192"/>
      <c r="J962" s="192"/>
      <c r="K962" s="192"/>
      <c r="L962" s="153"/>
      <c r="M962" s="153"/>
      <c r="N962" s="192"/>
      <c r="O962" s="192"/>
      <c r="P962" s="192"/>
      <c r="Q962" s="192"/>
      <c r="R962" s="192"/>
      <c r="S962" s="192"/>
      <c r="T962" s="192"/>
      <c r="U962" s="192"/>
      <c r="V962" s="192"/>
      <c r="W962" s="192"/>
    </row>
    <row r="963" spans="1:23" ht="15.05" x14ac:dyDescent="0.35">
      <c r="A963" s="186"/>
      <c r="B963" s="157" t="s">
        <v>608</v>
      </c>
      <c r="C963" s="158"/>
      <c r="D963" s="241">
        <f t="shared" ref="D963" si="635">SUM(D964)</f>
        <v>0</v>
      </c>
      <c r="E963" s="241">
        <f t="shared" ref="E963" si="636">SUM(E964)</f>
        <v>0</v>
      </c>
      <c r="F963" s="191">
        <f t="shared" ref="F963:W963" si="637">SUM(F964:F964)</f>
        <v>0</v>
      </c>
      <c r="G963" s="191">
        <f t="shared" si="637"/>
        <v>0</v>
      </c>
      <c r="H963" s="191">
        <f t="shared" si="637"/>
        <v>0</v>
      </c>
      <c r="I963" s="191">
        <f t="shared" si="637"/>
        <v>0</v>
      </c>
      <c r="J963" s="191">
        <f t="shared" si="637"/>
        <v>0</v>
      </c>
      <c r="K963" s="191">
        <f t="shared" si="637"/>
        <v>0</v>
      </c>
      <c r="L963" s="191">
        <f t="shared" ref="L963:M963" si="638">SUM(L964:L964)</f>
        <v>0</v>
      </c>
      <c r="M963" s="191">
        <f t="shared" si="638"/>
        <v>0</v>
      </c>
      <c r="N963" s="191">
        <f t="shared" si="637"/>
        <v>0</v>
      </c>
      <c r="O963" s="191">
        <f t="shared" si="637"/>
        <v>0</v>
      </c>
      <c r="P963" s="191">
        <f t="shared" si="637"/>
        <v>0</v>
      </c>
      <c r="Q963" s="191">
        <f t="shared" si="637"/>
        <v>0</v>
      </c>
      <c r="R963" s="191">
        <f t="shared" si="637"/>
        <v>0</v>
      </c>
      <c r="S963" s="191">
        <f t="shared" si="637"/>
        <v>0</v>
      </c>
      <c r="T963" s="191">
        <f t="shared" si="637"/>
        <v>0</v>
      </c>
      <c r="U963" s="191">
        <f t="shared" si="637"/>
        <v>0</v>
      </c>
      <c r="V963" s="191">
        <f t="shared" si="637"/>
        <v>0</v>
      </c>
      <c r="W963" s="191">
        <f t="shared" si="637"/>
        <v>0</v>
      </c>
    </row>
    <row r="964" spans="1:23" ht="77.7" x14ac:dyDescent="0.35">
      <c r="A964" s="181">
        <v>822</v>
      </c>
      <c r="B964" s="177" t="s">
        <v>1479</v>
      </c>
      <c r="C964" s="151" t="s">
        <v>1480</v>
      </c>
      <c r="D964" s="192">
        <v>0</v>
      </c>
      <c r="E964" s="192">
        <v>0</v>
      </c>
      <c r="F964" s="192">
        <f>L964-D964</f>
        <v>0</v>
      </c>
      <c r="G964" s="192">
        <f>M964-E964</f>
        <v>0</v>
      </c>
      <c r="H964" s="192"/>
      <c r="I964" s="192"/>
      <c r="J964" s="192"/>
      <c r="K964" s="192"/>
      <c r="L964" s="153"/>
      <c r="M964" s="153"/>
      <c r="N964" s="192"/>
      <c r="O964" s="192"/>
      <c r="P964" s="192"/>
      <c r="Q964" s="192"/>
      <c r="R964" s="192"/>
      <c r="S964" s="192"/>
      <c r="T964" s="192"/>
      <c r="U964" s="192"/>
      <c r="V964" s="192"/>
      <c r="W964" s="192"/>
    </row>
    <row r="965" spans="1:23" ht="15.05" x14ac:dyDescent="0.35">
      <c r="A965" s="186"/>
      <c r="B965" s="157" t="s">
        <v>647</v>
      </c>
      <c r="C965" s="158"/>
      <c r="D965" s="241">
        <f t="shared" ref="D965" si="639">SUM(D966:D970)</f>
        <v>3.4220000000000002</v>
      </c>
      <c r="E965" s="241">
        <f t="shared" ref="E965" si="640">SUM(E966:E970)</f>
        <v>0</v>
      </c>
      <c r="F965" s="191">
        <f t="shared" ref="F965:W965" si="641">SUM(F966:F970)</f>
        <v>0</v>
      </c>
      <c r="G965" s="191">
        <f t="shared" si="641"/>
        <v>0</v>
      </c>
      <c r="H965" s="191">
        <f t="shared" si="641"/>
        <v>0</v>
      </c>
      <c r="I965" s="191">
        <f t="shared" si="641"/>
        <v>0</v>
      </c>
      <c r="J965" s="191">
        <f t="shared" si="641"/>
        <v>0</v>
      </c>
      <c r="K965" s="191">
        <f t="shared" si="641"/>
        <v>0</v>
      </c>
      <c r="L965" s="191">
        <f t="shared" ref="L965:M965" si="642">SUM(L966:L970)</f>
        <v>3.4220000000000002</v>
      </c>
      <c r="M965" s="191">
        <f t="shared" si="642"/>
        <v>0</v>
      </c>
      <c r="N965" s="191">
        <f t="shared" si="641"/>
        <v>0</v>
      </c>
      <c r="O965" s="191">
        <f t="shared" si="641"/>
        <v>0</v>
      </c>
      <c r="P965" s="191">
        <f t="shared" si="641"/>
        <v>0</v>
      </c>
      <c r="Q965" s="191">
        <f t="shared" si="641"/>
        <v>0</v>
      </c>
      <c r="R965" s="191">
        <f t="shared" si="641"/>
        <v>0</v>
      </c>
      <c r="S965" s="191">
        <f t="shared" si="641"/>
        <v>0</v>
      </c>
      <c r="T965" s="191">
        <f t="shared" si="641"/>
        <v>0</v>
      </c>
      <c r="U965" s="191">
        <f t="shared" si="641"/>
        <v>0</v>
      </c>
      <c r="V965" s="191">
        <f t="shared" si="641"/>
        <v>0</v>
      </c>
      <c r="W965" s="191">
        <f t="shared" si="641"/>
        <v>0</v>
      </c>
    </row>
    <row r="966" spans="1:23" ht="77.7" x14ac:dyDescent="0.35">
      <c r="A966" s="181">
        <v>823</v>
      </c>
      <c r="B966" s="177" t="s">
        <v>1481</v>
      </c>
      <c r="C966" s="151" t="s">
        <v>1482</v>
      </c>
      <c r="D966" s="192">
        <v>3.4220000000000002</v>
      </c>
      <c r="E966" s="192">
        <v>0</v>
      </c>
      <c r="F966" s="192">
        <f t="shared" ref="F966:F970" si="643">L966-D966</f>
        <v>0</v>
      </c>
      <c r="G966" s="192">
        <f t="shared" ref="G966:G970" si="644">M966-E966</f>
        <v>0</v>
      </c>
      <c r="H966" s="192"/>
      <c r="I966" s="192"/>
      <c r="J966" s="192"/>
      <c r="K966" s="192"/>
      <c r="L966" s="153">
        <v>3.4220000000000002</v>
      </c>
      <c r="M966" s="153"/>
      <c r="N966" s="192"/>
      <c r="O966" s="192"/>
      <c r="P966" s="192"/>
      <c r="Q966" s="192"/>
      <c r="R966" s="192"/>
      <c r="S966" s="192"/>
      <c r="T966" s="192"/>
      <c r="U966" s="192"/>
      <c r="V966" s="192"/>
      <c r="W966" s="192"/>
    </row>
    <row r="967" spans="1:23" ht="62.2" x14ac:dyDescent="0.35">
      <c r="A967" s="181">
        <v>824</v>
      </c>
      <c r="B967" s="177" t="s">
        <v>1483</v>
      </c>
      <c r="C967" s="151" t="s">
        <v>1484</v>
      </c>
      <c r="D967" s="192">
        <v>0</v>
      </c>
      <c r="E967" s="192">
        <v>0</v>
      </c>
      <c r="F967" s="192">
        <f t="shared" si="643"/>
        <v>0</v>
      </c>
      <c r="G967" s="192">
        <f t="shared" si="644"/>
        <v>0</v>
      </c>
      <c r="H967" s="192"/>
      <c r="I967" s="192"/>
      <c r="J967" s="192"/>
      <c r="K967" s="192"/>
      <c r="L967" s="153"/>
      <c r="M967" s="153"/>
      <c r="N967" s="192"/>
      <c r="O967" s="192"/>
      <c r="P967" s="192"/>
      <c r="Q967" s="192"/>
      <c r="R967" s="192"/>
      <c r="S967" s="192"/>
      <c r="T967" s="192"/>
      <c r="U967" s="192"/>
      <c r="V967" s="192"/>
      <c r="W967" s="192"/>
    </row>
    <row r="968" spans="1:23" ht="77.7" x14ac:dyDescent="0.35">
      <c r="A968" s="181">
        <v>825</v>
      </c>
      <c r="B968" s="177" t="s">
        <v>1485</v>
      </c>
      <c r="C968" s="151" t="s">
        <v>1486</v>
      </c>
      <c r="D968" s="192">
        <v>0</v>
      </c>
      <c r="E968" s="192">
        <v>0</v>
      </c>
      <c r="F968" s="192">
        <f t="shared" si="643"/>
        <v>0</v>
      </c>
      <c r="G968" s="192">
        <f t="shared" si="644"/>
        <v>0</v>
      </c>
      <c r="H968" s="192"/>
      <c r="I968" s="192"/>
      <c r="J968" s="192"/>
      <c r="K968" s="192"/>
      <c r="L968" s="153"/>
      <c r="M968" s="153"/>
      <c r="N968" s="192"/>
      <c r="O968" s="192"/>
      <c r="P968" s="192"/>
      <c r="Q968" s="192"/>
      <c r="R968" s="192"/>
      <c r="S968" s="192"/>
      <c r="T968" s="192"/>
      <c r="U968" s="192"/>
      <c r="V968" s="192"/>
      <c r="W968" s="192"/>
    </row>
    <row r="969" spans="1:23" ht="62.2" x14ac:dyDescent="0.35">
      <c r="A969" s="181">
        <v>826</v>
      </c>
      <c r="B969" s="177" t="s">
        <v>1487</v>
      </c>
      <c r="C969" s="151" t="s">
        <v>1488</v>
      </c>
      <c r="D969" s="192">
        <v>0</v>
      </c>
      <c r="E969" s="192">
        <v>0</v>
      </c>
      <c r="F969" s="192">
        <f t="shared" si="643"/>
        <v>0</v>
      </c>
      <c r="G969" s="192">
        <f t="shared" si="644"/>
        <v>0</v>
      </c>
      <c r="H969" s="192"/>
      <c r="I969" s="192"/>
      <c r="J969" s="192"/>
      <c r="K969" s="192"/>
      <c r="L969" s="153"/>
      <c r="M969" s="153"/>
      <c r="N969" s="192"/>
      <c r="O969" s="192"/>
      <c r="P969" s="192"/>
      <c r="Q969" s="192"/>
      <c r="R969" s="192"/>
      <c r="S969" s="192"/>
      <c r="T969" s="192"/>
      <c r="U969" s="192"/>
      <c r="V969" s="192"/>
      <c r="W969" s="192"/>
    </row>
    <row r="970" spans="1:23" ht="46.65" x14ac:dyDescent="0.35">
      <c r="A970" s="181">
        <v>827</v>
      </c>
      <c r="B970" s="152" t="s">
        <v>1929</v>
      </c>
      <c r="C970" s="174" t="s">
        <v>1489</v>
      </c>
      <c r="D970" s="192">
        <v>0</v>
      </c>
      <c r="E970" s="192">
        <v>0</v>
      </c>
      <c r="F970" s="192">
        <f t="shared" si="643"/>
        <v>0</v>
      </c>
      <c r="G970" s="192">
        <f t="shared" si="644"/>
        <v>0</v>
      </c>
      <c r="H970" s="192"/>
      <c r="I970" s="192"/>
      <c r="J970" s="192"/>
      <c r="K970" s="192"/>
      <c r="L970" s="153"/>
      <c r="M970" s="153"/>
      <c r="N970" s="192"/>
      <c r="O970" s="192"/>
      <c r="P970" s="192"/>
      <c r="Q970" s="192"/>
      <c r="R970" s="192"/>
      <c r="S970" s="192"/>
      <c r="T970" s="192"/>
      <c r="U970" s="192"/>
      <c r="V970" s="192"/>
      <c r="W970" s="192"/>
    </row>
    <row r="971" spans="1:23" ht="15.05" x14ac:dyDescent="0.35">
      <c r="A971" s="186"/>
      <c r="B971" s="157" t="s">
        <v>509</v>
      </c>
      <c r="C971" s="158"/>
      <c r="D971" s="241">
        <f t="shared" ref="D971" si="645">SUM(D972:D976)</f>
        <v>0</v>
      </c>
      <c r="E971" s="241">
        <f t="shared" ref="E971" si="646">SUM(E972:E976)</f>
        <v>0</v>
      </c>
      <c r="F971" s="191">
        <f t="shared" ref="F971:W971" si="647">SUM(F972:F976)</f>
        <v>2.2285000000000004</v>
      </c>
      <c r="G971" s="191">
        <f t="shared" si="647"/>
        <v>1.26</v>
      </c>
      <c r="H971" s="191">
        <f t="shared" si="647"/>
        <v>0</v>
      </c>
      <c r="I971" s="191">
        <f t="shared" si="647"/>
        <v>0</v>
      </c>
      <c r="J971" s="191">
        <f t="shared" si="647"/>
        <v>0</v>
      </c>
      <c r="K971" s="191">
        <f t="shared" si="647"/>
        <v>0</v>
      </c>
      <c r="L971" s="191">
        <f t="shared" ref="L971:M971" si="648">SUM(L972:L976)</f>
        <v>2.2285000000000004</v>
      </c>
      <c r="M971" s="191">
        <f t="shared" si="648"/>
        <v>1.26</v>
      </c>
      <c r="N971" s="191">
        <f t="shared" si="647"/>
        <v>0</v>
      </c>
      <c r="O971" s="191">
        <f t="shared" si="647"/>
        <v>0</v>
      </c>
      <c r="P971" s="191">
        <f t="shared" si="647"/>
        <v>0</v>
      </c>
      <c r="Q971" s="191">
        <f t="shared" si="647"/>
        <v>0</v>
      </c>
      <c r="R971" s="191">
        <f t="shared" si="647"/>
        <v>0</v>
      </c>
      <c r="S971" s="191">
        <f t="shared" si="647"/>
        <v>0</v>
      </c>
      <c r="T971" s="191">
        <f t="shared" si="647"/>
        <v>0</v>
      </c>
      <c r="U971" s="191">
        <f t="shared" si="647"/>
        <v>0</v>
      </c>
      <c r="V971" s="191">
        <f t="shared" si="647"/>
        <v>0</v>
      </c>
      <c r="W971" s="191">
        <f t="shared" si="647"/>
        <v>0</v>
      </c>
    </row>
    <row r="972" spans="1:23" ht="46.65" x14ac:dyDescent="0.35">
      <c r="A972" s="181">
        <v>828</v>
      </c>
      <c r="B972" s="177" t="s">
        <v>1490</v>
      </c>
      <c r="C972" s="151" t="s">
        <v>1491</v>
      </c>
      <c r="D972" s="192">
        <v>0</v>
      </c>
      <c r="E972" s="192">
        <v>0</v>
      </c>
      <c r="F972" s="192">
        <f t="shared" ref="F972:F976" si="649">L972-D972</f>
        <v>1.6440000000000001</v>
      </c>
      <c r="G972" s="192">
        <f t="shared" ref="G972:G976" si="650">M972-E972</f>
        <v>1.26</v>
      </c>
      <c r="H972" s="192"/>
      <c r="I972" s="192"/>
      <c r="J972" s="192"/>
      <c r="K972" s="192"/>
      <c r="L972" s="153">
        <v>1.6440000000000001</v>
      </c>
      <c r="M972" s="153">
        <v>1.26</v>
      </c>
      <c r="N972" s="192"/>
      <c r="O972" s="192"/>
      <c r="P972" s="192"/>
      <c r="Q972" s="192"/>
      <c r="R972" s="192"/>
      <c r="S972" s="192"/>
      <c r="T972" s="192"/>
      <c r="U972" s="192"/>
      <c r="V972" s="192"/>
      <c r="W972" s="192"/>
    </row>
    <row r="973" spans="1:23" ht="46.65" x14ac:dyDescent="0.35">
      <c r="A973" s="181">
        <v>829</v>
      </c>
      <c r="B973" s="177" t="s">
        <v>1492</v>
      </c>
      <c r="C973" s="151" t="s">
        <v>1493</v>
      </c>
      <c r="D973" s="192">
        <v>0</v>
      </c>
      <c r="E973" s="192">
        <v>0</v>
      </c>
      <c r="F973" s="192">
        <f t="shared" si="649"/>
        <v>0</v>
      </c>
      <c r="G973" s="192">
        <f t="shared" si="650"/>
        <v>0</v>
      </c>
      <c r="H973" s="192"/>
      <c r="I973" s="192"/>
      <c r="J973" s="192"/>
      <c r="K973" s="192"/>
      <c r="L973" s="153"/>
      <c r="M973" s="153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</row>
    <row r="974" spans="1:23" ht="77.7" x14ac:dyDescent="0.35">
      <c r="A974" s="181">
        <v>830</v>
      </c>
      <c r="B974" s="177" t="s">
        <v>1930</v>
      </c>
      <c r="C974" s="151" t="s">
        <v>1494</v>
      </c>
      <c r="D974" s="192">
        <v>0</v>
      </c>
      <c r="E974" s="192">
        <v>0</v>
      </c>
      <c r="F974" s="192">
        <f t="shared" si="649"/>
        <v>0</v>
      </c>
      <c r="G974" s="192">
        <f t="shared" si="650"/>
        <v>0</v>
      </c>
      <c r="H974" s="192"/>
      <c r="I974" s="192"/>
      <c r="J974" s="192"/>
      <c r="K974" s="192"/>
      <c r="L974" s="153"/>
      <c r="M974" s="153"/>
      <c r="N974" s="192"/>
      <c r="O974" s="192"/>
      <c r="P974" s="192"/>
      <c r="Q974" s="192"/>
      <c r="R974" s="192"/>
      <c r="S974" s="192"/>
      <c r="T974" s="192"/>
      <c r="U974" s="192"/>
      <c r="V974" s="192"/>
      <c r="W974" s="192"/>
    </row>
    <row r="975" spans="1:23" ht="31.1" x14ac:dyDescent="0.35">
      <c r="A975" s="181">
        <v>831</v>
      </c>
      <c r="B975" s="177" t="s">
        <v>1495</v>
      </c>
      <c r="C975" s="151" t="s">
        <v>1496</v>
      </c>
      <c r="D975" s="192">
        <v>0</v>
      </c>
      <c r="E975" s="192">
        <v>0</v>
      </c>
      <c r="F975" s="192">
        <f t="shared" si="649"/>
        <v>0.39100000000000001</v>
      </c>
      <c r="G975" s="192">
        <f t="shared" si="650"/>
        <v>0</v>
      </c>
      <c r="H975" s="192"/>
      <c r="I975" s="192"/>
      <c r="J975" s="192"/>
      <c r="K975" s="192"/>
      <c r="L975" s="153">
        <v>0.39100000000000001</v>
      </c>
      <c r="M975" s="153"/>
      <c r="N975" s="192"/>
      <c r="O975" s="192"/>
      <c r="P975" s="192"/>
      <c r="Q975" s="192"/>
      <c r="R975" s="192"/>
      <c r="S975" s="192"/>
      <c r="T975" s="192"/>
      <c r="U975" s="192"/>
      <c r="V975" s="192"/>
      <c r="W975" s="192"/>
    </row>
    <row r="976" spans="1:23" ht="31.1" x14ac:dyDescent="0.35">
      <c r="A976" s="181">
        <v>832</v>
      </c>
      <c r="B976" s="177" t="s">
        <v>1497</v>
      </c>
      <c r="C976" s="151" t="s">
        <v>1498</v>
      </c>
      <c r="D976" s="192">
        <v>0</v>
      </c>
      <c r="E976" s="192">
        <v>0</v>
      </c>
      <c r="F976" s="192">
        <f t="shared" si="649"/>
        <v>0.19350000000000001</v>
      </c>
      <c r="G976" s="192">
        <f t="shared" si="650"/>
        <v>0</v>
      </c>
      <c r="H976" s="192"/>
      <c r="I976" s="192"/>
      <c r="J976" s="192"/>
      <c r="K976" s="192"/>
      <c r="L976" s="153">
        <v>0.19350000000000001</v>
      </c>
      <c r="M976" s="153"/>
      <c r="N976" s="192"/>
      <c r="O976" s="192"/>
      <c r="P976" s="192"/>
      <c r="Q976" s="192"/>
      <c r="R976" s="192"/>
      <c r="S976" s="192"/>
      <c r="T976" s="192"/>
      <c r="U976" s="192"/>
      <c r="V976" s="192"/>
      <c r="W976" s="192"/>
    </row>
    <row r="977" spans="1:23" ht="15.05" x14ac:dyDescent="0.35">
      <c r="A977" s="186"/>
      <c r="B977" s="157" t="s">
        <v>612</v>
      </c>
      <c r="C977" s="158"/>
      <c r="D977" s="241">
        <f t="shared" ref="D977" si="651">SUM(D978)</f>
        <v>0</v>
      </c>
      <c r="E977" s="241">
        <f t="shared" ref="E977" si="652">SUM(E978)</f>
        <v>0</v>
      </c>
      <c r="F977" s="191">
        <f t="shared" ref="F977:W977" si="653">SUM(F978:F978)</f>
        <v>0</v>
      </c>
      <c r="G977" s="191">
        <f t="shared" si="653"/>
        <v>0</v>
      </c>
      <c r="H977" s="191">
        <f t="shared" si="653"/>
        <v>0</v>
      </c>
      <c r="I977" s="191">
        <f t="shared" si="653"/>
        <v>0</v>
      </c>
      <c r="J977" s="191">
        <f t="shared" si="653"/>
        <v>0</v>
      </c>
      <c r="K977" s="191">
        <f t="shared" si="653"/>
        <v>0</v>
      </c>
      <c r="L977" s="191">
        <f t="shared" ref="L977:M977" si="654">SUM(L978:L978)</f>
        <v>0</v>
      </c>
      <c r="M977" s="191">
        <f t="shared" si="654"/>
        <v>0</v>
      </c>
      <c r="N977" s="191">
        <f t="shared" si="653"/>
        <v>0</v>
      </c>
      <c r="O977" s="191">
        <f t="shared" si="653"/>
        <v>0</v>
      </c>
      <c r="P977" s="191">
        <f t="shared" si="653"/>
        <v>0</v>
      </c>
      <c r="Q977" s="191">
        <f t="shared" si="653"/>
        <v>0</v>
      </c>
      <c r="R977" s="191">
        <f t="shared" si="653"/>
        <v>0</v>
      </c>
      <c r="S977" s="191">
        <f t="shared" si="653"/>
        <v>0</v>
      </c>
      <c r="T977" s="191">
        <f t="shared" si="653"/>
        <v>0</v>
      </c>
      <c r="U977" s="191">
        <f t="shared" si="653"/>
        <v>0</v>
      </c>
      <c r="V977" s="191">
        <f t="shared" si="653"/>
        <v>0</v>
      </c>
      <c r="W977" s="191">
        <f t="shared" si="653"/>
        <v>0</v>
      </c>
    </row>
    <row r="978" spans="1:23" ht="77.7" x14ac:dyDescent="0.35">
      <c r="A978" s="181">
        <v>833</v>
      </c>
      <c r="B978" s="177" t="s">
        <v>1499</v>
      </c>
      <c r="C978" s="151" t="s">
        <v>1500</v>
      </c>
      <c r="D978" s="192">
        <v>0</v>
      </c>
      <c r="E978" s="192">
        <v>0</v>
      </c>
      <c r="F978" s="192">
        <f>L978-D978</f>
        <v>0</v>
      </c>
      <c r="G978" s="192">
        <f>M978-E978</f>
        <v>0</v>
      </c>
      <c r="H978" s="192"/>
      <c r="I978" s="192"/>
      <c r="J978" s="192"/>
      <c r="K978" s="192"/>
      <c r="L978" s="153"/>
      <c r="M978" s="153"/>
      <c r="N978" s="192"/>
      <c r="O978" s="192"/>
      <c r="P978" s="192"/>
      <c r="Q978" s="192"/>
      <c r="R978" s="192"/>
      <c r="S978" s="192"/>
      <c r="T978" s="192"/>
      <c r="U978" s="192"/>
      <c r="V978" s="192"/>
      <c r="W978" s="192"/>
    </row>
    <row r="979" spans="1:23" ht="15.05" x14ac:dyDescent="0.35">
      <c r="A979" s="186"/>
      <c r="B979" s="157" t="s">
        <v>1122</v>
      </c>
      <c r="C979" s="158"/>
      <c r="D979" s="241">
        <f t="shared" ref="D979" si="655">SUM(D980)</f>
        <v>0</v>
      </c>
      <c r="E979" s="241">
        <f t="shared" ref="E979" si="656">SUM(E980)</f>
        <v>0</v>
      </c>
      <c r="F979" s="191">
        <f t="shared" ref="F979:W979" si="657">F980</f>
        <v>0</v>
      </c>
      <c r="G979" s="191">
        <f t="shared" si="657"/>
        <v>0.8</v>
      </c>
      <c r="H979" s="191">
        <f t="shared" si="657"/>
        <v>0</v>
      </c>
      <c r="I979" s="191">
        <f t="shared" si="657"/>
        <v>0</v>
      </c>
      <c r="J979" s="191">
        <f t="shared" si="657"/>
        <v>0</v>
      </c>
      <c r="K979" s="191">
        <f t="shared" si="657"/>
        <v>0</v>
      </c>
      <c r="L979" s="191">
        <f t="shared" si="657"/>
        <v>0</v>
      </c>
      <c r="M979" s="191">
        <f t="shared" si="657"/>
        <v>0.8</v>
      </c>
      <c r="N979" s="191">
        <f t="shared" si="657"/>
        <v>0</v>
      </c>
      <c r="O979" s="191">
        <f t="shared" si="657"/>
        <v>0</v>
      </c>
      <c r="P979" s="191">
        <f t="shared" si="657"/>
        <v>0</v>
      </c>
      <c r="Q979" s="191">
        <f t="shared" si="657"/>
        <v>0</v>
      </c>
      <c r="R979" s="191">
        <f t="shared" si="657"/>
        <v>0</v>
      </c>
      <c r="S979" s="191">
        <f t="shared" si="657"/>
        <v>0</v>
      </c>
      <c r="T979" s="191">
        <f t="shared" si="657"/>
        <v>0</v>
      </c>
      <c r="U979" s="191">
        <f t="shared" si="657"/>
        <v>0</v>
      </c>
      <c r="V979" s="191">
        <f t="shared" si="657"/>
        <v>0</v>
      </c>
      <c r="W979" s="191">
        <f t="shared" si="657"/>
        <v>0</v>
      </c>
    </row>
    <row r="980" spans="1:23" ht="62.2" x14ac:dyDescent="0.35">
      <c r="A980" s="181">
        <v>834</v>
      </c>
      <c r="B980" s="177" t="s">
        <v>1501</v>
      </c>
      <c r="C980" s="151" t="s">
        <v>1502</v>
      </c>
      <c r="D980" s="192">
        <v>0</v>
      </c>
      <c r="E980" s="192">
        <v>0</v>
      </c>
      <c r="F980" s="192">
        <f>L980-D980</f>
        <v>0</v>
      </c>
      <c r="G980" s="192">
        <f>M980-E980</f>
        <v>0.8</v>
      </c>
      <c r="H980" s="192"/>
      <c r="I980" s="192"/>
      <c r="J980" s="192"/>
      <c r="K980" s="192"/>
      <c r="L980" s="153"/>
      <c r="M980" s="153">
        <v>0.8</v>
      </c>
      <c r="N980" s="192"/>
      <c r="O980" s="192"/>
      <c r="P980" s="192"/>
      <c r="Q980" s="192"/>
      <c r="R980" s="192"/>
      <c r="S980" s="192"/>
      <c r="T980" s="192"/>
      <c r="U980" s="192"/>
      <c r="V980" s="192"/>
      <c r="W980" s="192"/>
    </row>
    <row r="981" spans="1:23" ht="15.05" x14ac:dyDescent="0.35">
      <c r="A981" s="186"/>
      <c r="B981" s="157" t="s">
        <v>618</v>
      </c>
      <c r="C981" s="158"/>
      <c r="D981" s="241">
        <f t="shared" ref="D981" si="658">SUM(D982)</f>
        <v>0</v>
      </c>
      <c r="E981" s="241">
        <f t="shared" ref="E981" si="659">SUM(E982)</f>
        <v>0</v>
      </c>
      <c r="F981" s="191">
        <f t="shared" ref="F981:W981" si="660">SUM(F982:F982)</f>
        <v>0</v>
      </c>
      <c r="G981" s="191">
        <f t="shared" si="660"/>
        <v>0</v>
      </c>
      <c r="H981" s="191">
        <f t="shared" si="660"/>
        <v>0</v>
      </c>
      <c r="I981" s="191">
        <f t="shared" si="660"/>
        <v>0</v>
      </c>
      <c r="J981" s="191">
        <f t="shared" si="660"/>
        <v>0</v>
      </c>
      <c r="K981" s="191">
        <f t="shared" si="660"/>
        <v>0</v>
      </c>
      <c r="L981" s="191">
        <f t="shared" ref="L981:M981" si="661">SUM(L982:L982)</f>
        <v>0</v>
      </c>
      <c r="M981" s="191">
        <f t="shared" si="661"/>
        <v>0</v>
      </c>
      <c r="N981" s="191">
        <f t="shared" si="660"/>
        <v>0</v>
      </c>
      <c r="O981" s="191">
        <f t="shared" si="660"/>
        <v>0</v>
      </c>
      <c r="P981" s="191">
        <f t="shared" si="660"/>
        <v>0</v>
      </c>
      <c r="Q981" s="191">
        <f t="shared" si="660"/>
        <v>0</v>
      </c>
      <c r="R981" s="191">
        <f t="shared" si="660"/>
        <v>0</v>
      </c>
      <c r="S981" s="191">
        <f t="shared" si="660"/>
        <v>0</v>
      </c>
      <c r="T981" s="191">
        <f t="shared" si="660"/>
        <v>0</v>
      </c>
      <c r="U981" s="191">
        <f t="shared" si="660"/>
        <v>0</v>
      </c>
      <c r="V981" s="191">
        <f t="shared" si="660"/>
        <v>0</v>
      </c>
      <c r="W981" s="191">
        <f t="shared" si="660"/>
        <v>0</v>
      </c>
    </row>
    <row r="982" spans="1:23" ht="46.65" x14ac:dyDescent="0.35">
      <c r="A982" s="181">
        <v>835</v>
      </c>
      <c r="B982" s="177" t="s">
        <v>1503</v>
      </c>
      <c r="C982" s="151" t="s">
        <v>1504</v>
      </c>
      <c r="D982" s="192">
        <v>0</v>
      </c>
      <c r="E982" s="192">
        <v>0</v>
      </c>
      <c r="F982" s="192">
        <f>L982-D982</f>
        <v>0</v>
      </c>
      <c r="G982" s="192">
        <f>M982-E982</f>
        <v>0</v>
      </c>
      <c r="H982" s="192"/>
      <c r="I982" s="192"/>
      <c r="J982" s="192"/>
      <c r="K982" s="192"/>
      <c r="L982" s="153"/>
      <c r="M982" s="153"/>
      <c r="N982" s="192"/>
      <c r="O982" s="192"/>
      <c r="P982" s="192"/>
      <c r="Q982" s="192"/>
      <c r="R982" s="192"/>
      <c r="S982" s="192"/>
      <c r="T982" s="192"/>
      <c r="U982" s="192"/>
      <c r="V982" s="192"/>
      <c r="W982" s="192"/>
    </row>
    <row r="983" spans="1:23" ht="15.05" x14ac:dyDescent="0.35">
      <c r="A983" s="186"/>
      <c r="B983" s="157" t="s">
        <v>1505</v>
      </c>
      <c r="C983" s="158"/>
      <c r="D983" s="241">
        <f t="shared" ref="D983" si="662">SUM(D984:D985)</f>
        <v>0</v>
      </c>
      <c r="E983" s="241">
        <f t="shared" ref="E983" si="663">SUM(E984:E985)</f>
        <v>0</v>
      </c>
      <c r="F983" s="191">
        <f t="shared" ref="F983:W983" si="664">SUM(F984:F985)</f>
        <v>0</v>
      </c>
      <c r="G983" s="191">
        <f t="shared" si="664"/>
        <v>0</v>
      </c>
      <c r="H983" s="191">
        <f t="shared" si="664"/>
        <v>0</v>
      </c>
      <c r="I983" s="191">
        <f t="shared" si="664"/>
        <v>0</v>
      </c>
      <c r="J983" s="191">
        <f t="shared" si="664"/>
        <v>0</v>
      </c>
      <c r="K983" s="191">
        <f t="shared" si="664"/>
        <v>0</v>
      </c>
      <c r="L983" s="191">
        <f t="shared" ref="L983:M983" si="665">SUM(L984:L985)</f>
        <v>0</v>
      </c>
      <c r="M983" s="191">
        <f t="shared" si="665"/>
        <v>0</v>
      </c>
      <c r="N983" s="191">
        <f t="shared" si="664"/>
        <v>0</v>
      </c>
      <c r="O983" s="191">
        <f t="shared" si="664"/>
        <v>0</v>
      </c>
      <c r="P983" s="191">
        <f t="shared" si="664"/>
        <v>0</v>
      </c>
      <c r="Q983" s="191">
        <f t="shared" si="664"/>
        <v>0</v>
      </c>
      <c r="R983" s="191">
        <f t="shared" si="664"/>
        <v>0</v>
      </c>
      <c r="S983" s="191">
        <f t="shared" si="664"/>
        <v>0</v>
      </c>
      <c r="T983" s="191">
        <f t="shared" si="664"/>
        <v>0</v>
      </c>
      <c r="U983" s="191">
        <f t="shared" si="664"/>
        <v>0</v>
      </c>
      <c r="V983" s="191">
        <f t="shared" si="664"/>
        <v>0</v>
      </c>
      <c r="W983" s="191">
        <f t="shared" si="664"/>
        <v>0</v>
      </c>
    </row>
    <row r="984" spans="1:23" ht="62.2" x14ac:dyDescent="0.35">
      <c r="A984" s="181">
        <v>836</v>
      </c>
      <c r="B984" s="177" t="s">
        <v>1506</v>
      </c>
      <c r="C984" s="151" t="s">
        <v>1507</v>
      </c>
      <c r="D984" s="192">
        <v>0</v>
      </c>
      <c r="E984" s="192">
        <v>0</v>
      </c>
      <c r="F984" s="192">
        <f t="shared" ref="F984:F985" si="666">L984-D984</f>
        <v>0</v>
      </c>
      <c r="G984" s="192">
        <f t="shared" ref="G984:G985" si="667">M984-E984</f>
        <v>0</v>
      </c>
      <c r="H984" s="192"/>
      <c r="I984" s="192"/>
      <c r="J984" s="192"/>
      <c r="K984" s="192"/>
      <c r="L984" s="153"/>
      <c r="M984" s="153"/>
      <c r="N984" s="192"/>
      <c r="O984" s="192"/>
      <c r="P984" s="192"/>
      <c r="Q984" s="192"/>
      <c r="R984" s="192"/>
      <c r="S984" s="192"/>
      <c r="T984" s="192"/>
      <c r="U984" s="192"/>
      <c r="V984" s="192"/>
      <c r="W984" s="192"/>
    </row>
    <row r="985" spans="1:23" ht="46.65" x14ac:dyDescent="0.35">
      <c r="A985" s="167">
        <v>837</v>
      </c>
      <c r="B985" s="152" t="s">
        <v>1508</v>
      </c>
      <c r="C985" s="174" t="s">
        <v>1509</v>
      </c>
      <c r="D985" s="192">
        <v>0</v>
      </c>
      <c r="E985" s="192">
        <v>0</v>
      </c>
      <c r="F985" s="192">
        <f t="shared" si="666"/>
        <v>0</v>
      </c>
      <c r="G985" s="192">
        <f t="shared" si="667"/>
        <v>0</v>
      </c>
      <c r="H985" s="192"/>
      <c r="I985" s="192"/>
      <c r="J985" s="192"/>
      <c r="K985" s="192"/>
      <c r="L985" s="153"/>
      <c r="M985" s="153"/>
      <c r="N985" s="192"/>
      <c r="O985" s="192"/>
      <c r="P985" s="192"/>
      <c r="Q985" s="192"/>
      <c r="R985" s="192"/>
      <c r="S985" s="192"/>
      <c r="T985" s="192"/>
      <c r="U985" s="192"/>
      <c r="V985" s="192"/>
      <c r="W985" s="192"/>
    </row>
    <row r="986" spans="1:23" ht="15.05" x14ac:dyDescent="0.35">
      <c r="A986" s="186"/>
      <c r="B986" s="157" t="s">
        <v>692</v>
      </c>
      <c r="C986" s="158"/>
      <c r="D986" s="241">
        <f t="shared" ref="D986" si="668">SUM(D987:D988)</f>
        <v>0</v>
      </c>
      <c r="E986" s="241">
        <f t="shared" ref="E986" si="669">SUM(E987:E988)</f>
        <v>0</v>
      </c>
      <c r="F986" s="191">
        <f t="shared" ref="F986:W986" si="670">SUM(F987:F988)</f>
        <v>0</v>
      </c>
      <c r="G986" s="191">
        <f t="shared" si="670"/>
        <v>0</v>
      </c>
      <c r="H986" s="191">
        <f t="shared" si="670"/>
        <v>0</v>
      </c>
      <c r="I986" s="191">
        <f t="shared" si="670"/>
        <v>0</v>
      </c>
      <c r="J986" s="191">
        <f t="shared" si="670"/>
        <v>0</v>
      </c>
      <c r="K986" s="191">
        <f t="shared" si="670"/>
        <v>0</v>
      </c>
      <c r="L986" s="191">
        <f t="shared" ref="L986:M986" si="671">SUM(L987:L988)</f>
        <v>0</v>
      </c>
      <c r="M986" s="191">
        <f t="shared" si="671"/>
        <v>0</v>
      </c>
      <c r="N986" s="191">
        <f t="shared" si="670"/>
        <v>0</v>
      </c>
      <c r="O986" s="191">
        <f t="shared" si="670"/>
        <v>0</v>
      </c>
      <c r="P986" s="191">
        <f t="shared" si="670"/>
        <v>0</v>
      </c>
      <c r="Q986" s="191">
        <f t="shared" si="670"/>
        <v>0</v>
      </c>
      <c r="R986" s="191">
        <f t="shared" si="670"/>
        <v>0</v>
      </c>
      <c r="S986" s="191">
        <f t="shared" si="670"/>
        <v>0</v>
      </c>
      <c r="T986" s="191">
        <f t="shared" si="670"/>
        <v>0</v>
      </c>
      <c r="U986" s="191">
        <f t="shared" si="670"/>
        <v>0</v>
      </c>
      <c r="V986" s="191">
        <f t="shared" si="670"/>
        <v>0</v>
      </c>
      <c r="W986" s="191">
        <f t="shared" si="670"/>
        <v>0</v>
      </c>
    </row>
    <row r="987" spans="1:23" ht="62.2" x14ac:dyDescent="0.35">
      <c r="A987" s="181">
        <v>838</v>
      </c>
      <c r="B987" s="177" t="s">
        <v>1510</v>
      </c>
      <c r="C987" s="151" t="s">
        <v>1511</v>
      </c>
      <c r="D987" s="192">
        <v>0</v>
      </c>
      <c r="E987" s="192">
        <v>0</v>
      </c>
      <c r="F987" s="192">
        <f t="shared" ref="F987:F988" si="672">L987-D987</f>
        <v>0</v>
      </c>
      <c r="G987" s="192">
        <f t="shared" ref="G987:G988" si="673">M987-E987</f>
        <v>0</v>
      </c>
      <c r="H987" s="192"/>
      <c r="I987" s="192"/>
      <c r="J987" s="192"/>
      <c r="K987" s="192"/>
      <c r="L987" s="153"/>
      <c r="M987" s="153"/>
      <c r="N987" s="192"/>
      <c r="O987" s="192"/>
      <c r="P987" s="192"/>
      <c r="Q987" s="192"/>
      <c r="R987" s="192"/>
      <c r="S987" s="192"/>
      <c r="T987" s="192"/>
      <c r="U987" s="192"/>
      <c r="V987" s="192"/>
      <c r="W987" s="192"/>
    </row>
    <row r="988" spans="1:23" ht="46.65" x14ac:dyDescent="0.35">
      <c r="A988" s="181">
        <v>839</v>
      </c>
      <c r="B988" s="177" t="s">
        <v>1512</v>
      </c>
      <c r="C988" s="151" t="s">
        <v>1513</v>
      </c>
      <c r="D988" s="192">
        <v>0</v>
      </c>
      <c r="E988" s="192">
        <v>0</v>
      </c>
      <c r="F988" s="192">
        <f t="shared" si="672"/>
        <v>0</v>
      </c>
      <c r="G988" s="192">
        <f t="shared" si="673"/>
        <v>0</v>
      </c>
      <c r="H988" s="192"/>
      <c r="I988" s="192"/>
      <c r="J988" s="192"/>
      <c r="K988" s="192"/>
      <c r="L988" s="153"/>
      <c r="M988" s="153"/>
      <c r="N988" s="192"/>
      <c r="O988" s="192"/>
      <c r="P988" s="192"/>
      <c r="Q988" s="192"/>
      <c r="R988" s="192"/>
      <c r="S988" s="192"/>
      <c r="T988" s="192"/>
      <c r="U988" s="192"/>
      <c r="V988" s="192"/>
      <c r="W988" s="192"/>
    </row>
    <row r="989" spans="1:23" ht="15.55" x14ac:dyDescent="0.35">
      <c r="A989" s="186"/>
      <c r="B989" s="157" t="s">
        <v>586</v>
      </c>
      <c r="C989" s="188"/>
      <c r="D989" s="243">
        <f t="shared" ref="D989" si="674">SUM(D990)</f>
        <v>0</v>
      </c>
      <c r="E989" s="243">
        <f t="shared" ref="E989" si="675">SUM(E990)</f>
        <v>0</v>
      </c>
      <c r="F989" s="191">
        <f t="shared" ref="F989:W989" si="676">SUM(F990)</f>
        <v>0</v>
      </c>
      <c r="G989" s="191">
        <f t="shared" si="676"/>
        <v>0</v>
      </c>
      <c r="H989" s="191">
        <f t="shared" si="676"/>
        <v>0</v>
      </c>
      <c r="I989" s="191">
        <f t="shared" si="676"/>
        <v>0</v>
      </c>
      <c r="J989" s="191">
        <f t="shared" si="676"/>
        <v>0</v>
      </c>
      <c r="K989" s="191">
        <f t="shared" si="676"/>
        <v>0</v>
      </c>
      <c r="L989" s="191">
        <f t="shared" si="676"/>
        <v>0</v>
      </c>
      <c r="M989" s="191">
        <f t="shared" si="676"/>
        <v>0</v>
      </c>
      <c r="N989" s="191">
        <f t="shared" si="676"/>
        <v>0</v>
      </c>
      <c r="O989" s="191">
        <f t="shared" si="676"/>
        <v>0</v>
      </c>
      <c r="P989" s="191">
        <f t="shared" si="676"/>
        <v>0</v>
      </c>
      <c r="Q989" s="191">
        <f t="shared" si="676"/>
        <v>0</v>
      </c>
      <c r="R989" s="191">
        <f t="shared" si="676"/>
        <v>0</v>
      </c>
      <c r="S989" s="191">
        <f t="shared" si="676"/>
        <v>0</v>
      </c>
      <c r="T989" s="191">
        <f t="shared" si="676"/>
        <v>0</v>
      </c>
      <c r="U989" s="191">
        <f t="shared" si="676"/>
        <v>0</v>
      </c>
      <c r="V989" s="191">
        <f t="shared" si="676"/>
        <v>0</v>
      </c>
      <c r="W989" s="191">
        <f t="shared" si="676"/>
        <v>0</v>
      </c>
    </row>
    <row r="990" spans="1:23" ht="77.7" x14ac:dyDescent="0.35">
      <c r="A990" s="167">
        <v>840</v>
      </c>
      <c r="B990" s="152" t="s">
        <v>1514</v>
      </c>
      <c r="C990" s="174" t="s">
        <v>1515</v>
      </c>
      <c r="D990" s="192">
        <v>0</v>
      </c>
      <c r="E990" s="192">
        <v>0</v>
      </c>
      <c r="F990" s="192">
        <f>L990-D990</f>
        <v>0</v>
      </c>
      <c r="G990" s="192">
        <f>M990-E990</f>
        <v>0</v>
      </c>
      <c r="H990" s="192"/>
      <c r="I990" s="192"/>
      <c r="J990" s="192"/>
      <c r="K990" s="192"/>
      <c r="L990" s="153"/>
      <c r="M990" s="153"/>
      <c r="N990" s="192"/>
      <c r="O990" s="192"/>
      <c r="P990" s="192"/>
      <c r="Q990" s="192"/>
      <c r="R990" s="192"/>
      <c r="S990" s="192"/>
      <c r="T990" s="192"/>
      <c r="U990" s="192"/>
      <c r="V990" s="192"/>
      <c r="W990" s="192"/>
    </row>
    <row r="991" spans="1:23" ht="15.55" x14ac:dyDescent="0.35">
      <c r="A991" s="189"/>
      <c r="B991" s="182" t="s">
        <v>1516</v>
      </c>
      <c r="C991" s="189"/>
      <c r="D991" s="246">
        <f t="shared" ref="D991" si="677">SUM(D992:D998)</f>
        <v>0</v>
      </c>
      <c r="E991" s="246">
        <f t="shared" ref="E991" si="678">SUM(E992:E998)</f>
        <v>0</v>
      </c>
      <c r="F991" s="161">
        <f t="shared" ref="F991:W991" si="679">SUM(F992:F998)</f>
        <v>0</v>
      </c>
      <c r="G991" s="161">
        <f t="shared" si="679"/>
        <v>0</v>
      </c>
      <c r="H991" s="161">
        <f t="shared" si="679"/>
        <v>0</v>
      </c>
      <c r="I991" s="161">
        <f t="shared" si="679"/>
        <v>0</v>
      </c>
      <c r="J991" s="161">
        <f t="shared" si="679"/>
        <v>0</v>
      </c>
      <c r="K991" s="161">
        <f t="shared" si="679"/>
        <v>0</v>
      </c>
      <c r="L991" s="161">
        <f t="shared" ref="L991:M991" si="680">SUM(L992:L998)</f>
        <v>0</v>
      </c>
      <c r="M991" s="161">
        <f t="shared" si="680"/>
        <v>0</v>
      </c>
      <c r="N991" s="161">
        <f t="shared" si="679"/>
        <v>0</v>
      </c>
      <c r="O991" s="161">
        <f t="shared" si="679"/>
        <v>0</v>
      </c>
      <c r="P991" s="161">
        <f t="shared" si="679"/>
        <v>0</v>
      </c>
      <c r="Q991" s="161">
        <f t="shared" si="679"/>
        <v>0</v>
      </c>
      <c r="R991" s="161">
        <f t="shared" si="679"/>
        <v>0</v>
      </c>
      <c r="S991" s="161">
        <f t="shared" si="679"/>
        <v>0</v>
      </c>
      <c r="T991" s="161">
        <f t="shared" si="679"/>
        <v>0</v>
      </c>
      <c r="U991" s="161">
        <f t="shared" si="679"/>
        <v>0</v>
      </c>
      <c r="V991" s="161">
        <f t="shared" si="679"/>
        <v>0</v>
      </c>
      <c r="W991" s="161">
        <f t="shared" si="679"/>
        <v>0</v>
      </c>
    </row>
    <row r="992" spans="1:23" ht="15.55" x14ac:dyDescent="0.35">
      <c r="A992" s="167">
        <v>841</v>
      </c>
      <c r="B992" s="159" t="s">
        <v>1517</v>
      </c>
      <c r="C992" s="160" t="s">
        <v>1518</v>
      </c>
      <c r="D992" s="245"/>
      <c r="E992" s="245"/>
      <c r="F992" s="245"/>
      <c r="G992" s="245"/>
      <c r="H992" s="245"/>
      <c r="I992" s="245"/>
      <c r="J992" s="245"/>
      <c r="K992" s="245"/>
      <c r="L992" s="197"/>
      <c r="M992" s="197"/>
      <c r="N992" s="245"/>
      <c r="O992" s="245"/>
      <c r="P992" s="245"/>
      <c r="Q992" s="245"/>
      <c r="R992" s="245"/>
      <c r="S992" s="245"/>
      <c r="T992" s="245"/>
      <c r="U992" s="245"/>
      <c r="V992" s="245"/>
      <c r="W992" s="245"/>
    </row>
    <row r="993" spans="1:23" ht="15.55" x14ac:dyDescent="0.35">
      <c r="A993" s="167">
        <v>842</v>
      </c>
      <c r="B993" s="159" t="s">
        <v>1519</v>
      </c>
      <c r="C993" s="160" t="s">
        <v>1518</v>
      </c>
      <c r="D993" s="245"/>
      <c r="E993" s="245"/>
      <c r="F993" s="245"/>
      <c r="G993" s="245"/>
      <c r="H993" s="245"/>
      <c r="I993" s="245"/>
      <c r="J993" s="245"/>
      <c r="K993" s="245"/>
      <c r="L993" s="197"/>
      <c r="M993" s="197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</row>
    <row r="994" spans="1:23" ht="15.55" x14ac:dyDescent="0.35">
      <c r="A994" s="167">
        <v>843</v>
      </c>
      <c r="B994" s="159" t="s">
        <v>1520</v>
      </c>
      <c r="C994" s="160" t="s">
        <v>1518</v>
      </c>
      <c r="D994" s="245"/>
      <c r="E994" s="245"/>
      <c r="F994" s="245"/>
      <c r="G994" s="245"/>
      <c r="H994" s="245"/>
      <c r="I994" s="245"/>
      <c r="J994" s="245"/>
      <c r="K994" s="245"/>
      <c r="L994" s="197"/>
      <c r="M994" s="197"/>
      <c r="N994" s="245"/>
      <c r="O994" s="245"/>
      <c r="P994" s="245"/>
      <c r="Q994" s="245"/>
      <c r="R994" s="245"/>
      <c r="S994" s="245"/>
      <c r="T994" s="245"/>
      <c r="U994" s="245"/>
      <c r="V994" s="245"/>
      <c r="W994" s="245"/>
    </row>
    <row r="995" spans="1:23" ht="15.55" x14ac:dyDescent="0.35">
      <c r="A995" s="167">
        <v>844</v>
      </c>
      <c r="B995" s="159" t="s">
        <v>1521</v>
      </c>
      <c r="C995" s="160" t="s">
        <v>1518</v>
      </c>
      <c r="D995" s="245"/>
      <c r="E995" s="245"/>
      <c r="F995" s="245"/>
      <c r="G995" s="245"/>
      <c r="H995" s="245"/>
      <c r="I995" s="245"/>
      <c r="J995" s="245"/>
      <c r="K995" s="245"/>
      <c r="L995" s="197"/>
      <c r="M995" s="197"/>
      <c r="N995" s="245"/>
      <c r="O995" s="245"/>
      <c r="P995" s="245"/>
      <c r="Q995" s="245"/>
      <c r="R995" s="245"/>
      <c r="S995" s="245"/>
      <c r="T995" s="245"/>
      <c r="U995" s="245"/>
      <c r="V995" s="245"/>
      <c r="W995" s="245"/>
    </row>
    <row r="996" spans="1:23" ht="31.1" x14ac:dyDescent="0.35">
      <c r="A996" s="167">
        <v>845</v>
      </c>
      <c r="B996" s="159" t="s">
        <v>1522</v>
      </c>
      <c r="C996" s="160" t="s">
        <v>1518</v>
      </c>
      <c r="D996" s="245"/>
      <c r="E996" s="245"/>
      <c r="F996" s="245"/>
      <c r="G996" s="245"/>
      <c r="H996" s="245"/>
      <c r="I996" s="245"/>
      <c r="J996" s="245"/>
      <c r="K996" s="245"/>
      <c r="L996" s="197"/>
      <c r="M996" s="197"/>
      <c r="N996" s="245"/>
      <c r="O996" s="245"/>
      <c r="P996" s="245"/>
      <c r="Q996" s="245"/>
      <c r="R996" s="245"/>
      <c r="S996" s="245"/>
      <c r="T996" s="245"/>
      <c r="U996" s="245"/>
      <c r="V996" s="245"/>
      <c r="W996" s="245"/>
    </row>
    <row r="997" spans="1:23" ht="15.55" x14ac:dyDescent="0.35">
      <c r="A997" s="167">
        <v>846</v>
      </c>
      <c r="B997" s="159" t="s">
        <v>1523</v>
      </c>
      <c r="C997" s="160" t="s">
        <v>1518</v>
      </c>
      <c r="D997" s="245"/>
      <c r="E997" s="245"/>
      <c r="F997" s="245"/>
      <c r="G997" s="245"/>
      <c r="H997" s="245"/>
      <c r="I997" s="245"/>
      <c r="J997" s="245"/>
      <c r="K997" s="245"/>
      <c r="L997" s="197"/>
      <c r="M997" s="197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</row>
    <row r="998" spans="1:23" ht="15.55" x14ac:dyDescent="0.35">
      <c r="A998" s="167">
        <v>847</v>
      </c>
      <c r="B998" s="159" t="s">
        <v>1524</v>
      </c>
      <c r="C998" s="160" t="s">
        <v>1518</v>
      </c>
      <c r="D998" s="245"/>
      <c r="E998" s="245"/>
      <c r="F998" s="245"/>
      <c r="G998" s="245"/>
      <c r="H998" s="245"/>
      <c r="I998" s="245"/>
      <c r="J998" s="245"/>
      <c r="K998" s="245"/>
      <c r="L998" s="197"/>
      <c r="M998" s="197"/>
      <c r="N998" s="245"/>
      <c r="O998" s="245"/>
      <c r="P998" s="245"/>
      <c r="Q998" s="245"/>
      <c r="R998" s="245"/>
      <c r="S998" s="245"/>
      <c r="T998" s="245"/>
      <c r="U998" s="245"/>
      <c r="V998" s="245"/>
      <c r="W998" s="245"/>
    </row>
  </sheetData>
  <protectedRanges>
    <protectedRange password="DCF9" sqref="B555:B556 B558" name="Марков_1_2_1_1_1" securityDescriptor="O:WDG:WDD:(A;;CC;;;S-1-5-21-4209254059-3116082339-372357167-6269)"/>
  </protectedRanges>
  <autoFilter ref="A16:W998"/>
  <mergeCells count="21">
    <mergeCell ref="T1:W1"/>
    <mergeCell ref="T2:W2"/>
    <mergeCell ref="T3:W3"/>
    <mergeCell ref="T4:W4"/>
    <mergeCell ref="T5:W5"/>
    <mergeCell ref="A9:W9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2:A15"/>
    <mergeCell ref="B12:B15"/>
    <mergeCell ref="D12:M13"/>
    <mergeCell ref="N12:W13"/>
    <mergeCell ref="C12:C15"/>
  </mergeCells>
  <conditionalFormatting sqref="D12:M15 D16:W16">
    <cfRule type="containsText" dxfId="51" priority="28" operator="containsText" text="закрыт 2014">
      <formula>NOT(ISERROR(SEARCH("закрыт 2014",D12)))</formula>
    </cfRule>
  </conditionalFormatting>
  <conditionalFormatting sqref="N12:W15">
    <cfRule type="containsText" dxfId="50" priority="27" operator="containsText" text="закрыт 2014">
      <formula>NOT(ISERROR(SEARCH("закрыт 2014",N12)))</formula>
    </cfRule>
  </conditionalFormatting>
  <pageMargins left="0.23622047244094491" right="0.23622047244094491" top="0.74803149606299213" bottom="0.74803149606299213" header="0.31496062992125984" footer="0.31496062992125984"/>
  <pageSetup paperSize="8" scale="57" fitToHeight="0" pageOrder="overThenDown" orientation="landscape" r:id="rId1"/>
  <headerFoot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A49"/>
  <sheetViews>
    <sheetView view="pageBreakPreview" topLeftCell="A20" zoomScale="120" zoomScaleNormal="100" zoomScaleSheetLayoutView="120" workbookViewId="0">
      <selection activeCell="D33" sqref="D33:BA33"/>
    </sheetView>
  </sheetViews>
  <sheetFormatPr defaultColWidth="0.81640625" defaultRowHeight="12.95" x14ac:dyDescent="0.3"/>
  <cols>
    <col min="1" max="53" width="0.81640625" style="250"/>
    <col min="54" max="54" width="0.81640625" style="250" customWidth="1"/>
    <col min="55" max="104" width="0.81640625" style="250"/>
    <col min="105" max="105" width="3.26953125" style="250" customWidth="1"/>
    <col min="106" max="16384" width="0.81640625" style="250"/>
  </cols>
  <sheetData>
    <row r="1" spans="1:105" ht="33.799999999999997" customHeight="1" x14ac:dyDescent="0.3">
      <c r="A1" s="249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249"/>
      <c r="BV1" s="249"/>
      <c r="BW1" s="249"/>
      <c r="BX1" s="249"/>
      <c r="BY1" s="249"/>
      <c r="BZ1" s="249"/>
      <c r="CA1" s="249"/>
      <c r="CB1" s="249"/>
      <c r="CC1" s="350" t="s">
        <v>1956</v>
      </c>
      <c r="CD1" s="350"/>
      <c r="CE1" s="350"/>
      <c r="CF1" s="350"/>
      <c r="CG1" s="350"/>
      <c r="CH1" s="350"/>
      <c r="CI1" s="350"/>
      <c r="CJ1" s="350"/>
      <c r="CK1" s="350"/>
      <c r="CL1" s="350"/>
      <c r="CM1" s="350"/>
      <c r="CN1" s="350"/>
      <c r="CO1" s="350"/>
      <c r="CP1" s="350"/>
      <c r="CQ1" s="350"/>
      <c r="CR1" s="350"/>
      <c r="CS1" s="350"/>
      <c r="CT1" s="350"/>
      <c r="CU1" s="350"/>
      <c r="CV1" s="350"/>
      <c r="CW1" s="350"/>
      <c r="CX1" s="350"/>
      <c r="CY1" s="350"/>
      <c r="CZ1" s="350"/>
      <c r="DA1" s="350"/>
    </row>
    <row r="2" spans="1:105" x14ac:dyDescent="0.3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</row>
    <row r="3" spans="1:105" s="251" customFormat="1" ht="31.5" customHeight="1" x14ac:dyDescent="0.3">
      <c r="A3" s="351" t="s">
        <v>1957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352"/>
      <c r="BE3" s="352"/>
      <c r="BF3" s="352"/>
      <c r="BG3" s="352"/>
      <c r="BH3" s="352"/>
      <c r="BI3" s="352"/>
      <c r="BJ3" s="352"/>
      <c r="BK3" s="352"/>
      <c r="BL3" s="352"/>
      <c r="BM3" s="352"/>
      <c r="BN3" s="352"/>
      <c r="BO3" s="352"/>
      <c r="BP3" s="352"/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352"/>
      <c r="CI3" s="352"/>
      <c r="CJ3" s="352"/>
      <c r="CK3" s="352"/>
      <c r="CL3" s="352"/>
      <c r="CM3" s="352"/>
      <c r="CN3" s="352"/>
      <c r="CO3" s="352"/>
      <c r="CP3" s="352"/>
      <c r="CQ3" s="352"/>
      <c r="CR3" s="352"/>
      <c r="CS3" s="352"/>
      <c r="CT3" s="352"/>
      <c r="CU3" s="352"/>
      <c r="CV3" s="352"/>
      <c r="CW3" s="352"/>
      <c r="CX3" s="352"/>
      <c r="CY3" s="352"/>
      <c r="CZ3" s="352"/>
      <c r="DA3" s="352"/>
    </row>
    <row r="4" spans="1:105" x14ac:dyDescent="0.3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249"/>
      <c r="CL4" s="249"/>
      <c r="CM4" s="249"/>
      <c r="CN4" s="249"/>
      <c r="CO4" s="249"/>
      <c r="CP4" s="249"/>
      <c r="CQ4" s="249"/>
      <c r="CR4" s="249"/>
      <c r="CS4" s="249"/>
      <c r="CT4" s="249"/>
      <c r="CU4" s="249"/>
      <c r="CV4" s="249"/>
      <c r="CW4" s="249"/>
      <c r="CX4" s="249"/>
      <c r="CY4" s="249"/>
      <c r="CZ4" s="249"/>
      <c r="DA4" s="249"/>
    </row>
    <row r="5" spans="1:105" s="255" customFormat="1" x14ac:dyDescent="0.3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353" t="s">
        <v>1958</v>
      </c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253" t="s">
        <v>1959</v>
      </c>
      <c r="BF5" s="253"/>
      <c r="BG5" s="253"/>
      <c r="BH5" s="253"/>
      <c r="BI5" s="254"/>
      <c r="BJ5" s="254"/>
      <c r="BK5" s="254"/>
      <c r="BL5" s="254"/>
      <c r="BM5" s="254"/>
      <c r="BN5" s="254"/>
      <c r="BO5" s="254"/>
      <c r="BP5" s="254"/>
      <c r="BQ5" s="254"/>
      <c r="BR5" s="254"/>
      <c r="BS5" s="354" t="s">
        <v>1960</v>
      </c>
      <c r="BT5" s="354"/>
      <c r="BU5" s="354"/>
      <c r="BV5" s="354"/>
      <c r="BW5" s="354"/>
      <c r="BX5" s="354"/>
      <c r="BY5" s="354"/>
      <c r="BZ5" s="355" t="s">
        <v>1961</v>
      </c>
      <c r="CA5" s="355"/>
      <c r="CB5" s="355"/>
      <c r="CC5" s="355"/>
      <c r="CD5" s="355"/>
      <c r="CE5" s="355"/>
      <c r="CF5" s="354"/>
      <c r="CG5" s="354"/>
      <c r="CH5" s="354"/>
      <c r="CI5" s="354"/>
      <c r="CJ5" s="354"/>
      <c r="CK5" s="354"/>
      <c r="CL5" s="354"/>
      <c r="CM5" s="252" t="s">
        <v>1962</v>
      </c>
      <c r="CN5" s="252"/>
      <c r="CO5" s="252"/>
      <c r="CP5" s="252"/>
      <c r="CQ5" s="252"/>
      <c r="CR5" s="252"/>
      <c r="CS5" s="252"/>
      <c r="CT5" s="252"/>
      <c r="CU5" s="252"/>
      <c r="CV5" s="252"/>
      <c r="CW5" s="252"/>
      <c r="CX5" s="252"/>
      <c r="CY5" s="252"/>
      <c r="CZ5" s="252"/>
      <c r="DA5" s="252"/>
    </row>
    <row r="6" spans="1:105" x14ac:dyDescent="0.3">
      <c r="A6" s="249"/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249"/>
      <c r="BR6" s="249"/>
      <c r="BS6" s="249"/>
      <c r="BT6" s="249"/>
      <c r="BU6" s="249"/>
      <c r="BV6" s="249"/>
      <c r="BW6" s="249"/>
      <c r="BX6" s="249"/>
      <c r="BY6" s="249"/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249"/>
      <c r="CK6" s="249"/>
      <c r="CL6" s="249"/>
      <c r="CM6" s="249"/>
      <c r="CN6" s="249"/>
      <c r="CO6" s="249"/>
      <c r="CP6" s="249"/>
      <c r="CQ6" s="249"/>
      <c r="CR6" s="249"/>
      <c r="CS6" s="249"/>
      <c r="CT6" s="249"/>
      <c r="CU6" s="249"/>
      <c r="CV6" s="249"/>
      <c r="CW6" s="249"/>
      <c r="CX6" s="249"/>
      <c r="CY6" s="249"/>
      <c r="CZ6" s="249"/>
      <c r="DA6" s="249"/>
    </row>
    <row r="7" spans="1:105" ht="73.55" customHeight="1" x14ac:dyDescent="0.3">
      <c r="A7" s="249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249"/>
      <c r="BR7" s="249"/>
      <c r="BS7" s="249"/>
      <c r="BT7" s="249"/>
      <c r="BU7" s="249"/>
      <c r="BV7" s="249"/>
      <c r="BW7" s="249"/>
      <c r="BX7" s="249"/>
      <c r="BY7" s="249"/>
      <c r="BZ7" s="343" t="s">
        <v>1963</v>
      </c>
      <c r="CA7" s="343"/>
      <c r="CB7" s="343"/>
      <c r="CC7" s="343"/>
      <c r="CD7" s="343"/>
      <c r="CE7" s="343"/>
      <c r="CF7" s="343"/>
      <c r="CG7" s="343"/>
      <c r="CH7" s="343"/>
      <c r="CI7" s="343"/>
      <c r="CJ7" s="343"/>
      <c r="CK7" s="343"/>
      <c r="CL7" s="343"/>
      <c r="CM7" s="343"/>
      <c r="CN7" s="343"/>
      <c r="CO7" s="343"/>
      <c r="CP7" s="343"/>
      <c r="CQ7" s="343"/>
      <c r="CR7" s="343"/>
      <c r="CS7" s="343"/>
      <c r="CT7" s="343"/>
      <c r="CU7" s="343"/>
      <c r="CV7" s="343"/>
      <c r="CW7" s="343"/>
      <c r="CX7" s="343"/>
      <c r="CY7" s="343"/>
      <c r="CZ7" s="343"/>
      <c r="DA7" s="343"/>
    </row>
    <row r="8" spans="1:105" x14ac:dyDescent="0.3">
      <c r="A8" s="249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56"/>
      <c r="BZ8" s="344"/>
      <c r="CA8" s="344"/>
      <c r="CB8" s="344"/>
      <c r="CC8" s="344"/>
      <c r="CD8" s="344"/>
      <c r="CE8" s="344"/>
      <c r="CF8" s="344"/>
      <c r="CG8" s="344"/>
      <c r="CH8" s="344"/>
      <c r="CI8" s="344"/>
      <c r="CJ8" s="344"/>
      <c r="CK8" s="344"/>
      <c r="CL8" s="344"/>
      <c r="CM8" s="344"/>
      <c r="CN8" s="344"/>
      <c r="CO8" s="344"/>
      <c r="CP8" s="344"/>
      <c r="CQ8" s="344"/>
      <c r="CR8" s="344"/>
      <c r="CS8" s="344"/>
      <c r="CT8" s="344"/>
      <c r="CU8" s="344"/>
      <c r="CV8" s="344"/>
      <c r="CW8" s="344"/>
      <c r="CX8" s="344"/>
      <c r="CY8" s="344"/>
      <c r="CZ8" s="344"/>
      <c r="DA8" s="344"/>
    </row>
    <row r="9" spans="1:105" x14ac:dyDescent="0.3">
      <c r="A9" s="249"/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345" t="s">
        <v>1964</v>
      </c>
      <c r="CA9" s="345"/>
      <c r="CB9" s="345"/>
      <c r="CC9" s="345"/>
      <c r="CD9" s="345"/>
      <c r="CE9" s="345"/>
      <c r="CF9" s="345"/>
      <c r="CG9" s="345"/>
      <c r="CH9" s="345"/>
      <c r="CI9" s="345"/>
      <c r="CJ9" s="345"/>
      <c r="CK9" s="345"/>
      <c r="CL9" s="345"/>
      <c r="CM9" s="345"/>
      <c r="CN9" s="345"/>
      <c r="CO9" s="345"/>
      <c r="CP9" s="345"/>
      <c r="CQ9" s="345"/>
      <c r="CR9" s="345"/>
      <c r="CS9" s="345"/>
      <c r="CT9" s="345"/>
      <c r="CU9" s="345"/>
      <c r="CV9" s="345"/>
      <c r="CW9" s="345"/>
      <c r="CX9" s="345"/>
      <c r="CY9" s="345"/>
      <c r="CZ9" s="345"/>
      <c r="DA9" s="345"/>
    </row>
    <row r="10" spans="1:105" x14ac:dyDescent="0.3">
      <c r="A10" s="249"/>
      <c r="B10" s="249"/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346" t="s">
        <v>1965</v>
      </c>
      <c r="BZ10" s="346"/>
      <c r="CA10" s="347"/>
      <c r="CB10" s="347"/>
      <c r="CC10" s="347"/>
      <c r="CD10" s="348" t="s">
        <v>1965</v>
      </c>
      <c r="CE10" s="348"/>
      <c r="CF10" s="347"/>
      <c r="CG10" s="347"/>
      <c r="CH10" s="347"/>
      <c r="CI10" s="347"/>
      <c r="CJ10" s="347"/>
      <c r="CK10" s="347"/>
      <c r="CL10" s="347"/>
      <c r="CM10" s="347"/>
      <c r="CN10" s="347"/>
      <c r="CO10" s="347"/>
      <c r="CP10" s="346">
        <v>20</v>
      </c>
      <c r="CQ10" s="346"/>
      <c r="CR10" s="346"/>
      <c r="CS10" s="349"/>
      <c r="CT10" s="349"/>
      <c r="CU10" s="349"/>
      <c r="CV10" s="249"/>
      <c r="CW10" s="257" t="s">
        <v>1961</v>
      </c>
      <c r="CX10" s="249"/>
      <c r="CY10" s="249"/>
      <c r="CZ10" s="257"/>
      <c r="DA10" s="249"/>
    </row>
    <row r="11" spans="1:105" x14ac:dyDescent="0.3">
      <c r="A11" s="249"/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249"/>
      <c r="AU11" s="249"/>
      <c r="AV11" s="249"/>
      <c r="AW11" s="249"/>
      <c r="AX11" s="249"/>
      <c r="AY11" s="249"/>
      <c r="AZ11" s="249"/>
      <c r="BA11" s="249"/>
      <c r="BB11" s="249"/>
      <c r="BC11" s="249"/>
      <c r="BD11" s="249"/>
      <c r="BE11" s="249"/>
      <c r="BF11" s="249"/>
      <c r="BG11" s="249"/>
      <c r="BH11" s="249"/>
      <c r="BI11" s="249"/>
      <c r="BJ11" s="249"/>
      <c r="BK11" s="249"/>
      <c r="BL11" s="249"/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49"/>
      <c r="BY11" s="249"/>
      <c r="BZ11" s="249"/>
      <c r="CA11" s="249"/>
      <c r="CB11" s="249"/>
      <c r="CC11" s="249"/>
      <c r="CD11" s="249"/>
      <c r="CE11" s="249"/>
      <c r="CF11" s="249"/>
      <c r="CG11" s="249"/>
      <c r="CH11" s="249"/>
      <c r="CI11" s="249"/>
      <c r="CJ11" s="249"/>
      <c r="CK11" s="249"/>
      <c r="CL11" s="249"/>
      <c r="CM11" s="249"/>
      <c r="CN11" s="249"/>
      <c r="CO11" s="249"/>
      <c r="CP11" s="249"/>
      <c r="CQ11" s="249"/>
      <c r="CR11" s="249"/>
      <c r="CS11" s="249"/>
      <c r="CT11" s="249"/>
      <c r="CU11" s="249"/>
      <c r="CV11" s="249"/>
      <c r="CW11" s="249"/>
      <c r="CX11" s="249"/>
      <c r="CY11" s="249"/>
      <c r="CZ11" s="249"/>
      <c r="DA11" s="258" t="s">
        <v>4</v>
      </c>
    </row>
    <row r="12" spans="1:105" x14ac:dyDescent="0.3">
      <c r="A12" s="249"/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249"/>
      <c r="AV12" s="249"/>
      <c r="AW12" s="249"/>
      <c r="AX12" s="249"/>
      <c r="AY12" s="249"/>
      <c r="AZ12" s="249"/>
      <c r="BA12" s="249"/>
      <c r="BB12" s="249"/>
      <c r="BC12" s="249"/>
      <c r="BD12" s="249"/>
      <c r="BE12" s="249"/>
      <c r="BF12" s="249"/>
      <c r="BG12" s="249"/>
      <c r="BH12" s="249"/>
      <c r="BI12" s="249"/>
      <c r="BJ12" s="249"/>
      <c r="BK12" s="249"/>
      <c r="BL12" s="249"/>
      <c r="BM12" s="249"/>
      <c r="BN12" s="249"/>
      <c r="BO12" s="249"/>
      <c r="BP12" s="249"/>
      <c r="BQ12" s="249"/>
      <c r="BR12" s="249"/>
      <c r="BS12" s="249"/>
      <c r="BT12" s="249"/>
      <c r="BU12" s="249"/>
      <c r="BV12" s="249"/>
      <c r="BW12" s="249"/>
      <c r="BX12" s="249"/>
      <c r="BY12" s="249"/>
      <c r="BZ12" s="249"/>
      <c r="CA12" s="249"/>
      <c r="CB12" s="249"/>
      <c r="CC12" s="249"/>
      <c r="CD12" s="249"/>
      <c r="CE12" s="249"/>
      <c r="CF12" s="249"/>
      <c r="CG12" s="249"/>
      <c r="CH12" s="249"/>
      <c r="CI12" s="249"/>
      <c r="CJ12" s="249"/>
      <c r="CK12" s="249"/>
      <c r="CL12" s="249"/>
      <c r="CM12" s="249"/>
      <c r="CN12" s="249"/>
      <c r="CO12" s="249"/>
      <c r="CP12" s="249"/>
      <c r="CQ12" s="249"/>
      <c r="CR12" s="249"/>
      <c r="CS12" s="249" t="s">
        <v>1966</v>
      </c>
      <c r="CT12" s="249"/>
      <c r="CU12" s="249"/>
      <c r="CV12" s="249"/>
      <c r="CW12" s="249"/>
      <c r="CX12" s="249"/>
      <c r="CY12" s="249"/>
      <c r="CZ12" s="249"/>
      <c r="DA12" s="249"/>
    </row>
    <row r="13" spans="1:105" x14ac:dyDescent="0.3">
      <c r="A13" s="334" t="s">
        <v>1967</v>
      </c>
      <c r="B13" s="335"/>
      <c r="C13" s="335"/>
      <c r="D13" s="335"/>
      <c r="E13" s="335"/>
      <c r="F13" s="335"/>
      <c r="G13" s="335"/>
      <c r="H13" s="335"/>
      <c r="I13" s="335"/>
      <c r="J13" s="335"/>
      <c r="K13" s="335"/>
      <c r="L13" s="335"/>
      <c r="M13" s="335"/>
      <c r="N13" s="335"/>
      <c r="O13" s="335"/>
      <c r="P13" s="335"/>
      <c r="Q13" s="335"/>
      <c r="R13" s="335"/>
      <c r="S13" s="335"/>
      <c r="T13" s="335"/>
      <c r="U13" s="335"/>
      <c r="V13" s="335"/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5"/>
      <c r="AH13" s="335"/>
      <c r="AI13" s="335"/>
      <c r="AJ13" s="335"/>
      <c r="AK13" s="335"/>
      <c r="AL13" s="335"/>
      <c r="AM13" s="335"/>
      <c r="AN13" s="335"/>
      <c r="AO13" s="335"/>
      <c r="AP13" s="335"/>
      <c r="AQ13" s="335"/>
      <c r="AR13" s="335"/>
      <c r="AS13" s="335"/>
      <c r="AT13" s="335"/>
      <c r="AU13" s="335"/>
      <c r="AV13" s="335"/>
      <c r="AW13" s="335"/>
      <c r="AX13" s="335"/>
      <c r="AY13" s="335"/>
      <c r="AZ13" s="335"/>
      <c r="BA13" s="336"/>
      <c r="BB13" s="334"/>
      <c r="BC13" s="335"/>
      <c r="BD13" s="335"/>
      <c r="BE13" s="335"/>
      <c r="BF13" s="335"/>
      <c r="BG13" s="335"/>
      <c r="BH13" s="335"/>
      <c r="BI13" s="335"/>
      <c r="BJ13" s="335"/>
      <c r="BK13" s="335"/>
      <c r="BL13" s="335"/>
      <c r="BM13" s="335"/>
      <c r="BN13" s="335"/>
      <c r="BO13" s="335"/>
      <c r="BP13" s="335"/>
      <c r="BQ13" s="335"/>
      <c r="BR13" s="335"/>
      <c r="BS13" s="335"/>
      <c r="BT13" s="335"/>
      <c r="BU13" s="335"/>
      <c r="BV13" s="335"/>
      <c r="BW13" s="335"/>
      <c r="BX13" s="335"/>
      <c r="BY13" s="335"/>
      <c r="BZ13" s="335"/>
      <c r="CA13" s="336"/>
      <c r="CB13" s="334"/>
      <c r="CC13" s="335"/>
      <c r="CD13" s="335"/>
      <c r="CE13" s="335"/>
      <c r="CF13" s="335"/>
      <c r="CG13" s="335"/>
      <c r="CH13" s="335"/>
      <c r="CI13" s="335"/>
      <c r="CJ13" s="335"/>
      <c r="CK13" s="335"/>
      <c r="CL13" s="335"/>
      <c r="CM13" s="335"/>
      <c r="CN13" s="335"/>
      <c r="CO13" s="335"/>
      <c r="CP13" s="335"/>
      <c r="CQ13" s="335"/>
      <c r="CR13" s="335"/>
      <c r="CS13" s="335"/>
      <c r="CT13" s="335"/>
      <c r="CU13" s="335"/>
      <c r="CV13" s="335"/>
      <c r="CW13" s="335"/>
      <c r="CX13" s="335"/>
      <c r="CY13" s="335"/>
      <c r="CZ13" s="335"/>
      <c r="DA13" s="336"/>
    </row>
    <row r="14" spans="1:105" ht="39.75" customHeight="1" x14ac:dyDescent="0.3">
      <c r="A14" s="334" t="s">
        <v>1968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5"/>
      <c r="AY14" s="335"/>
      <c r="AZ14" s="335"/>
      <c r="BA14" s="336"/>
      <c r="BB14" s="340" t="s">
        <v>1969</v>
      </c>
      <c r="BC14" s="341"/>
      <c r="BD14" s="341"/>
      <c r="BE14" s="341"/>
      <c r="BF14" s="341"/>
      <c r="BG14" s="341"/>
      <c r="BH14" s="341"/>
      <c r="BI14" s="341"/>
      <c r="BJ14" s="341"/>
      <c r="BK14" s="341"/>
      <c r="BL14" s="341"/>
      <c r="BM14" s="341"/>
      <c r="BN14" s="341"/>
      <c r="BO14" s="341"/>
      <c r="BP14" s="341"/>
      <c r="BQ14" s="341"/>
      <c r="BR14" s="341"/>
      <c r="BS14" s="341"/>
      <c r="BT14" s="341"/>
      <c r="BU14" s="341"/>
      <c r="BV14" s="341"/>
      <c r="BW14" s="341"/>
      <c r="BX14" s="341"/>
      <c r="BY14" s="341"/>
      <c r="BZ14" s="341"/>
      <c r="CA14" s="342"/>
      <c r="CB14" s="340" t="s">
        <v>1970</v>
      </c>
      <c r="CC14" s="341"/>
      <c r="CD14" s="341"/>
      <c r="CE14" s="341"/>
      <c r="CF14" s="341"/>
      <c r="CG14" s="341"/>
      <c r="CH14" s="341"/>
      <c r="CI14" s="341"/>
      <c r="CJ14" s="341"/>
      <c r="CK14" s="341"/>
      <c r="CL14" s="341"/>
      <c r="CM14" s="341"/>
      <c r="CN14" s="341"/>
      <c r="CO14" s="341"/>
      <c r="CP14" s="341"/>
      <c r="CQ14" s="341"/>
      <c r="CR14" s="341"/>
      <c r="CS14" s="341"/>
      <c r="CT14" s="341"/>
      <c r="CU14" s="341"/>
      <c r="CV14" s="341"/>
      <c r="CW14" s="341"/>
      <c r="CX14" s="341"/>
      <c r="CY14" s="341"/>
      <c r="CZ14" s="341"/>
      <c r="DA14" s="342"/>
    </row>
    <row r="15" spans="1:105" x14ac:dyDescent="0.3">
      <c r="A15" s="334">
        <v>1</v>
      </c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6"/>
      <c r="BB15" s="334">
        <v>2</v>
      </c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335"/>
      <c r="BT15" s="335"/>
      <c r="BU15" s="335"/>
      <c r="BV15" s="335"/>
      <c r="BW15" s="335"/>
      <c r="BX15" s="335"/>
      <c r="BY15" s="335"/>
      <c r="BZ15" s="335"/>
      <c r="CA15" s="336"/>
      <c r="CB15" s="334">
        <v>3</v>
      </c>
      <c r="CC15" s="335"/>
      <c r="CD15" s="335"/>
      <c r="CE15" s="335"/>
      <c r="CF15" s="335"/>
      <c r="CG15" s="335"/>
      <c r="CH15" s="335"/>
      <c r="CI15" s="335"/>
      <c r="CJ15" s="335"/>
      <c r="CK15" s="335"/>
      <c r="CL15" s="335"/>
      <c r="CM15" s="335"/>
      <c r="CN15" s="335"/>
      <c r="CO15" s="335"/>
      <c r="CP15" s="335"/>
      <c r="CQ15" s="335"/>
      <c r="CR15" s="335"/>
      <c r="CS15" s="335"/>
      <c r="CT15" s="335"/>
      <c r="CU15" s="335"/>
      <c r="CV15" s="335"/>
      <c r="CW15" s="335"/>
      <c r="CX15" s="335"/>
      <c r="CY15" s="335"/>
      <c r="CZ15" s="335"/>
      <c r="DA15" s="336"/>
    </row>
    <row r="16" spans="1:105" s="249" customFormat="1" x14ac:dyDescent="0.3">
      <c r="A16" s="259"/>
      <c r="B16" s="300" t="s">
        <v>1971</v>
      </c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1"/>
      <c r="BB16" s="337">
        <v>9521342</v>
      </c>
      <c r="BC16" s="338"/>
      <c r="BD16" s="338"/>
      <c r="BE16" s="338"/>
      <c r="BF16" s="338"/>
      <c r="BG16" s="338"/>
      <c r="BH16" s="338"/>
      <c r="BI16" s="338"/>
      <c r="BJ16" s="338"/>
      <c r="BK16" s="338"/>
      <c r="BL16" s="338"/>
      <c r="BM16" s="338"/>
      <c r="BN16" s="338"/>
      <c r="BO16" s="338"/>
      <c r="BP16" s="338"/>
      <c r="BQ16" s="338"/>
      <c r="BR16" s="338"/>
      <c r="BS16" s="338"/>
      <c r="BT16" s="338"/>
      <c r="BU16" s="338"/>
      <c r="BV16" s="338"/>
      <c r="BW16" s="338"/>
      <c r="BX16" s="338"/>
      <c r="BY16" s="338"/>
      <c r="BZ16" s="338"/>
      <c r="CA16" s="339"/>
      <c r="CB16" s="337">
        <v>18084637.300000001</v>
      </c>
      <c r="CC16" s="338"/>
      <c r="CD16" s="338"/>
      <c r="CE16" s="338"/>
      <c r="CF16" s="338"/>
      <c r="CG16" s="338"/>
      <c r="CH16" s="338"/>
      <c r="CI16" s="338"/>
      <c r="CJ16" s="338"/>
      <c r="CK16" s="338"/>
      <c r="CL16" s="338"/>
      <c r="CM16" s="338"/>
      <c r="CN16" s="338"/>
      <c r="CO16" s="338"/>
      <c r="CP16" s="338"/>
      <c r="CQ16" s="338"/>
      <c r="CR16" s="338"/>
      <c r="CS16" s="338"/>
      <c r="CT16" s="338"/>
      <c r="CU16" s="338"/>
      <c r="CV16" s="338"/>
      <c r="CW16" s="338"/>
      <c r="CX16" s="338"/>
      <c r="CY16" s="338"/>
      <c r="CZ16" s="338"/>
      <c r="DA16" s="339"/>
    </row>
    <row r="17" spans="1:105" s="249" customFormat="1" x14ac:dyDescent="0.3">
      <c r="A17" s="259"/>
      <c r="B17" s="300" t="s">
        <v>1972</v>
      </c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1"/>
      <c r="BB17" s="331">
        <v>171953</v>
      </c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332"/>
      <c r="BT17" s="332"/>
      <c r="BU17" s="332"/>
      <c r="BV17" s="332"/>
      <c r="BW17" s="332"/>
      <c r="BX17" s="332"/>
      <c r="BY17" s="332"/>
      <c r="BZ17" s="332"/>
      <c r="CA17" s="333"/>
      <c r="CB17" s="331">
        <v>98684.800000000003</v>
      </c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32"/>
      <c r="CR17" s="332"/>
      <c r="CS17" s="332"/>
      <c r="CT17" s="332"/>
      <c r="CU17" s="332"/>
      <c r="CV17" s="332"/>
      <c r="CW17" s="332"/>
      <c r="CX17" s="332"/>
      <c r="CY17" s="332"/>
      <c r="CZ17" s="332"/>
      <c r="DA17" s="333"/>
    </row>
    <row r="18" spans="1:105" s="249" customFormat="1" x14ac:dyDescent="0.3">
      <c r="A18" s="259"/>
      <c r="B18" s="300" t="s">
        <v>1973</v>
      </c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300"/>
      <c r="AG18" s="300"/>
      <c r="AH18" s="300"/>
      <c r="AI18" s="300"/>
      <c r="AJ18" s="300"/>
      <c r="AK18" s="300"/>
      <c r="AL18" s="300"/>
      <c r="AM18" s="300"/>
      <c r="AN18" s="300"/>
      <c r="AO18" s="300"/>
      <c r="AP18" s="300"/>
      <c r="AQ18" s="300"/>
      <c r="AR18" s="300"/>
      <c r="AS18" s="300"/>
      <c r="AT18" s="300"/>
      <c r="AU18" s="300"/>
      <c r="AV18" s="300"/>
      <c r="AW18" s="300"/>
      <c r="AX18" s="300"/>
      <c r="AY18" s="300"/>
      <c r="AZ18" s="300"/>
      <c r="BA18" s="301"/>
      <c r="BB18" s="315"/>
      <c r="BC18" s="316"/>
      <c r="BD18" s="316"/>
      <c r="BE18" s="316"/>
      <c r="BF18" s="316"/>
      <c r="BG18" s="316"/>
      <c r="BH18" s="316"/>
      <c r="BI18" s="316"/>
      <c r="BJ18" s="316"/>
      <c r="BK18" s="316"/>
      <c r="BL18" s="316"/>
      <c r="BM18" s="316"/>
      <c r="BN18" s="316"/>
      <c r="BO18" s="316"/>
      <c r="BP18" s="316"/>
      <c r="BQ18" s="316"/>
      <c r="BR18" s="316"/>
      <c r="BS18" s="316"/>
      <c r="BT18" s="316"/>
      <c r="BU18" s="316"/>
      <c r="BV18" s="316"/>
      <c r="BW18" s="316"/>
      <c r="BX18" s="316"/>
      <c r="BY18" s="316"/>
      <c r="BZ18" s="316"/>
      <c r="CA18" s="317"/>
      <c r="CB18" s="315"/>
      <c r="CC18" s="316"/>
      <c r="CD18" s="316"/>
      <c r="CE18" s="316"/>
      <c r="CF18" s="316"/>
      <c r="CG18" s="316"/>
      <c r="CH18" s="316"/>
      <c r="CI18" s="316"/>
      <c r="CJ18" s="316"/>
      <c r="CK18" s="316"/>
      <c r="CL18" s="316"/>
      <c r="CM18" s="316"/>
      <c r="CN18" s="316"/>
      <c r="CO18" s="316"/>
      <c r="CP18" s="316"/>
      <c r="CQ18" s="316"/>
      <c r="CR18" s="316"/>
      <c r="CS18" s="316"/>
      <c r="CT18" s="316"/>
      <c r="CU18" s="316"/>
      <c r="CV18" s="316"/>
      <c r="CW18" s="316"/>
      <c r="CX18" s="316"/>
      <c r="CY18" s="316"/>
      <c r="CZ18" s="316"/>
      <c r="DA18" s="317"/>
    </row>
    <row r="19" spans="1:105" s="249" customFormat="1" x14ac:dyDescent="0.3">
      <c r="A19" s="308"/>
      <c r="B19" s="300"/>
      <c r="C19" s="300"/>
      <c r="D19" s="300" t="s">
        <v>1974</v>
      </c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L19" s="300"/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1"/>
      <c r="BB19" s="315"/>
      <c r="BC19" s="316"/>
      <c r="BD19" s="316"/>
      <c r="BE19" s="316"/>
      <c r="BF19" s="316"/>
      <c r="BG19" s="316"/>
      <c r="BH19" s="316"/>
      <c r="BI19" s="316"/>
      <c r="BJ19" s="316"/>
      <c r="BK19" s="316"/>
      <c r="BL19" s="316"/>
      <c r="BM19" s="316"/>
      <c r="BN19" s="316"/>
      <c r="BO19" s="316"/>
      <c r="BP19" s="316"/>
      <c r="BQ19" s="316"/>
      <c r="BR19" s="316"/>
      <c r="BS19" s="316"/>
      <c r="BT19" s="316"/>
      <c r="BU19" s="316"/>
      <c r="BV19" s="316"/>
      <c r="BW19" s="316"/>
      <c r="BX19" s="316"/>
      <c r="BY19" s="316"/>
      <c r="BZ19" s="316"/>
      <c r="CA19" s="317"/>
      <c r="CB19" s="315"/>
      <c r="CC19" s="316"/>
      <c r="CD19" s="316"/>
      <c r="CE19" s="316"/>
      <c r="CF19" s="316"/>
      <c r="CG19" s="316"/>
      <c r="CH19" s="316"/>
      <c r="CI19" s="316"/>
      <c r="CJ19" s="316"/>
      <c r="CK19" s="316"/>
      <c r="CL19" s="316"/>
      <c r="CM19" s="316"/>
      <c r="CN19" s="316"/>
      <c r="CO19" s="316"/>
      <c r="CP19" s="316"/>
      <c r="CQ19" s="316"/>
      <c r="CR19" s="316"/>
      <c r="CS19" s="316"/>
      <c r="CT19" s="316"/>
      <c r="CU19" s="316"/>
      <c r="CV19" s="316"/>
      <c r="CW19" s="316"/>
      <c r="CX19" s="316"/>
      <c r="CY19" s="316"/>
      <c r="CZ19" s="316"/>
      <c r="DA19" s="317"/>
    </row>
    <row r="20" spans="1:105" s="249" customFormat="1" x14ac:dyDescent="0.3">
      <c r="A20" s="298"/>
      <c r="B20" s="299"/>
      <c r="C20" s="299"/>
      <c r="D20" s="300" t="s">
        <v>1975</v>
      </c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1"/>
      <c r="BB20" s="315"/>
      <c r="BC20" s="316"/>
      <c r="BD20" s="316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6"/>
      <c r="BU20" s="316"/>
      <c r="BV20" s="316"/>
      <c r="BW20" s="316"/>
      <c r="BX20" s="316"/>
      <c r="BY20" s="316"/>
      <c r="BZ20" s="316"/>
      <c r="CA20" s="317"/>
      <c r="CB20" s="315"/>
      <c r="CC20" s="316"/>
      <c r="CD20" s="316"/>
      <c r="CE20" s="316"/>
      <c r="CF20" s="316"/>
      <c r="CG20" s="316"/>
      <c r="CH20" s="316"/>
      <c r="CI20" s="316"/>
      <c r="CJ20" s="316"/>
      <c r="CK20" s="316"/>
      <c r="CL20" s="316"/>
      <c r="CM20" s="316"/>
      <c r="CN20" s="316"/>
      <c r="CO20" s="316"/>
      <c r="CP20" s="316"/>
      <c r="CQ20" s="316"/>
      <c r="CR20" s="316"/>
      <c r="CS20" s="316"/>
      <c r="CT20" s="316"/>
      <c r="CU20" s="316"/>
      <c r="CV20" s="316"/>
      <c r="CW20" s="316"/>
      <c r="CX20" s="316"/>
      <c r="CY20" s="316"/>
      <c r="CZ20" s="316"/>
      <c r="DA20" s="317"/>
    </row>
    <row r="21" spans="1:105" s="249" customFormat="1" x14ac:dyDescent="0.3">
      <c r="A21" s="259"/>
      <c r="B21" s="300" t="s">
        <v>1976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0"/>
      <c r="AI21" s="300"/>
      <c r="AJ21" s="300"/>
      <c r="AK21" s="300"/>
      <c r="AL21" s="300"/>
      <c r="AM21" s="300"/>
      <c r="AN21" s="300"/>
      <c r="AO21" s="300"/>
      <c r="AP21" s="300"/>
      <c r="AQ21" s="300"/>
      <c r="AR21" s="300"/>
      <c r="AS21" s="300"/>
      <c r="AT21" s="300"/>
      <c r="AU21" s="300"/>
      <c r="AV21" s="300"/>
      <c r="AW21" s="300"/>
      <c r="AX21" s="300"/>
      <c r="AY21" s="300"/>
      <c r="AZ21" s="300"/>
      <c r="BA21" s="301"/>
      <c r="BB21" s="331">
        <v>1844419</v>
      </c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32"/>
      <c r="BV21" s="332"/>
      <c r="BW21" s="332"/>
      <c r="BX21" s="332"/>
      <c r="BY21" s="332"/>
      <c r="BZ21" s="332"/>
      <c r="CA21" s="333"/>
      <c r="CB21" s="331">
        <v>3054090</v>
      </c>
      <c r="CC21" s="332"/>
      <c r="CD21" s="332"/>
      <c r="CE21" s="332"/>
      <c r="CF21" s="332"/>
      <c r="CG21" s="332"/>
      <c r="CH21" s="332"/>
      <c r="CI21" s="332"/>
      <c r="CJ21" s="332"/>
      <c r="CK21" s="332"/>
      <c r="CL21" s="332"/>
      <c r="CM21" s="332"/>
      <c r="CN21" s="332"/>
      <c r="CO21" s="332"/>
      <c r="CP21" s="332"/>
      <c r="CQ21" s="332"/>
      <c r="CR21" s="332"/>
      <c r="CS21" s="332"/>
      <c r="CT21" s="332"/>
      <c r="CU21" s="332"/>
      <c r="CV21" s="332"/>
      <c r="CW21" s="332"/>
      <c r="CX21" s="332"/>
      <c r="CY21" s="332"/>
      <c r="CZ21" s="332"/>
      <c r="DA21" s="333"/>
    </row>
    <row r="22" spans="1:105" s="249" customFormat="1" x14ac:dyDescent="0.3">
      <c r="A22" s="260"/>
      <c r="B22" s="300" t="s">
        <v>1977</v>
      </c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1"/>
      <c r="BB22" s="315">
        <v>2331792</v>
      </c>
      <c r="BC22" s="316"/>
      <c r="BD22" s="316"/>
      <c r="BE22" s="316"/>
      <c r="BF22" s="316"/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316"/>
      <c r="BU22" s="316"/>
      <c r="BV22" s="316"/>
      <c r="BW22" s="316"/>
      <c r="BX22" s="316"/>
      <c r="BY22" s="316"/>
      <c r="BZ22" s="316"/>
      <c r="CA22" s="317"/>
      <c r="CB22" s="315">
        <v>2450338</v>
      </c>
      <c r="CC22" s="316"/>
      <c r="CD22" s="316"/>
      <c r="CE22" s="316"/>
      <c r="CF22" s="316"/>
      <c r="CG22" s="316"/>
      <c r="CH22" s="316"/>
      <c r="CI22" s="316"/>
      <c r="CJ22" s="316"/>
      <c r="CK22" s="316"/>
      <c r="CL22" s="316"/>
      <c r="CM22" s="316"/>
      <c r="CN22" s="316"/>
      <c r="CO22" s="316"/>
      <c r="CP22" s="316"/>
      <c r="CQ22" s="316"/>
      <c r="CR22" s="316"/>
      <c r="CS22" s="316"/>
      <c r="CT22" s="316"/>
      <c r="CU22" s="316"/>
      <c r="CV22" s="316"/>
      <c r="CW22" s="316"/>
      <c r="CX22" s="316"/>
      <c r="CY22" s="316"/>
      <c r="CZ22" s="316"/>
      <c r="DA22" s="317"/>
    </row>
    <row r="23" spans="1:105" s="249" customFormat="1" x14ac:dyDescent="0.3">
      <c r="A23" s="308"/>
      <c r="B23" s="300"/>
      <c r="C23" s="300"/>
      <c r="D23" s="300" t="s">
        <v>1978</v>
      </c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L23" s="300"/>
      <c r="AM23" s="300"/>
      <c r="AN23" s="300"/>
      <c r="AO23" s="300"/>
      <c r="AP23" s="30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1"/>
      <c r="BB23" s="315">
        <v>1298682</v>
      </c>
      <c r="BC23" s="316"/>
      <c r="BD23" s="316"/>
      <c r="BE23" s="316"/>
      <c r="BF23" s="316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316"/>
      <c r="BU23" s="316"/>
      <c r="BV23" s="316"/>
      <c r="BW23" s="316"/>
      <c r="BX23" s="316"/>
      <c r="BY23" s="316"/>
      <c r="BZ23" s="316"/>
      <c r="CA23" s="317"/>
      <c r="CB23" s="315">
        <v>1448978</v>
      </c>
      <c r="CC23" s="316"/>
      <c r="CD23" s="316"/>
      <c r="CE23" s="316"/>
      <c r="CF23" s="316"/>
      <c r="CG23" s="316"/>
      <c r="CH23" s="316"/>
      <c r="CI23" s="316"/>
      <c r="CJ23" s="316"/>
      <c r="CK23" s="316"/>
      <c r="CL23" s="316"/>
      <c r="CM23" s="316"/>
      <c r="CN23" s="316"/>
      <c r="CO23" s="316"/>
      <c r="CP23" s="316"/>
      <c r="CQ23" s="316"/>
      <c r="CR23" s="316"/>
      <c r="CS23" s="316"/>
      <c r="CT23" s="316"/>
      <c r="CU23" s="316"/>
      <c r="CV23" s="316"/>
      <c r="CW23" s="316"/>
      <c r="CX23" s="316"/>
      <c r="CY23" s="316"/>
      <c r="CZ23" s="316"/>
      <c r="DA23" s="317"/>
    </row>
    <row r="24" spans="1:105" s="249" customFormat="1" x14ac:dyDescent="0.3">
      <c r="A24" s="298"/>
      <c r="B24" s="299"/>
      <c r="C24" s="299"/>
      <c r="D24" s="300" t="s">
        <v>1979</v>
      </c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300"/>
      <c r="BA24" s="301"/>
      <c r="BB24" s="315">
        <v>371807</v>
      </c>
      <c r="BC24" s="316"/>
      <c r="BD24" s="316"/>
      <c r="BE24" s="316"/>
      <c r="BF24" s="316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316"/>
      <c r="BU24" s="316"/>
      <c r="BV24" s="316"/>
      <c r="BW24" s="316"/>
      <c r="BX24" s="316"/>
      <c r="BY24" s="316"/>
      <c r="BZ24" s="316"/>
      <c r="CA24" s="317"/>
      <c r="CB24" s="315">
        <v>287980</v>
      </c>
      <c r="CC24" s="316"/>
      <c r="CD24" s="316"/>
      <c r="CE24" s="316"/>
      <c r="CF24" s="316"/>
      <c r="CG24" s="316"/>
      <c r="CH24" s="316"/>
      <c r="CI24" s="316"/>
      <c r="CJ24" s="316"/>
      <c r="CK24" s="316"/>
      <c r="CL24" s="316"/>
      <c r="CM24" s="316"/>
      <c r="CN24" s="316"/>
      <c r="CO24" s="316"/>
      <c r="CP24" s="316"/>
      <c r="CQ24" s="316"/>
      <c r="CR24" s="316"/>
      <c r="CS24" s="316"/>
      <c r="CT24" s="316"/>
      <c r="CU24" s="316"/>
      <c r="CV24" s="316"/>
      <c r="CW24" s="316"/>
      <c r="CX24" s="316"/>
      <c r="CY24" s="316"/>
      <c r="CZ24" s="316"/>
      <c r="DA24" s="317"/>
    </row>
    <row r="25" spans="1:105" s="249" customFormat="1" x14ac:dyDescent="0.3">
      <c r="A25" s="259"/>
      <c r="B25" s="300" t="s">
        <v>1980</v>
      </c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1"/>
      <c r="BB25" s="315">
        <v>22020606</v>
      </c>
      <c r="BC25" s="316"/>
      <c r="BD25" s="316"/>
      <c r="BE25" s="316"/>
      <c r="BF25" s="316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  <c r="BS25" s="316"/>
      <c r="BT25" s="316"/>
      <c r="BU25" s="316"/>
      <c r="BV25" s="316"/>
      <c r="BW25" s="316"/>
      <c r="BX25" s="316"/>
      <c r="BY25" s="316"/>
      <c r="BZ25" s="316"/>
      <c r="CA25" s="317"/>
      <c r="CB25" s="315">
        <v>21877923</v>
      </c>
      <c r="CC25" s="316"/>
      <c r="CD25" s="316"/>
      <c r="CE25" s="316"/>
      <c r="CF25" s="316"/>
      <c r="CG25" s="316"/>
      <c r="CH25" s="316"/>
      <c r="CI25" s="316"/>
      <c r="CJ25" s="316"/>
      <c r="CK25" s="316"/>
      <c r="CL25" s="316"/>
      <c r="CM25" s="316"/>
      <c r="CN25" s="316"/>
      <c r="CO25" s="316"/>
      <c r="CP25" s="316"/>
      <c r="CQ25" s="316"/>
      <c r="CR25" s="316"/>
      <c r="CS25" s="316"/>
      <c r="CT25" s="316"/>
      <c r="CU25" s="316"/>
      <c r="CV25" s="316"/>
      <c r="CW25" s="316"/>
      <c r="CX25" s="316"/>
      <c r="CY25" s="316"/>
      <c r="CZ25" s="316"/>
      <c r="DA25" s="317"/>
    </row>
    <row r="26" spans="1:105" s="249" customFormat="1" ht="25.55" customHeight="1" x14ac:dyDescent="0.3">
      <c r="A26" s="260"/>
      <c r="B26" s="318" t="s">
        <v>1981</v>
      </c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  <c r="AE26" s="318"/>
      <c r="AF26" s="318"/>
      <c r="AG26" s="318"/>
      <c r="AH26" s="318"/>
      <c r="AI26" s="318"/>
      <c r="AJ26" s="318"/>
      <c r="AK26" s="318"/>
      <c r="AL26" s="318"/>
      <c r="AM26" s="318"/>
      <c r="AN26" s="318"/>
      <c r="AO26" s="318"/>
      <c r="AP26" s="318"/>
      <c r="AQ26" s="318"/>
      <c r="AR26" s="318"/>
      <c r="AS26" s="318"/>
      <c r="AT26" s="318"/>
      <c r="AU26" s="318"/>
      <c r="AV26" s="318"/>
      <c r="AW26" s="318"/>
      <c r="AX26" s="318"/>
      <c r="AY26" s="318"/>
      <c r="AZ26" s="318"/>
      <c r="BA26" s="319"/>
      <c r="BB26" s="315">
        <v>4770808</v>
      </c>
      <c r="BC26" s="316"/>
      <c r="BD26" s="316"/>
      <c r="BE26" s="316"/>
      <c r="BF26" s="316"/>
      <c r="BG26" s="316"/>
      <c r="BH26" s="316"/>
      <c r="BI26" s="316"/>
      <c r="BJ26" s="316"/>
      <c r="BK26" s="316"/>
      <c r="BL26" s="316"/>
      <c r="BM26" s="316"/>
      <c r="BN26" s="316"/>
      <c r="BO26" s="316"/>
      <c r="BP26" s="316"/>
      <c r="BQ26" s="316"/>
      <c r="BR26" s="316"/>
      <c r="BS26" s="316"/>
      <c r="BT26" s="316"/>
      <c r="BU26" s="316"/>
      <c r="BV26" s="316"/>
      <c r="BW26" s="316"/>
      <c r="BX26" s="316"/>
      <c r="BY26" s="316"/>
      <c r="BZ26" s="316"/>
      <c r="CA26" s="317"/>
      <c r="CB26" s="315">
        <v>4423271</v>
      </c>
      <c r="CC26" s="316"/>
      <c r="CD26" s="316"/>
      <c r="CE26" s="316"/>
      <c r="CF26" s="316"/>
      <c r="CG26" s="316"/>
      <c r="CH26" s="316"/>
      <c r="CI26" s="316"/>
      <c r="CJ26" s="316"/>
      <c r="CK26" s="316"/>
      <c r="CL26" s="316"/>
      <c r="CM26" s="316"/>
      <c r="CN26" s="316"/>
      <c r="CO26" s="316"/>
      <c r="CP26" s="316"/>
      <c r="CQ26" s="316"/>
      <c r="CR26" s="316"/>
      <c r="CS26" s="316"/>
      <c r="CT26" s="316"/>
      <c r="CU26" s="316"/>
      <c r="CV26" s="316"/>
      <c r="CW26" s="316"/>
      <c r="CX26" s="316"/>
      <c r="CY26" s="316"/>
      <c r="CZ26" s="316"/>
      <c r="DA26" s="317"/>
    </row>
    <row r="27" spans="1:105" s="249" customFormat="1" x14ac:dyDescent="0.3">
      <c r="A27" s="308"/>
      <c r="B27" s="300"/>
      <c r="C27" s="300"/>
      <c r="D27" s="300" t="s">
        <v>1982</v>
      </c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1"/>
      <c r="BB27" s="315">
        <v>4759685</v>
      </c>
      <c r="BC27" s="316"/>
      <c r="BD27" s="316"/>
      <c r="BE27" s="316"/>
      <c r="BF27" s="316"/>
      <c r="BG27" s="316"/>
      <c r="BH27" s="316"/>
      <c r="BI27" s="316"/>
      <c r="BJ27" s="316"/>
      <c r="BK27" s="316"/>
      <c r="BL27" s="316"/>
      <c r="BM27" s="316"/>
      <c r="BN27" s="316"/>
      <c r="BO27" s="316"/>
      <c r="BP27" s="316"/>
      <c r="BQ27" s="316"/>
      <c r="BR27" s="316"/>
      <c r="BS27" s="316"/>
      <c r="BT27" s="316"/>
      <c r="BU27" s="316"/>
      <c r="BV27" s="316"/>
      <c r="BW27" s="316"/>
      <c r="BX27" s="316"/>
      <c r="BY27" s="316"/>
      <c r="BZ27" s="316"/>
      <c r="CA27" s="317"/>
      <c r="CB27" s="315">
        <v>4409685</v>
      </c>
      <c r="CC27" s="316"/>
      <c r="CD27" s="316"/>
      <c r="CE27" s="316"/>
      <c r="CF27" s="316"/>
      <c r="CG27" s="316"/>
      <c r="CH27" s="316"/>
      <c r="CI27" s="316"/>
      <c r="CJ27" s="316"/>
      <c r="CK27" s="316"/>
      <c r="CL27" s="316"/>
      <c r="CM27" s="316"/>
      <c r="CN27" s="316"/>
      <c r="CO27" s="316"/>
      <c r="CP27" s="316"/>
      <c r="CQ27" s="316"/>
      <c r="CR27" s="316"/>
      <c r="CS27" s="316"/>
      <c r="CT27" s="316"/>
      <c r="CU27" s="316"/>
      <c r="CV27" s="316"/>
      <c r="CW27" s="316"/>
      <c r="CX27" s="316"/>
      <c r="CY27" s="316"/>
      <c r="CZ27" s="316"/>
      <c r="DA27" s="317"/>
    </row>
    <row r="28" spans="1:105" s="249" customFormat="1" x14ac:dyDescent="0.3">
      <c r="A28" s="308"/>
      <c r="B28" s="300"/>
      <c r="C28" s="300"/>
      <c r="D28" s="300" t="s">
        <v>1983</v>
      </c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1"/>
      <c r="BB28" s="325"/>
      <c r="BC28" s="326"/>
      <c r="BD28" s="326"/>
      <c r="BE28" s="326"/>
      <c r="BF28" s="326"/>
      <c r="BG28" s="326"/>
      <c r="BH28" s="326"/>
      <c r="BI28" s="326"/>
      <c r="BJ28" s="326"/>
      <c r="BK28" s="326"/>
      <c r="BL28" s="326"/>
      <c r="BM28" s="326"/>
      <c r="BN28" s="326"/>
      <c r="BO28" s="326"/>
      <c r="BP28" s="326"/>
      <c r="BQ28" s="326"/>
      <c r="BR28" s="326"/>
      <c r="BS28" s="326"/>
      <c r="BT28" s="326"/>
      <c r="BU28" s="326"/>
      <c r="BV28" s="326"/>
      <c r="BW28" s="326"/>
      <c r="BX28" s="326"/>
      <c r="BY28" s="326"/>
      <c r="BZ28" s="326"/>
      <c r="CA28" s="327"/>
      <c r="CB28" s="328"/>
      <c r="CC28" s="329"/>
      <c r="CD28" s="329"/>
      <c r="CE28" s="329"/>
      <c r="CF28" s="329"/>
      <c r="CG28" s="329"/>
      <c r="CH28" s="329"/>
      <c r="CI28" s="329"/>
      <c r="CJ28" s="329"/>
      <c r="CK28" s="329"/>
      <c r="CL28" s="329"/>
      <c r="CM28" s="329"/>
      <c r="CN28" s="329"/>
      <c r="CO28" s="329"/>
      <c r="CP28" s="329"/>
      <c r="CQ28" s="329"/>
      <c r="CR28" s="329"/>
      <c r="CS28" s="329"/>
      <c r="CT28" s="329"/>
      <c r="CU28" s="329"/>
      <c r="CV28" s="329"/>
      <c r="CW28" s="329"/>
      <c r="CX28" s="329"/>
      <c r="CY28" s="329"/>
      <c r="CZ28" s="329"/>
      <c r="DA28" s="330"/>
    </row>
    <row r="29" spans="1:105" s="249" customFormat="1" x14ac:dyDescent="0.3">
      <c r="A29" s="308"/>
      <c r="B29" s="300"/>
      <c r="C29" s="300"/>
      <c r="D29" s="300" t="s">
        <v>1984</v>
      </c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1"/>
      <c r="BB29" s="325"/>
      <c r="BC29" s="326"/>
      <c r="BD29" s="326"/>
      <c r="BE29" s="326"/>
      <c r="BF29" s="326"/>
      <c r="BG29" s="326"/>
      <c r="BH29" s="326"/>
      <c r="BI29" s="326"/>
      <c r="BJ29" s="326"/>
      <c r="BK29" s="326"/>
      <c r="BL29" s="326"/>
      <c r="BM29" s="326"/>
      <c r="BN29" s="326"/>
      <c r="BO29" s="326"/>
      <c r="BP29" s="326"/>
      <c r="BQ29" s="326"/>
      <c r="BR29" s="326"/>
      <c r="BS29" s="326"/>
      <c r="BT29" s="326"/>
      <c r="BU29" s="326"/>
      <c r="BV29" s="326"/>
      <c r="BW29" s="326"/>
      <c r="BX29" s="326"/>
      <c r="BY29" s="326"/>
      <c r="BZ29" s="326"/>
      <c r="CA29" s="327"/>
      <c r="CB29" s="328"/>
      <c r="CC29" s="329"/>
      <c r="CD29" s="329"/>
      <c r="CE29" s="329"/>
      <c r="CF29" s="329"/>
      <c r="CG29" s="329"/>
      <c r="CH29" s="329"/>
      <c r="CI29" s="329"/>
      <c r="CJ29" s="329"/>
      <c r="CK29" s="329"/>
      <c r="CL29" s="329"/>
      <c r="CM29" s="329"/>
      <c r="CN29" s="329"/>
      <c r="CO29" s="329"/>
      <c r="CP29" s="329"/>
      <c r="CQ29" s="329"/>
      <c r="CR29" s="329"/>
      <c r="CS29" s="329"/>
      <c r="CT29" s="329"/>
      <c r="CU29" s="329"/>
      <c r="CV29" s="329"/>
      <c r="CW29" s="329"/>
      <c r="CX29" s="329"/>
      <c r="CY29" s="329"/>
      <c r="CZ29" s="329"/>
      <c r="DA29" s="330"/>
    </row>
    <row r="30" spans="1:105" s="249" customFormat="1" x14ac:dyDescent="0.3">
      <c r="A30" s="298"/>
      <c r="B30" s="299"/>
      <c r="C30" s="299"/>
      <c r="D30" s="300" t="s">
        <v>1985</v>
      </c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300"/>
      <c r="BA30" s="301"/>
      <c r="BB30" s="328">
        <v>11123</v>
      </c>
      <c r="BC30" s="329"/>
      <c r="BD30" s="329"/>
      <c r="BE30" s="329"/>
      <c r="BF30" s="329"/>
      <c r="BG30" s="329"/>
      <c r="BH30" s="329"/>
      <c r="BI30" s="329"/>
      <c r="BJ30" s="329"/>
      <c r="BK30" s="329"/>
      <c r="BL30" s="329"/>
      <c r="BM30" s="329"/>
      <c r="BN30" s="329"/>
      <c r="BO30" s="329"/>
      <c r="BP30" s="329"/>
      <c r="BQ30" s="329"/>
      <c r="BR30" s="329"/>
      <c r="BS30" s="329"/>
      <c r="BT30" s="329"/>
      <c r="BU30" s="329"/>
      <c r="BV30" s="329"/>
      <c r="BW30" s="329"/>
      <c r="BX30" s="329"/>
      <c r="BY30" s="329"/>
      <c r="BZ30" s="329"/>
      <c r="CA30" s="330"/>
      <c r="CB30" s="328">
        <v>13586</v>
      </c>
      <c r="CC30" s="329"/>
      <c r="CD30" s="329"/>
      <c r="CE30" s="329"/>
      <c r="CF30" s="329"/>
      <c r="CG30" s="329"/>
      <c r="CH30" s="329"/>
      <c r="CI30" s="329"/>
      <c r="CJ30" s="329"/>
      <c r="CK30" s="329"/>
      <c r="CL30" s="329"/>
      <c r="CM30" s="329"/>
      <c r="CN30" s="329"/>
      <c r="CO30" s="329"/>
      <c r="CP30" s="329"/>
      <c r="CQ30" s="329"/>
      <c r="CR30" s="329"/>
      <c r="CS30" s="329"/>
      <c r="CT30" s="329"/>
      <c r="CU30" s="329"/>
      <c r="CV30" s="329"/>
      <c r="CW30" s="329"/>
      <c r="CX30" s="329"/>
      <c r="CY30" s="329"/>
      <c r="CZ30" s="329"/>
      <c r="DA30" s="330"/>
    </row>
    <row r="31" spans="1:105" s="249" customFormat="1" x14ac:dyDescent="0.3">
      <c r="A31" s="260"/>
      <c r="B31" s="300" t="s">
        <v>1986</v>
      </c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1"/>
      <c r="BB31" s="315">
        <v>9555263</v>
      </c>
      <c r="BC31" s="316"/>
      <c r="BD31" s="316"/>
      <c r="BE31" s="316"/>
      <c r="BF31" s="316"/>
      <c r="BG31" s="316"/>
      <c r="BH31" s="316"/>
      <c r="BI31" s="316"/>
      <c r="BJ31" s="316"/>
      <c r="BK31" s="316"/>
      <c r="BL31" s="316"/>
      <c r="BM31" s="316"/>
      <c r="BN31" s="316"/>
      <c r="BO31" s="316"/>
      <c r="BP31" s="316"/>
      <c r="BQ31" s="316"/>
      <c r="BR31" s="316"/>
      <c r="BS31" s="316"/>
      <c r="BT31" s="316"/>
      <c r="BU31" s="316"/>
      <c r="BV31" s="316"/>
      <c r="BW31" s="316"/>
      <c r="BX31" s="316"/>
      <c r="BY31" s="316"/>
      <c r="BZ31" s="316"/>
      <c r="CA31" s="317"/>
      <c r="CB31" s="315">
        <v>6138090</v>
      </c>
      <c r="CC31" s="316"/>
      <c r="CD31" s="316"/>
      <c r="CE31" s="316"/>
      <c r="CF31" s="316"/>
      <c r="CG31" s="316"/>
      <c r="CH31" s="316"/>
      <c r="CI31" s="316"/>
      <c r="CJ31" s="316"/>
      <c r="CK31" s="316"/>
      <c r="CL31" s="316"/>
      <c r="CM31" s="316"/>
      <c r="CN31" s="316"/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6"/>
      <c r="DA31" s="317"/>
    </row>
    <row r="32" spans="1:105" s="249" customFormat="1" x14ac:dyDescent="0.3">
      <c r="A32" s="308"/>
      <c r="B32" s="300"/>
      <c r="C32" s="300"/>
      <c r="D32" s="300" t="s">
        <v>1987</v>
      </c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1"/>
      <c r="BB32" s="315">
        <v>314050</v>
      </c>
      <c r="BC32" s="316"/>
      <c r="BD32" s="316"/>
      <c r="BE32" s="316"/>
      <c r="BF32" s="316"/>
      <c r="BG32" s="316"/>
      <c r="BH32" s="316"/>
      <c r="BI32" s="316"/>
      <c r="BJ32" s="316"/>
      <c r="BK32" s="316"/>
      <c r="BL32" s="316"/>
      <c r="BM32" s="316"/>
      <c r="BN32" s="316"/>
      <c r="BO32" s="316"/>
      <c r="BP32" s="316"/>
      <c r="BQ32" s="316"/>
      <c r="BR32" s="316"/>
      <c r="BS32" s="316"/>
      <c r="BT32" s="316"/>
      <c r="BU32" s="316"/>
      <c r="BV32" s="316"/>
      <c r="BW32" s="316"/>
      <c r="BX32" s="316"/>
      <c r="BY32" s="316"/>
      <c r="BZ32" s="316"/>
      <c r="CA32" s="317"/>
      <c r="CB32" s="315">
        <v>960155</v>
      </c>
      <c r="CC32" s="316"/>
      <c r="CD32" s="316"/>
      <c r="CE32" s="316"/>
      <c r="CF32" s="316"/>
      <c r="CG32" s="316"/>
      <c r="CH32" s="316"/>
      <c r="CI32" s="316"/>
      <c r="CJ32" s="316"/>
      <c r="CK32" s="316"/>
      <c r="CL32" s="316"/>
      <c r="CM32" s="316"/>
      <c r="CN32" s="316"/>
      <c r="CO32" s="316"/>
      <c r="CP32" s="316"/>
      <c r="CQ32" s="316"/>
      <c r="CR32" s="316"/>
      <c r="CS32" s="316"/>
      <c r="CT32" s="316"/>
      <c r="CU32" s="316"/>
      <c r="CV32" s="316"/>
      <c r="CW32" s="316"/>
      <c r="CX32" s="316"/>
      <c r="CY32" s="316"/>
      <c r="CZ32" s="316"/>
      <c r="DA32" s="317"/>
    </row>
    <row r="33" spans="1:105" s="249" customFormat="1" x14ac:dyDescent="0.3">
      <c r="A33" s="298"/>
      <c r="B33" s="299"/>
      <c r="C33" s="299"/>
      <c r="D33" s="300" t="s">
        <v>1988</v>
      </c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  <c r="AA33" s="300"/>
      <c r="AB33" s="300"/>
      <c r="AC33" s="300"/>
      <c r="AD33" s="300"/>
      <c r="AE33" s="300"/>
      <c r="AF33" s="300"/>
      <c r="AG33" s="300"/>
      <c r="AH33" s="300"/>
      <c r="AI33" s="300"/>
      <c r="AJ33" s="300"/>
      <c r="AK33" s="300"/>
      <c r="AL33" s="300"/>
      <c r="AM33" s="300"/>
      <c r="AN33" s="300"/>
      <c r="AO33" s="300"/>
      <c r="AP33" s="300"/>
      <c r="AQ33" s="300"/>
      <c r="AR33" s="300"/>
      <c r="AS33" s="300"/>
      <c r="AT33" s="300"/>
      <c r="AU33" s="300"/>
      <c r="AV33" s="300"/>
      <c r="AW33" s="300"/>
      <c r="AX33" s="300"/>
      <c r="AY33" s="300"/>
      <c r="AZ33" s="300"/>
      <c r="BA33" s="301"/>
      <c r="BB33" s="315">
        <v>8761678</v>
      </c>
      <c r="BC33" s="316"/>
      <c r="BD33" s="316"/>
      <c r="BE33" s="316"/>
      <c r="BF33" s="316"/>
      <c r="BG33" s="316"/>
      <c r="BH33" s="316"/>
      <c r="BI33" s="316"/>
      <c r="BJ33" s="316"/>
      <c r="BK33" s="316"/>
      <c r="BL33" s="316"/>
      <c r="BM33" s="316"/>
      <c r="BN33" s="316"/>
      <c r="BO33" s="316"/>
      <c r="BP33" s="316"/>
      <c r="BQ33" s="316"/>
      <c r="BR33" s="316"/>
      <c r="BS33" s="316"/>
      <c r="BT33" s="316"/>
      <c r="BU33" s="316"/>
      <c r="BV33" s="316"/>
      <c r="BW33" s="316"/>
      <c r="BX33" s="316"/>
      <c r="BY33" s="316"/>
      <c r="BZ33" s="316"/>
      <c r="CA33" s="317"/>
      <c r="CB33" s="315">
        <v>4993206</v>
      </c>
      <c r="CC33" s="316"/>
      <c r="CD33" s="316"/>
      <c r="CE33" s="316"/>
      <c r="CF33" s="316"/>
      <c r="CG33" s="316"/>
      <c r="CH33" s="316"/>
      <c r="CI33" s="316"/>
      <c r="CJ33" s="316"/>
      <c r="CK33" s="316"/>
      <c r="CL33" s="316"/>
      <c r="CM33" s="316"/>
      <c r="CN33" s="316"/>
      <c r="CO33" s="316"/>
      <c r="CP33" s="316"/>
      <c r="CQ33" s="316"/>
      <c r="CR33" s="316"/>
      <c r="CS33" s="316"/>
      <c r="CT33" s="316"/>
      <c r="CU33" s="316"/>
      <c r="CV33" s="316"/>
      <c r="CW33" s="316"/>
      <c r="CX33" s="316"/>
      <c r="CY33" s="316"/>
      <c r="CZ33" s="316"/>
      <c r="DA33" s="317"/>
    </row>
    <row r="34" spans="1:105" s="261" customFormat="1" x14ac:dyDescent="0.3">
      <c r="A34" s="320"/>
      <c r="B34" s="321"/>
      <c r="C34" s="321"/>
      <c r="D34" s="321"/>
      <c r="E34" s="321"/>
      <c r="F34" s="321" t="s">
        <v>1989</v>
      </c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  <c r="AE34" s="321"/>
      <c r="AF34" s="321"/>
      <c r="AG34" s="321"/>
      <c r="AH34" s="321"/>
      <c r="AI34" s="321"/>
      <c r="AJ34" s="321"/>
      <c r="AK34" s="321"/>
      <c r="AL34" s="321"/>
      <c r="AM34" s="321"/>
      <c r="AN34" s="321"/>
      <c r="AO34" s="321"/>
      <c r="AP34" s="321"/>
      <c r="AQ34" s="321"/>
      <c r="AR34" s="321"/>
      <c r="AS34" s="321"/>
      <c r="AT34" s="321"/>
      <c r="AU34" s="321"/>
      <c r="AV34" s="321"/>
      <c r="AW34" s="321"/>
      <c r="AX34" s="321"/>
      <c r="AY34" s="321"/>
      <c r="AZ34" s="321"/>
      <c r="BA34" s="322"/>
      <c r="BB34" s="315">
        <v>709166</v>
      </c>
      <c r="BC34" s="316"/>
      <c r="BD34" s="316"/>
      <c r="BE34" s="316"/>
      <c r="BF34" s="316"/>
      <c r="BG34" s="316"/>
      <c r="BH34" s="316"/>
      <c r="BI34" s="316"/>
      <c r="BJ34" s="316"/>
      <c r="BK34" s="316"/>
      <c r="BL34" s="316"/>
      <c r="BM34" s="316"/>
      <c r="BN34" s="316"/>
      <c r="BO34" s="316"/>
      <c r="BP34" s="316"/>
      <c r="BQ34" s="316"/>
      <c r="BR34" s="316"/>
      <c r="BS34" s="316"/>
      <c r="BT34" s="316"/>
      <c r="BU34" s="316"/>
      <c r="BV34" s="316"/>
      <c r="BW34" s="316"/>
      <c r="BX34" s="316"/>
      <c r="BY34" s="316"/>
      <c r="BZ34" s="316"/>
      <c r="CA34" s="317"/>
      <c r="CB34" s="315">
        <v>740353.54799999995</v>
      </c>
      <c r="CC34" s="316"/>
      <c r="CD34" s="316"/>
      <c r="CE34" s="316"/>
      <c r="CF34" s="316"/>
      <c r="CG34" s="316"/>
      <c r="CH34" s="316"/>
      <c r="CI34" s="316"/>
      <c r="CJ34" s="316"/>
      <c r="CK34" s="316"/>
      <c r="CL34" s="316"/>
      <c r="CM34" s="316"/>
      <c r="CN34" s="316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6"/>
      <c r="DA34" s="317"/>
    </row>
    <row r="35" spans="1:105" s="261" customFormat="1" x14ac:dyDescent="0.3">
      <c r="A35" s="320"/>
      <c r="B35" s="321"/>
      <c r="C35" s="321"/>
      <c r="D35" s="321"/>
      <c r="E35" s="321"/>
      <c r="F35" s="321" t="s">
        <v>1990</v>
      </c>
      <c r="G35" s="321"/>
      <c r="H35" s="321"/>
      <c r="I35" s="321"/>
      <c r="J35" s="321"/>
      <c r="K35" s="321"/>
      <c r="L35" s="321"/>
      <c r="M35" s="321"/>
      <c r="N35" s="321"/>
      <c r="O35" s="321"/>
      <c r="P35" s="321"/>
      <c r="Q35" s="321"/>
      <c r="R35" s="321"/>
      <c r="S35" s="321"/>
      <c r="T35" s="321"/>
      <c r="U35" s="321"/>
      <c r="V35" s="321"/>
      <c r="W35" s="321"/>
      <c r="X35" s="321"/>
      <c r="Y35" s="321"/>
      <c r="Z35" s="321"/>
      <c r="AA35" s="321"/>
      <c r="AB35" s="321"/>
      <c r="AC35" s="321"/>
      <c r="AD35" s="321"/>
      <c r="AE35" s="321"/>
      <c r="AF35" s="321"/>
      <c r="AG35" s="321"/>
      <c r="AH35" s="321"/>
      <c r="AI35" s="321"/>
      <c r="AJ35" s="321"/>
      <c r="AK35" s="321"/>
      <c r="AL35" s="321"/>
      <c r="AM35" s="321"/>
      <c r="AN35" s="321"/>
      <c r="AO35" s="321"/>
      <c r="AP35" s="321"/>
      <c r="AQ35" s="321"/>
      <c r="AR35" s="321"/>
      <c r="AS35" s="321"/>
      <c r="AT35" s="321"/>
      <c r="AU35" s="321"/>
      <c r="AV35" s="321"/>
      <c r="AW35" s="321"/>
      <c r="AX35" s="321"/>
      <c r="AY35" s="321"/>
      <c r="AZ35" s="321"/>
      <c r="BA35" s="322"/>
      <c r="BB35" s="315">
        <v>375143</v>
      </c>
      <c r="BC35" s="316"/>
      <c r="BD35" s="316"/>
      <c r="BE35" s="316"/>
      <c r="BF35" s="316"/>
      <c r="BG35" s="316"/>
      <c r="BH35" s="316"/>
      <c r="BI35" s="316"/>
      <c r="BJ35" s="316"/>
      <c r="BK35" s="316"/>
      <c r="BL35" s="316"/>
      <c r="BM35" s="316"/>
      <c r="BN35" s="316"/>
      <c r="BO35" s="316"/>
      <c r="BP35" s="316"/>
      <c r="BQ35" s="316"/>
      <c r="BR35" s="316"/>
      <c r="BS35" s="316"/>
      <c r="BT35" s="316"/>
      <c r="BU35" s="316"/>
      <c r="BV35" s="316"/>
      <c r="BW35" s="316"/>
      <c r="BX35" s="316"/>
      <c r="BY35" s="316"/>
      <c r="BZ35" s="316"/>
      <c r="CA35" s="317"/>
      <c r="CB35" s="315">
        <v>263003</v>
      </c>
      <c r="CC35" s="316"/>
      <c r="CD35" s="316"/>
      <c r="CE35" s="316"/>
      <c r="CF35" s="316"/>
      <c r="CG35" s="316"/>
      <c r="CH35" s="316"/>
      <c r="CI35" s="316"/>
      <c r="CJ35" s="316"/>
      <c r="CK35" s="316"/>
      <c r="CL35" s="316"/>
      <c r="CM35" s="316"/>
      <c r="CN35" s="316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16"/>
      <c r="CZ35" s="316"/>
      <c r="DA35" s="317"/>
    </row>
    <row r="36" spans="1:105" s="261" customFormat="1" x14ac:dyDescent="0.3">
      <c r="A36" s="323"/>
      <c r="B36" s="324"/>
      <c r="C36" s="324"/>
      <c r="D36" s="324"/>
      <c r="E36" s="324"/>
      <c r="F36" s="321" t="s">
        <v>1991</v>
      </c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1"/>
      <c r="AE36" s="321"/>
      <c r="AF36" s="321"/>
      <c r="AG36" s="321"/>
      <c r="AH36" s="321"/>
      <c r="AI36" s="321"/>
      <c r="AJ36" s="321"/>
      <c r="AK36" s="321"/>
      <c r="AL36" s="321"/>
      <c r="AM36" s="321"/>
      <c r="AN36" s="321"/>
      <c r="AO36" s="321"/>
      <c r="AP36" s="321"/>
      <c r="AQ36" s="321"/>
      <c r="AR36" s="321"/>
      <c r="AS36" s="321"/>
      <c r="AT36" s="321"/>
      <c r="AU36" s="321"/>
      <c r="AV36" s="321"/>
      <c r="AW36" s="321"/>
      <c r="AX36" s="321"/>
      <c r="AY36" s="321"/>
      <c r="AZ36" s="321"/>
      <c r="BA36" s="322"/>
      <c r="BB36" s="315">
        <v>17213</v>
      </c>
      <c r="BC36" s="316"/>
      <c r="BD36" s="316"/>
      <c r="BE36" s="316"/>
      <c r="BF36" s="316"/>
      <c r="BG36" s="316"/>
      <c r="BH36" s="316"/>
      <c r="BI36" s="316"/>
      <c r="BJ36" s="316"/>
      <c r="BK36" s="316"/>
      <c r="BL36" s="316"/>
      <c r="BM36" s="316"/>
      <c r="BN36" s="316"/>
      <c r="BO36" s="316"/>
      <c r="BP36" s="316"/>
      <c r="BQ36" s="316"/>
      <c r="BR36" s="316"/>
      <c r="BS36" s="316"/>
      <c r="BT36" s="316"/>
      <c r="BU36" s="316"/>
      <c r="BV36" s="316"/>
      <c r="BW36" s="316"/>
      <c r="BX36" s="316"/>
      <c r="BY36" s="316"/>
      <c r="BZ36" s="316"/>
      <c r="CA36" s="317"/>
      <c r="CB36" s="315">
        <v>19444</v>
      </c>
      <c r="CC36" s="316"/>
      <c r="CD36" s="316"/>
      <c r="CE36" s="316"/>
      <c r="CF36" s="316"/>
      <c r="CG36" s="316"/>
      <c r="CH36" s="316"/>
      <c r="CI36" s="316"/>
      <c r="CJ36" s="316"/>
      <c r="CK36" s="316"/>
      <c r="CL36" s="316"/>
      <c r="CM36" s="316"/>
      <c r="CN36" s="316"/>
      <c r="CO36" s="316"/>
      <c r="CP36" s="316"/>
      <c r="CQ36" s="316"/>
      <c r="CR36" s="316"/>
      <c r="CS36" s="316"/>
      <c r="CT36" s="316"/>
      <c r="CU36" s="316"/>
      <c r="CV36" s="316"/>
      <c r="CW36" s="316"/>
      <c r="CX36" s="316"/>
      <c r="CY36" s="316"/>
      <c r="CZ36" s="316"/>
      <c r="DA36" s="317"/>
    </row>
    <row r="37" spans="1:105" s="249" customFormat="1" x14ac:dyDescent="0.3">
      <c r="A37" s="260"/>
      <c r="B37" s="300" t="s">
        <v>1992</v>
      </c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1"/>
      <c r="BB37" s="315">
        <v>199810</v>
      </c>
      <c r="BC37" s="316"/>
      <c r="BD37" s="316"/>
      <c r="BE37" s="316"/>
      <c r="BF37" s="316"/>
      <c r="BG37" s="316"/>
      <c r="BH37" s="316"/>
      <c r="BI37" s="316"/>
      <c r="BJ37" s="316"/>
      <c r="BK37" s="316"/>
      <c r="BL37" s="316"/>
      <c r="BM37" s="316"/>
      <c r="BN37" s="316"/>
      <c r="BO37" s="316"/>
      <c r="BP37" s="316"/>
      <c r="BQ37" s="316"/>
      <c r="BR37" s="316"/>
      <c r="BS37" s="316"/>
      <c r="BT37" s="316"/>
      <c r="BU37" s="316"/>
      <c r="BV37" s="316"/>
      <c r="BW37" s="316"/>
      <c r="BX37" s="316"/>
      <c r="BY37" s="316"/>
      <c r="BZ37" s="316"/>
      <c r="CA37" s="317"/>
      <c r="CB37" s="315">
        <v>388210</v>
      </c>
      <c r="CC37" s="316"/>
      <c r="CD37" s="316"/>
      <c r="CE37" s="316"/>
      <c r="CF37" s="316"/>
      <c r="CG37" s="316"/>
      <c r="CH37" s="316"/>
      <c r="CI37" s="316"/>
      <c r="CJ37" s="316"/>
      <c r="CK37" s="316"/>
      <c r="CL37" s="316"/>
      <c r="CM37" s="316"/>
      <c r="CN37" s="316"/>
      <c r="CO37" s="316"/>
      <c r="CP37" s="316"/>
      <c r="CQ37" s="316"/>
      <c r="CR37" s="316"/>
      <c r="CS37" s="316"/>
      <c r="CT37" s="316"/>
      <c r="CU37" s="316"/>
      <c r="CV37" s="316"/>
      <c r="CW37" s="316"/>
      <c r="CX37" s="316"/>
      <c r="CY37" s="316"/>
      <c r="CZ37" s="316"/>
      <c r="DA37" s="317"/>
    </row>
    <row r="38" spans="1:105" ht="13.5" x14ac:dyDescent="0.3">
      <c r="A38" s="305" t="s">
        <v>1993</v>
      </c>
      <c r="B38" s="306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  <c r="CX38" s="306"/>
      <c r="CY38" s="306"/>
      <c r="CZ38" s="306"/>
      <c r="DA38" s="307"/>
    </row>
    <row r="39" spans="1:105" s="249" customFormat="1" ht="25.55" customHeight="1" x14ac:dyDescent="0.3">
      <c r="A39" s="259"/>
      <c r="B39" s="318" t="s">
        <v>1994</v>
      </c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  <c r="Y39" s="318"/>
      <c r="Z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9"/>
      <c r="BB39" s="312">
        <v>3049402.25</v>
      </c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4"/>
    </row>
    <row r="40" spans="1:105" s="249" customFormat="1" x14ac:dyDescent="0.3">
      <c r="A40" s="259"/>
      <c r="B40" s="300" t="s">
        <v>1995</v>
      </c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0"/>
      <c r="AW40" s="300"/>
      <c r="AX40" s="300"/>
      <c r="AY40" s="300"/>
      <c r="AZ40" s="300"/>
      <c r="BA40" s="301"/>
      <c r="BB40" s="309">
        <v>1140102.46365373</v>
      </c>
      <c r="BC40" s="310"/>
      <c r="BD40" s="310"/>
      <c r="BE40" s="310"/>
      <c r="BF40" s="310"/>
      <c r="BG40" s="310"/>
      <c r="BH40" s="310"/>
      <c r="BI40" s="310"/>
      <c r="BJ40" s="310"/>
      <c r="BK40" s="310"/>
      <c r="BL40" s="310"/>
      <c r="BM40" s="310"/>
      <c r="BN40" s="310"/>
      <c r="BO40" s="310"/>
      <c r="BP40" s="310"/>
      <c r="BQ40" s="310"/>
      <c r="BR40" s="310"/>
      <c r="BS40" s="310"/>
      <c r="BT40" s="310"/>
      <c r="BU40" s="310"/>
      <c r="BV40" s="310"/>
      <c r="BW40" s="310"/>
      <c r="BX40" s="310"/>
      <c r="BY40" s="310"/>
      <c r="BZ40" s="310"/>
      <c r="CA40" s="310"/>
      <c r="CB40" s="310"/>
      <c r="CC40" s="310"/>
      <c r="CD40" s="310"/>
      <c r="CE40" s="310"/>
      <c r="CF40" s="310"/>
      <c r="CG40" s="310"/>
      <c r="CH40" s="310"/>
      <c r="CI40" s="310"/>
      <c r="CJ40" s="310"/>
      <c r="CK40" s="310"/>
      <c r="CL40" s="310"/>
      <c r="CM40" s="310"/>
      <c r="CN40" s="310"/>
      <c r="CO40" s="310"/>
      <c r="CP40" s="310"/>
      <c r="CQ40" s="310"/>
      <c r="CR40" s="310"/>
      <c r="CS40" s="310"/>
      <c r="CT40" s="310"/>
      <c r="CU40" s="310"/>
      <c r="CV40" s="310"/>
      <c r="CW40" s="310"/>
      <c r="CX40" s="310"/>
      <c r="CY40" s="310"/>
      <c r="CZ40" s="310"/>
      <c r="DA40" s="311"/>
    </row>
    <row r="41" spans="1:105" s="249" customFormat="1" x14ac:dyDescent="0.3">
      <c r="A41" s="259"/>
      <c r="B41" s="300" t="s">
        <v>1996</v>
      </c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0"/>
      <c r="AZ41" s="300"/>
      <c r="BA41" s="301"/>
      <c r="BB41" s="312">
        <v>3049402.25</v>
      </c>
      <c r="BC41" s="313"/>
      <c r="BD41" s="313"/>
      <c r="BE41" s="313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313"/>
      <c r="BS41" s="313"/>
      <c r="BT41" s="313"/>
      <c r="BU41" s="313"/>
      <c r="BV41" s="313"/>
      <c r="BW41" s="313"/>
      <c r="BX41" s="313"/>
      <c r="BY41" s="313"/>
      <c r="BZ41" s="313"/>
      <c r="CA41" s="313"/>
      <c r="CB41" s="313"/>
      <c r="CC41" s="313"/>
      <c r="CD41" s="313"/>
      <c r="CE41" s="313"/>
      <c r="CF41" s="313"/>
      <c r="CG41" s="313"/>
      <c r="CH41" s="313"/>
      <c r="CI41" s="313"/>
      <c r="CJ41" s="313"/>
      <c r="CK41" s="313"/>
      <c r="CL41" s="313"/>
      <c r="CM41" s="313"/>
      <c r="CN41" s="313"/>
      <c r="CO41" s="313"/>
      <c r="CP41" s="313"/>
      <c r="CQ41" s="313"/>
      <c r="CR41" s="313"/>
      <c r="CS41" s="313"/>
      <c r="CT41" s="313"/>
      <c r="CU41" s="313"/>
      <c r="CV41" s="313"/>
      <c r="CW41" s="313"/>
      <c r="CX41" s="313"/>
      <c r="CY41" s="313"/>
      <c r="CZ41" s="313"/>
      <c r="DA41" s="314"/>
    </row>
    <row r="42" spans="1:105" s="249" customFormat="1" x14ac:dyDescent="0.3">
      <c r="A42" s="260"/>
      <c r="B42" s="300" t="s">
        <v>1997</v>
      </c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300"/>
      <c r="AF42" s="300"/>
      <c r="AG42" s="300"/>
      <c r="AH42" s="300"/>
      <c r="AI42" s="300"/>
      <c r="AJ42" s="300"/>
      <c r="AK42" s="300"/>
      <c r="AL42" s="300"/>
      <c r="AM42" s="300"/>
      <c r="AN42" s="300"/>
      <c r="AO42" s="300"/>
      <c r="AP42" s="300"/>
      <c r="AQ42" s="300"/>
      <c r="AR42" s="300"/>
      <c r="AS42" s="300"/>
      <c r="AT42" s="300"/>
      <c r="AU42" s="300"/>
      <c r="AV42" s="300"/>
      <c r="AW42" s="300"/>
      <c r="AX42" s="300"/>
      <c r="AY42" s="300"/>
      <c r="AZ42" s="300"/>
      <c r="BA42" s="301"/>
      <c r="BB42" s="312">
        <f>BB39-BB41</f>
        <v>0</v>
      </c>
      <c r="BC42" s="313"/>
      <c r="BD42" s="313"/>
      <c r="BE42" s="313"/>
      <c r="BF42" s="313"/>
      <c r="BG42" s="313"/>
      <c r="BH42" s="313"/>
      <c r="BI42" s="313"/>
      <c r="BJ42" s="313"/>
      <c r="BK42" s="313"/>
      <c r="BL42" s="313"/>
      <c r="BM42" s="313"/>
      <c r="BN42" s="313"/>
      <c r="BO42" s="313"/>
      <c r="BP42" s="313"/>
      <c r="BQ42" s="313"/>
      <c r="BR42" s="313"/>
      <c r="BS42" s="313"/>
      <c r="BT42" s="313"/>
      <c r="BU42" s="313"/>
      <c r="BV42" s="313"/>
      <c r="BW42" s="313"/>
      <c r="BX42" s="313"/>
      <c r="BY42" s="313"/>
      <c r="BZ42" s="313"/>
      <c r="CA42" s="313"/>
      <c r="CB42" s="313"/>
      <c r="CC42" s="313"/>
      <c r="CD42" s="313"/>
      <c r="CE42" s="313"/>
      <c r="CF42" s="313"/>
      <c r="CG42" s="313"/>
      <c r="CH42" s="313"/>
      <c r="CI42" s="313"/>
      <c r="CJ42" s="313"/>
      <c r="CK42" s="313"/>
      <c r="CL42" s="313"/>
      <c r="CM42" s="313"/>
      <c r="CN42" s="313"/>
      <c r="CO42" s="313"/>
      <c r="CP42" s="313"/>
      <c r="CQ42" s="313"/>
      <c r="CR42" s="313"/>
      <c r="CS42" s="313"/>
      <c r="CT42" s="313"/>
      <c r="CU42" s="313"/>
      <c r="CV42" s="313"/>
      <c r="CW42" s="313"/>
      <c r="CX42" s="313"/>
      <c r="CY42" s="313"/>
      <c r="CZ42" s="313"/>
      <c r="DA42" s="314"/>
    </row>
    <row r="43" spans="1:105" ht="13.5" x14ac:dyDescent="0.3">
      <c r="A43" s="305" t="s">
        <v>1998</v>
      </c>
      <c r="B43" s="306"/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06"/>
      <c r="AB43" s="306"/>
      <c r="AC43" s="306"/>
      <c r="AD43" s="306"/>
      <c r="AE43" s="306"/>
      <c r="AF43" s="306"/>
      <c r="AG43" s="306"/>
      <c r="AH43" s="306"/>
      <c r="AI43" s="306"/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6"/>
      <c r="AZ43" s="306"/>
      <c r="BA43" s="306"/>
      <c r="BB43" s="306"/>
      <c r="BC43" s="306"/>
      <c r="BD43" s="306"/>
      <c r="BE43" s="306"/>
      <c r="BF43" s="306"/>
      <c r="BG43" s="306"/>
      <c r="BH43" s="306"/>
      <c r="BI43" s="306"/>
      <c r="BJ43" s="306"/>
      <c r="BK43" s="306"/>
      <c r="BL43" s="306"/>
      <c r="BM43" s="306"/>
      <c r="BN43" s="306"/>
      <c r="BO43" s="306"/>
      <c r="BP43" s="306"/>
      <c r="BQ43" s="306"/>
      <c r="BR43" s="306"/>
      <c r="BS43" s="306"/>
      <c r="BT43" s="306"/>
      <c r="BU43" s="306"/>
      <c r="BV43" s="306"/>
      <c r="BW43" s="306"/>
      <c r="BX43" s="306"/>
      <c r="BY43" s="306"/>
      <c r="BZ43" s="306"/>
      <c r="CA43" s="306"/>
      <c r="CB43" s="306"/>
      <c r="CC43" s="306"/>
      <c r="CD43" s="306"/>
      <c r="CE43" s="306"/>
      <c r="CF43" s="306"/>
      <c r="CG43" s="306"/>
      <c r="CH43" s="306"/>
      <c r="CI43" s="306"/>
      <c r="CJ43" s="306"/>
      <c r="CK43" s="306"/>
      <c r="CL43" s="306"/>
      <c r="CM43" s="306"/>
      <c r="CN43" s="306"/>
      <c r="CO43" s="306"/>
      <c r="CP43" s="306"/>
      <c r="CQ43" s="306"/>
      <c r="CR43" s="306"/>
      <c r="CS43" s="306"/>
      <c r="CT43" s="306"/>
      <c r="CU43" s="306"/>
      <c r="CV43" s="306"/>
      <c r="CW43" s="306"/>
      <c r="CX43" s="306"/>
      <c r="CY43" s="306"/>
      <c r="CZ43" s="306"/>
      <c r="DA43" s="307"/>
    </row>
    <row r="44" spans="1:105" s="249" customFormat="1" x14ac:dyDescent="0.3">
      <c r="A44" s="260"/>
      <c r="B44" s="300" t="s">
        <v>1999</v>
      </c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0"/>
      <c r="AZ44" s="300"/>
      <c r="BA44" s="301"/>
      <c r="BB44" s="302"/>
      <c r="BC44" s="303"/>
      <c r="BD44" s="303"/>
      <c r="BE44" s="303"/>
      <c r="BF44" s="303"/>
      <c r="BG44" s="303"/>
      <c r="BH44" s="303"/>
      <c r="BI44" s="303"/>
      <c r="BJ44" s="303"/>
      <c r="BK44" s="303"/>
      <c r="BL44" s="303"/>
      <c r="BM44" s="303"/>
      <c r="BN44" s="303"/>
      <c r="BO44" s="303"/>
      <c r="BP44" s="303"/>
      <c r="BQ44" s="303"/>
      <c r="BR44" s="303"/>
      <c r="BS44" s="303"/>
      <c r="BT44" s="303"/>
      <c r="BU44" s="303"/>
      <c r="BV44" s="303"/>
      <c r="BW44" s="303"/>
      <c r="BX44" s="303"/>
      <c r="BY44" s="303"/>
      <c r="BZ44" s="303"/>
      <c r="CA44" s="304"/>
      <c r="CB44" s="302"/>
      <c r="CC44" s="303"/>
      <c r="CD44" s="303"/>
      <c r="CE44" s="303"/>
      <c r="CF44" s="303"/>
      <c r="CG44" s="303"/>
      <c r="CH44" s="303"/>
      <c r="CI44" s="303"/>
      <c r="CJ44" s="303"/>
      <c r="CK44" s="303"/>
      <c r="CL44" s="303"/>
      <c r="CM44" s="303"/>
      <c r="CN44" s="303"/>
      <c r="CO44" s="303"/>
      <c r="CP44" s="303"/>
      <c r="CQ44" s="303"/>
      <c r="CR44" s="303"/>
      <c r="CS44" s="303"/>
      <c r="CT44" s="303"/>
      <c r="CU44" s="303"/>
      <c r="CV44" s="303"/>
      <c r="CW44" s="303"/>
      <c r="CX44" s="303"/>
      <c r="CY44" s="303"/>
      <c r="CZ44" s="303"/>
      <c r="DA44" s="304"/>
    </row>
    <row r="45" spans="1:105" s="249" customFormat="1" x14ac:dyDescent="0.3">
      <c r="A45" s="308"/>
      <c r="B45" s="300"/>
      <c r="C45" s="300"/>
      <c r="D45" s="300" t="s">
        <v>2000</v>
      </c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300"/>
      <c r="AX45" s="300"/>
      <c r="AY45" s="300"/>
      <c r="AZ45" s="300"/>
      <c r="BA45" s="301"/>
      <c r="BB45" s="302"/>
      <c r="BC45" s="303"/>
      <c r="BD45" s="303"/>
      <c r="BE45" s="303"/>
      <c r="BF45" s="303"/>
      <c r="BG45" s="303"/>
      <c r="BH45" s="303"/>
      <c r="BI45" s="303"/>
      <c r="BJ45" s="303"/>
      <c r="BK45" s="303"/>
      <c r="BL45" s="303"/>
      <c r="BM45" s="303"/>
      <c r="BN45" s="303"/>
      <c r="BO45" s="303"/>
      <c r="BP45" s="303"/>
      <c r="BQ45" s="303"/>
      <c r="BR45" s="303"/>
      <c r="BS45" s="303"/>
      <c r="BT45" s="303"/>
      <c r="BU45" s="303"/>
      <c r="BV45" s="303"/>
      <c r="BW45" s="303"/>
      <c r="BX45" s="303"/>
      <c r="BY45" s="303"/>
      <c r="BZ45" s="303"/>
      <c r="CA45" s="304"/>
      <c r="CB45" s="302"/>
      <c r="CC45" s="303"/>
      <c r="CD45" s="303"/>
      <c r="CE45" s="303"/>
      <c r="CF45" s="303"/>
      <c r="CG45" s="303"/>
      <c r="CH45" s="303"/>
      <c r="CI45" s="303"/>
      <c r="CJ45" s="303"/>
      <c r="CK45" s="303"/>
      <c r="CL45" s="303"/>
      <c r="CM45" s="303"/>
      <c r="CN45" s="303"/>
      <c r="CO45" s="303"/>
      <c r="CP45" s="303"/>
      <c r="CQ45" s="303"/>
      <c r="CR45" s="303"/>
      <c r="CS45" s="303"/>
      <c r="CT45" s="303"/>
      <c r="CU45" s="303"/>
      <c r="CV45" s="303"/>
      <c r="CW45" s="303"/>
      <c r="CX45" s="303"/>
      <c r="CY45" s="303"/>
      <c r="CZ45" s="303"/>
      <c r="DA45" s="304"/>
    </row>
    <row r="46" spans="1:105" s="249" customFormat="1" x14ac:dyDescent="0.3">
      <c r="A46" s="298"/>
      <c r="B46" s="299"/>
      <c r="C46" s="299"/>
      <c r="D46" s="300" t="s">
        <v>2001</v>
      </c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  <c r="AL46" s="300"/>
      <c r="AM46" s="300"/>
      <c r="AN46" s="300"/>
      <c r="AO46" s="300"/>
      <c r="AP46" s="300"/>
      <c r="AQ46" s="300"/>
      <c r="AR46" s="300"/>
      <c r="AS46" s="300"/>
      <c r="AT46" s="300"/>
      <c r="AU46" s="300"/>
      <c r="AV46" s="300"/>
      <c r="AW46" s="300"/>
      <c r="AX46" s="300"/>
      <c r="AY46" s="300"/>
      <c r="AZ46" s="300"/>
      <c r="BA46" s="301"/>
      <c r="BB46" s="302"/>
      <c r="BC46" s="303"/>
      <c r="BD46" s="303"/>
      <c r="BE46" s="303"/>
      <c r="BF46" s="303"/>
      <c r="BG46" s="303"/>
      <c r="BH46" s="303"/>
      <c r="BI46" s="303"/>
      <c r="BJ46" s="303"/>
      <c r="BK46" s="303"/>
      <c r="BL46" s="303"/>
      <c r="BM46" s="303"/>
      <c r="BN46" s="303"/>
      <c r="BO46" s="303"/>
      <c r="BP46" s="303"/>
      <c r="BQ46" s="303"/>
      <c r="BR46" s="303"/>
      <c r="BS46" s="303"/>
      <c r="BT46" s="303"/>
      <c r="BU46" s="303"/>
      <c r="BV46" s="303"/>
      <c r="BW46" s="303"/>
      <c r="BX46" s="303"/>
      <c r="BY46" s="303"/>
      <c r="BZ46" s="303"/>
      <c r="CA46" s="304"/>
      <c r="CB46" s="302"/>
      <c r="CC46" s="303"/>
      <c r="CD46" s="303"/>
      <c r="CE46" s="303"/>
      <c r="CF46" s="303"/>
      <c r="CG46" s="303"/>
      <c r="CH46" s="303"/>
      <c r="CI46" s="303"/>
      <c r="CJ46" s="303"/>
      <c r="CK46" s="303"/>
      <c r="CL46" s="303"/>
      <c r="CM46" s="303"/>
      <c r="CN46" s="303"/>
      <c r="CO46" s="303"/>
      <c r="CP46" s="303"/>
      <c r="CQ46" s="303"/>
      <c r="CR46" s="303"/>
      <c r="CS46" s="303"/>
      <c r="CT46" s="303"/>
      <c r="CU46" s="303"/>
      <c r="CV46" s="303"/>
      <c r="CW46" s="303"/>
      <c r="CX46" s="303"/>
      <c r="CY46" s="303"/>
      <c r="CZ46" s="303"/>
      <c r="DA46" s="304"/>
    </row>
    <row r="47" spans="1:105" s="249" customFormat="1" x14ac:dyDescent="0.3">
      <c r="A47" s="262"/>
      <c r="B47" s="300" t="s">
        <v>2002</v>
      </c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  <c r="AA47" s="300"/>
      <c r="AB47" s="300"/>
      <c r="AC47" s="300"/>
      <c r="AD47" s="300"/>
      <c r="AE47" s="300"/>
      <c r="AF47" s="300"/>
      <c r="AG47" s="300"/>
      <c r="AH47" s="300"/>
      <c r="AI47" s="300"/>
      <c r="AJ47" s="300"/>
      <c r="AK47" s="300"/>
      <c r="AL47" s="300"/>
      <c r="AM47" s="300"/>
      <c r="AN47" s="300"/>
      <c r="AO47" s="300"/>
      <c r="AP47" s="300"/>
      <c r="AQ47" s="300"/>
      <c r="AR47" s="300"/>
      <c r="AS47" s="300"/>
      <c r="AT47" s="300"/>
      <c r="AU47" s="300"/>
      <c r="AV47" s="300"/>
      <c r="AW47" s="300"/>
      <c r="AX47" s="300"/>
      <c r="AY47" s="300"/>
      <c r="AZ47" s="300"/>
      <c r="BA47" s="301"/>
      <c r="BB47" s="302"/>
      <c r="BC47" s="303"/>
      <c r="BD47" s="303"/>
      <c r="BE47" s="303"/>
      <c r="BF47" s="303"/>
      <c r="BG47" s="303"/>
      <c r="BH47" s="303"/>
      <c r="BI47" s="303"/>
      <c r="BJ47" s="303"/>
      <c r="BK47" s="303"/>
      <c r="BL47" s="303"/>
      <c r="BM47" s="303"/>
      <c r="BN47" s="303"/>
      <c r="BO47" s="303"/>
      <c r="BP47" s="303"/>
      <c r="BQ47" s="303"/>
      <c r="BR47" s="303"/>
      <c r="BS47" s="303"/>
      <c r="BT47" s="303"/>
      <c r="BU47" s="303"/>
      <c r="BV47" s="303"/>
      <c r="BW47" s="303"/>
      <c r="BX47" s="303"/>
      <c r="BY47" s="303"/>
      <c r="BZ47" s="303"/>
      <c r="CA47" s="304"/>
      <c r="CB47" s="302"/>
      <c r="CC47" s="303"/>
      <c r="CD47" s="303"/>
      <c r="CE47" s="303"/>
      <c r="CF47" s="303"/>
      <c r="CG47" s="303"/>
      <c r="CH47" s="303"/>
      <c r="CI47" s="303"/>
      <c r="CJ47" s="303"/>
      <c r="CK47" s="303"/>
      <c r="CL47" s="303"/>
      <c r="CM47" s="303"/>
      <c r="CN47" s="303"/>
      <c r="CO47" s="303"/>
      <c r="CP47" s="303"/>
      <c r="CQ47" s="303"/>
      <c r="CR47" s="303"/>
      <c r="CS47" s="303"/>
      <c r="CT47" s="303"/>
      <c r="CU47" s="303"/>
      <c r="CV47" s="303"/>
      <c r="CW47" s="303"/>
      <c r="CX47" s="303"/>
      <c r="CY47" s="303"/>
      <c r="CZ47" s="303"/>
      <c r="DA47" s="304"/>
    </row>
    <row r="48" spans="1:105" s="249" customFormat="1" x14ac:dyDescent="0.3">
      <c r="A48" s="263"/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5"/>
      <c r="BC48" s="265"/>
      <c r="BD48" s="265"/>
      <c r="BE48" s="265"/>
      <c r="BF48" s="265"/>
      <c r="BG48" s="265"/>
      <c r="BH48" s="265"/>
      <c r="BI48" s="265"/>
      <c r="BJ48" s="265"/>
      <c r="BK48" s="265"/>
      <c r="BL48" s="265"/>
      <c r="BM48" s="265"/>
      <c r="BN48" s="265"/>
      <c r="BO48" s="265"/>
      <c r="BP48" s="265"/>
      <c r="BQ48" s="265"/>
      <c r="BR48" s="265"/>
      <c r="BS48" s="265"/>
      <c r="BT48" s="265"/>
      <c r="BU48" s="265"/>
      <c r="BV48" s="265"/>
      <c r="BW48" s="265"/>
      <c r="BX48" s="265"/>
      <c r="BY48" s="265"/>
      <c r="BZ48" s="265"/>
      <c r="CA48" s="265"/>
      <c r="CB48" s="265"/>
      <c r="CC48" s="265"/>
      <c r="CD48" s="265"/>
      <c r="CE48" s="265"/>
      <c r="CF48" s="265"/>
      <c r="CG48" s="265"/>
      <c r="CH48" s="265"/>
      <c r="CI48" s="265"/>
      <c r="CJ48" s="265"/>
      <c r="CK48" s="265"/>
      <c r="CL48" s="265"/>
      <c r="CM48" s="265"/>
      <c r="CN48" s="265"/>
      <c r="CO48" s="265"/>
      <c r="CP48" s="265"/>
      <c r="CQ48" s="265"/>
      <c r="CR48" s="265"/>
      <c r="CS48" s="265"/>
      <c r="CT48" s="265"/>
      <c r="CU48" s="265"/>
      <c r="CV48" s="265"/>
      <c r="CW48" s="265"/>
      <c r="CX48" s="265"/>
      <c r="CY48" s="265"/>
      <c r="CZ48" s="265"/>
      <c r="DA48" s="265"/>
    </row>
    <row r="49" spans="3:4" s="266" customFormat="1" ht="15.05" customHeight="1" x14ac:dyDescent="0.25">
      <c r="C49" s="297"/>
      <c r="D49" s="297"/>
    </row>
  </sheetData>
  <mergeCells count="128">
    <mergeCell ref="CC1:DA1"/>
    <mergeCell ref="A3:DA3"/>
    <mergeCell ref="K5:BD5"/>
    <mergeCell ref="BS5:BY5"/>
    <mergeCell ref="BZ5:CE5"/>
    <mergeCell ref="CF5:CL5"/>
    <mergeCell ref="BZ7:DA7"/>
    <mergeCell ref="BZ8:DA8"/>
    <mergeCell ref="BZ9:DA9"/>
    <mergeCell ref="BY10:BZ10"/>
    <mergeCell ref="CA10:CC10"/>
    <mergeCell ref="CD10:CE10"/>
    <mergeCell ref="CF10:CO10"/>
    <mergeCell ref="CP10:CR10"/>
    <mergeCell ref="CS10:CU10"/>
    <mergeCell ref="A15:BA15"/>
    <mergeCell ref="BB15:CA15"/>
    <mergeCell ref="CB15:DA15"/>
    <mergeCell ref="B16:BA16"/>
    <mergeCell ref="BB16:CA16"/>
    <mergeCell ref="CB16:DA16"/>
    <mergeCell ref="A13:BA13"/>
    <mergeCell ref="BB13:CA13"/>
    <mergeCell ref="CB13:DA13"/>
    <mergeCell ref="A14:BA14"/>
    <mergeCell ref="BB14:CA14"/>
    <mergeCell ref="CB14:DA14"/>
    <mergeCell ref="A19:C19"/>
    <mergeCell ref="D19:BA19"/>
    <mergeCell ref="BB19:CA19"/>
    <mergeCell ref="CB19:DA19"/>
    <mergeCell ref="A20:C20"/>
    <mergeCell ref="D20:BA20"/>
    <mergeCell ref="BB20:CA20"/>
    <mergeCell ref="CB20:DA20"/>
    <mergeCell ref="B17:BA17"/>
    <mergeCell ref="BB17:CA17"/>
    <mergeCell ref="CB17:DA17"/>
    <mergeCell ref="B18:BA18"/>
    <mergeCell ref="BB18:CA18"/>
    <mergeCell ref="CB18:DA18"/>
    <mergeCell ref="A23:C23"/>
    <mergeCell ref="D23:BA23"/>
    <mergeCell ref="BB23:CA23"/>
    <mergeCell ref="CB23:DA23"/>
    <mergeCell ref="A24:C24"/>
    <mergeCell ref="D24:BA24"/>
    <mergeCell ref="BB24:CA24"/>
    <mergeCell ref="CB24:DA24"/>
    <mergeCell ref="B21:BA21"/>
    <mergeCell ref="BB21:CA21"/>
    <mergeCell ref="CB21:DA21"/>
    <mergeCell ref="B22:BA22"/>
    <mergeCell ref="BB22:CA22"/>
    <mergeCell ref="CB22:DA22"/>
    <mergeCell ref="A27:C27"/>
    <mergeCell ref="D27:BA27"/>
    <mergeCell ref="BB27:CA27"/>
    <mergeCell ref="CB27:DA27"/>
    <mergeCell ref="A28:C28"/>
    <mergeCell ref="D28:BA28"/>
    <mergeCell ref="BB28:CA28"/>
    <mergeCell ref="CB28:DA28"/>
    <mergeCell ref="B25:BA25"/>
    <mergeCell ref="BB25:CA25"/>
    <mergeCell ref="CB25:DA25"/>
    <mergeCell ref="B26:BA26"/>
    <mergeCell ref="BB26:CA26"/>
    <mergeCell ref="CB26:DA26"/>
    <mergeCell ref="B31:BA31"/>
    <mergeCell ref="BB31:CA31"/>
    <mergeCell ref="CB31:DA31"/>
    <mergeCell ref="A32:C32"/>
    <mergeCell ref="D32:BA32"/>
    <mergeCell ref="BB32:CA32"/>
    <mergeCell ref="CB32:DA32"/>
    <mergeCell ref="A29:C29"/>
    <mergeCell ref="D29:BA29"/>
    <mergeCell ref="BB29:CA29"/>
    <mergeCell ref="CB29:DA29"/>
    <mergeCell ref="A30:C30"/>
    <mergeCell ref="D30:BA30"/>
    <mergeCell ref="BB30:CA30"/>
    <mergeCell ref="CB30:DA30"/>
    <mergeCell ref="A35:E35"/>
    <mergeCell ref="F35:BA35"/>
    <mergeCell ref="BB35:CA35"/>
    <mergeCell ref="CB35:DA35"/>
    <mergeCell ref="A36:E36"/>
    <mergeCell ref="F36:BA36"/>
    <mergeCell ref="BB36:CA36"/>
    <mergeCell ref="CB36:DA36"/>
    <mergeCell ref="A33:C33"/>
    <mergeCell ref="D33:BA33"/>
    <mergeCell ref="BB33:CA33"/>
    <mergeCell ref="CB33:DA33"/>
    <mergeCell ref="A34:E34"/>
    <mergeCell ref="F34:BA34"/>
    <mergeCell ref="BB34:CA34"/>
    <mergeCell ref="CB34:DA34"/>
    <mergeCell ref="B40:BA40"/>
    <mergeCell ref="BB40:DA40"/>
    <mergeCell ref="B41:BA41"/>
    <mergeCell ref="BB41:DA41"/>
    <mergeCell ref="B42:BA42"/>
    <mergeCell ref="BB42:DA42"/>
    <mergeCell ref="B37:BA37"/>
    <mergeCell ref="BB37:CA37"/>
    <mergeCell ref="CB37:DA37"/>
    <mergeCell ref="A38:DA38"/>
    <mergeCell ref="B39:BA39"/>
    <mergeCell ref="BB39:DA39"/>
    <mergeCell ref="C49:D49"/>
    <mergeCell ref="A46:C46"/>
    <mergeCell ref="D46:BA46"/>
    <mergeCell ref="BB46:CA46"/>
    <mergeCell ref="CB46:DA46"/>
    <mergeCell ref="B47:BA47"/>
    <mergeCell ref="BB47:CA47"/>
    <mergeCell ref="CB47:DA47"/>
    <mergeCell ref="A43:DA43"/>
    <mergeCell ref="B44:BA44"/>
    <mergeCell ref="BB44:CA44"/>
    <mergeCell ref="CB44:DA44"/>
    <mergeCell ref="A45:C45"/>
    <mergeCell ref="D45:BA45"/>
    <mergeCell ref="BB45:CA45"/>
    <mergeCell ref="CB45:DA45"/>
  </mergeCells>
  <pageMargins left="0.78740157480314965" right="0.51181102362204722" top="0.59055118110236227" bottom="0.39370078740157483" header="0.19685039370078741" footer="0.19685039370078741"/>
  <pageSetup paperSize="9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outlinePr summaryBelow="0" summaryRight="0"/>
    <pageSetUpPr fitToPage="1"/>
  </sheetPr>
  <dimension ref="A1:P988"/>
  <sheetViews>
    <sheetView tabSelected="1" view="pageBreakPreview" zoomScale="55" zoomScaleNormal="80" zoomScaleSheetLayoutView="55" workbookViewId="0">
      <selection activeCell="E987" sqref="E987"/>
    </sheetView>
  </sheetViews>
  <sheetFormatPr defaultColWidth="19.1796875" defaultRowHeight="20.2" x14ac:dyDescent="0.35"/>
  <cols>
    <col min="1" max="1" width="8.81640625" style="211" customWidth="1"/>
    <col min="2" max="2" width="49" style="212" customWidth="1"/>
    <col min="3" max="3" width="17" style="19" customWidth="1"/>
    <col min="4" max="4" width="13" style="235" customWidth="1"/>
    <col min="5" max="5" width="14.26953125" style="235" customWidth="1"/>
    <col min="6" max="6" width="13.1796875" style="235" customWidth="1"/>
    <col min="7" max="7" width="14" style="214" customWidth="1"/>
    <col min="8" max="8" width="15.81640625" style="214" customWidth="1"/>
    <col min="9" max="9" width="18" style="214" customWidth="1"/>
    <col min="10" max="10" width="23.81640625" style="19" customWidth="1"/>
    <col min="11" max="11" width="23.1796875" style="214" customWidth="1"/>
    <col min="12" max="12" width="20.1796875" style="214" customWidth="1"/>
    <col min="13" max="13" width="26.1796875" style="215" customWidth="1"/>
    <col min="14" max="14" width="20.81640625" style="19" bestFit="1" customWidth="1"/>
    <col min="15" max="15" width="19.26953125" style="19" bestFit="1" customWidth="1"/>
    <col min="16" max="16384" width="19.1796875" style="19"/>
  </cols>
  <sheetData>
    <row r="1" spans="1:13" ht="71.25" customHeight="1" x14ac:dyDescent="0.35">
      <c r="D1" s="213"/>
      <c r="E1" s="213"/>
      <c r="F1" s="213"/>
      <c r="K1" s="357" t="s">
        <v>1933</v>
      </c>
      <c r="L1" s="357"/>
    </row>
    <row r="2" spans="1:13" x14ac:dyDescent="0.25">
      <c r="A2" s="216"/>
      <c r="B2" s="217"/>
      <c r="C2" s="218"/>
      <c r="D2" s="213"/>
      <c r="E2" s="213"/>
      <c r="F2" s="213"/>
      <c r="G2" s="219"/>
      <c r="H2" s="216"/>
      <c r="I2" s="220"/>
    </row>
    <row r="3" spans="1:13" x14ac:dyDescent="0.35">
      <c r="A3" s="358" t="s">
        <v>1934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</row>
    <row r="4" spans="1:13" x14ac:dyDescent="0.25">
      <c r="A4" s="216"/>
      <c r="B4" s="217"/>
      <c r="C4" s="217"/>
      <c r="D4" s="221"/>
      <c r="E4" s="221"/>
      <c r="F4" s="221"/>
      <c r="G4" s="222"/>
      <c r="H4" s="222"/>
      <c r="I4" s="223"/>
      <c r="J4" s="224"/>
      <c r="K4" s="223"/>
      <c r="L4" s="223"/>
    </row>
    <row r="5" spans="1:13" x14ac:dyDescent="0.35">
      <c r="A5" s="216"/>
      <c r="B5" s="217"/>
      <c r="C5" s="217"/>
      <c r="D5" s="221"/>
      <c r="E5" s="221"/>
      <c r="F5" s="221"/>
      <c r="G5" s="222"/>
      <c r="H5" s="222"/>
      <c r="I5" s="223"/>
      <c r="J5" s="359" t="s">
        <v>1935</v>
      </c>
      <c r="K5" s="359"/>
      <c r="L5" s="359"/>
    </row>
    <row r="6" spans="1:13" ht="63.75" customHeight="1" x14ac:dyDescent="0.35">
      <c r="A6" s="216"/>
      <c r="B6" s="217"/>
      <c r="C6" s="217"/>
      <c r="D6" s="221"/>
      <c r="E6" s="221"/>
      <c r="F6" s="221"/>
      <c r="G6" s="222"/>
      <c r="H6" s="222"/>
      <c r="I6" s="223"/>
      <c r="J6" s="360" t="s">
        <v>1936</v>
      </c>
      <c r="K6" s="360"/>
      <c r="L6" s="360"/>
    </row>
    <row r="7" spans="1:13" x14ac:dyDescent="0.35">
      <c r="A7" s="216"/>
      <c r="B7" s="217"/>
      <c r="C7" s="217"/>
      <c r="D7" s="221"/>
      <c r="E7" s="221"/>
      <c r="F7" s="221"/>
      <c r="G7" s="222"/>
      <c r="H7" s="222"/>
      <c r="I7" s="223"/>
      <c r="J7" s="360" t="s">
        <v>1937</v>
      </c>
      <c r="K7" s="360"/>
      <c r="L7" s="360"/>
    </row>
    <row r="8" spans="1:13" x14ac:dyDescent="0.35">
      <c r="A8" s="216"/>
      <c r="B8" s="217"/>
      <c r="C8" s="217"/>
      <c r="D8" s="221"/>
      <c r="E8" s="221"/>
      <c r="F8" s="221"/>
      <c r="G8" s="222"/>
      <c r="H8" s="222"/>
      <c r="I8" s="223"/>
      <c r="J8" s="356" t="s">
        <v>1938</v>
      </c>
      <c r="K8" s="356"/>
      <c r="L8" s="356"/>
    </row>
    <row r="9" spans="1:13" x14ac:dyDescent="0.25">
      <c r="A9" s="216"/>
      <c r="B9" s="217"/>
      <c r="C9" s="217"/>
      <c r="D9" s="221"/>
      <c r="E9" s="221"/>
      <c r="F9" s="221"/>
      <c r="G9" s="222"/>
      <c r="H9" s="222"/>
      <c r="I9" s="223"/>
      <c r="J9" s="224"/>
      <c r="K9" s="223"/>
      <c r="L9" s="223"/>
    </row>
    <row r="10" spans="1:13" x14ac:dyDescent="0.35">
      <c r="A10" s="372" t="s">
        <v>5</v>
      </c>
      <c r="B10" s="373" t="s">
        <v>6</v>
      </c>
      <c r="C10" s="376" t="s">
        <v>1939</v>
      </c>
      <c r="D10" s="377" t="s">
        <v>1940</v>
      </c>
      <c r="E10" s="378"/>
      <c r="F10" s="379"/>
      <c r="G10" s="372" t="s">
        <v>1941</v>
      </c>
      <c r="H10" s="372"/>
      <c r="I10" s="361" t="s">
        <v>1942</v>
      </c>
      <c r="J10" s="362"/>
      <c r="K10" s="362"/>
      <c r="L10" s="363"/>
    </row>
    <row r="11" spans="1:13" x14ac:dyDescent="0.35">
      <c r="A11" s="372"/>
      <c r="B11" s="374"/>
      <c r="C11" s="376"/>
      <c r="D11" s="364" t="s">
        <v>1943</v>
      </c>
      <c r="E11" s="364" t="s">
        <v>1944</v>
      </c>
      <c r="F11" s="364" t="s">
        <v>1945</v>
      </c>
      <c r="G11" s="366" t="s">
        <v>1946</v>
      </c>
      <c r="H11" s="366" t="s">
        <v>1947</v>
      </c>
      <c r="I11" s="368" t="s">
        <v>1948</v>
      </c>
      <c r="J11" s="370" t="s">
        <v>1949</v>
      </c>
      <c r="K11" s="368" t="s">
        <v>1950</v>
      </c>
      <c r="L11" s="368" t="s">
        <v>1951</v>
      </c>
    </row>
    <row r="12" spans="1:13" ht="43.55" customHeight="1" x14ac:dyDescent="0.35">
      <c r="A12" s="372"/>
      <c r="B12" s="375"/>
      <c r="C12" s="376"/>
      <c r="D12" s="365"/>
      <c r="E12" s="365"/>
      <c r="F12" s="365"/>
      <c r="G12" s="367"/>
      <c r="H12" s="367"/>
      <c r="I12" s="369"/>
      <c r="J12" s="371"/>
      <c r="K12" s="369"/>
      <c r="L12" s="369"/>
    </row>
    <row r="13" spans="1:13" x14ac:dyDescent="0.25">
      <c r="A13" s="225" t="s">
        <v>25</v>
      </c>
      <c r="B13" s="168" t="s">
        <v>26</v>
      </c>
      <c r="C13" s="168" t="s">
        <v>27</v>
      </c>
      <c r="D13" s="226" t="s">
        <v>28</v>
      </c>
      <c r="E13" s="226" t="s">
        <v>29</v>
      </c>
      <c r="F13" s="226" t="s">
        <v>30</v>
      </c>
      <c r="G13" s="225" t="s">
        <v>31</v>
      </c>
      <c r="H13" s="225" t="s">
        <v>32</v>
      </c>
      <c r="I13" s="225" t="s">
        <v>33</v>
      </c>
      <c r="J13" s="168" t="s">
        <v>34</v>
      </c>
      <c r="K13" s="225" t="s">
        <v>35</v>
      </c>
      <c r="L13" s="225" t="s">
        <v>36</v>
      </c>
    </row>
    <row r="14" spans="1:13" ht="15.05" x14ac:dyDescent="0.35">
      <c r="A14" s="169"/>
      <c r="B14" s="162" t="s">
        <v>177</v>
      </c>
      <c r="C14" s="170"/>
      <c r="D14" s="236">
        <f>D15+D404+D785+D988</f>
        <v>69.415999999999997</v>
      </c>
      <c r="E14" s="236">
        <f>E15+E404+E785+E988</f>
        <v>0</v>
      </c>
      <c r="F14" s="236">
        <f>F15+F404+F785+F988</f>
        <v>119.06579000000002</v>
      </c>
      <c r="G14" s="170"/>
      <c r="H14" s="170"/>
      <c r="I14" s="170"/>
      <c r="J14" s="170"/>
      <c r="K14" s="170"/>
      <c r="L14" s="170"/>
      <c r="M14" s="19"/>
    </row>
    <row r="15" spans="1:13" ht="15.55" x14ac:dyDescent="0.35">
      <c r="A15" s="171"/>
      <c r="B15" s="162" t="s">
        <v>178</v>
      </c>
      <c r="C15" s="170"/>
      <c r="D15" s="236">
        <f t="shared" ref="D15" si="0">D16+D19+D24+D27+D34+D41+D48+D52+D55+D71+D74+D83+D99+D105+D112+D118+D123+D127+D129+D147+D165+D184+D186+D191+D206+D210+D212+D216+D220+D232+D236+D243+D254+D262+D271+D310+D316+D326+D329+D334+D342+D359+D396</f>
        <v>45.92</v>
      </c>
      <c r="E15" s="236">
        <f t="shared" ref="E15:F15" si="1">E16+E19+E24+E27+E34+E41+E48+E52+E55+E71+E74+E83+E99+E105+E112+E118+E123+E127+E129+E147+E165+E184+E186+E191+E206+E210+E212+E216+E220+E232+E236+E243+E254+E262+E271+E310+E316+E326+E329+E334+E342+E359+E396</f>
        <v>0</v>
      </c>
      <c r="F15" s="236">
        <f t="shared" si="1"/>
        <v>38.885600000000011</v>
      </c>
      <c r="G15" s="170"/>
      <c r="H15" s="170"/>
      <c r="I15" s="170"/>
      <c r="J15" s="170"/>
      <c r="K15" s="170"/>
      <c r="L15" s="170"/>
      <c r="M15" s="19"/>
    </row>
    <row r="16" spans="1:13" ht="15.55" x14ac:dyDescent="0.35">
      <c r="A16" s="172"/>
      <c r="B16" s="154" t="s">
        <v>179</v>
      </c>
      <c r="C16" s="173"/>
      <c r="D16" s="237">
        <f t="shared" ref="D16" si="2">SUM(D17:D18)</f>
        <v>0.4</v>
      </c>
      <c r="E16" s="237">
        <f t="shared" ref="E16" si="3">SUM(E17:E18)</f>
        <v>0</v>
      </c>
      <c r="F16" s="237">
        <f t="shared" ref="F16" si="4">SUM(F17:F18)</f>
        <v>0</v>
      </c>
      <c r="G16" s="227"/>
      <c r="H16" s="228"/>
      <c r="I16" s="227"/>
      <c r="J16" s="227"/>
      <c r="K16" s="227"/>
      <c r="L16" s="227"/>
      <c r="M16" s="19"/>
    </row>
    <row r="17" spans="1:15" ht="62.2" x14ac:dyDescent="0.35">
      <c r="A17" s="208">
        <v>1</v>
      </c>
      <c r="B17" s="152" t="s">
        <v>180</v>
      </c>
      <c r="C17" s="174" t="s">
        <v>181</v>
      </c>
      <c r="D17" s="192">
        <v>0.4</v>
      </c>
      <c r="E17" s="153"/>
      <c r="F17" s="153"/>
      <c r="G17" s="229">
        <v>2020</v>
      </c>
      <c r="H17" s="229">
        <v>2020</v>
      </c>
      <c r="I17" s="229" t="s">
        <v>1952</v>
      </c>
      <c r="J17" s="229" t="s">
        <v>1953</v>
      </c>
      <c r="K17" s="229" t="s">
        <v>1952</v>
      </c>
      <c r="L17" s="229" t="s">
        <v>1953</v>
      </c>
      <c r="M17" s="230"/>
      <c r="N17" s="231"/>
      <c r="O17" s="231"/>
    </row>
    <row r="18" spans="1:15" ht="31.1" x14ac:dyDescent="0.35">
      <c r="A18" s="208">
        <v>2</v>
      </c>
      <c r="B18" s="152" t="s">
        <v>1535</v>
      </c>
      <c r="C18" s="174" t="s">
        <v>182</v>
      </c>
      <c r="D18" s="192"/>
      <c r="E18" s="153"/>
      <c r="F18" s="153"/>
      <c r="G18" s="229">
        <v>2020</v>
      </c>
      <c r="H18" s="229">
        <v>2020</v>
      </c>
      <c r="I18" s="229" t="s">
        <v>1952</v>
      </c>
      <c r="J18" s="229" t="s">
        <v>1953</v>
      </c>
      <c r="K18" s="229" t="s">
        <v>1952</v>
      </c>
      <c r="L18" s="229" t="s">
        <v>1953</v>
      </c>
      <c r="M18" s="230"/>
      <c r="N18" s="231"/>
      <c r="O18" s="231"/>
    </row>
    <row r="19" spans="1:15" ht="30.05" x14ac:dyDescent="0.35">
      <c r="A19" s="172"/>
      <c r="B19" s="175" t="s">
        <v>183</v>
      </c>
      <c r="C19" s="173"/>
      <c r="D19" s="237">
        <f t="shared" ref="D19" si="5">SUM(D20:D23)</f>
        <v>0</v>
      </c>
      <c r="E19" s="237">
        <f t="shared" ref="E19" si="6">SUM(E20:E23)</f>
        <v>0</v>
      </c>
      <c r="F19" s="237">
        <f t="shared" ref="F19" si="7">SUM(F20:F23)</f>
        <v>1.8260000000000001</v>
      </c>
      <c r="G19" s="173"/>
      <c r="H19" s="173"/>
      <c r="I19" s="173"/>
      <c r="J19" s="173"/>
      <c r="K19" s="173"/>
      <c r="L19" s="173"/>
      <c r="M19" s="230"/>
      <c r="N19" s="231"/>
      <c r="O19" s="231"/>
    </row>
    <row r="20" spans="1:15" ht="46.65" x14ac:dyDescent="0.35">
      <c r="A20" s="208">
        <v>3</v>
      </c>
      <c r="B20" s="152" t="s">
        <v>184</v>
      </c>
      <c r="C20" s="174" t="s">
        <v>185</v>
      </c>
      <c r="D20" s="192"/>
      <c r="E20" s="153"/>
      <c r="F20" s="153"/>
      <c r="G20" s="229">
        <v>2017</v>
      </c>
      <c r="H20" s="229">
        <v>2021</v>
      </c>
      <c r="I20" s="229" t="s">
        <v>1518</v>
      </c>
      <c r="J20" s="229" t="s">
        <v>1953</v>
      </c>
      <c r="K20" s="229" t="s">
        <v>1518</v>
      </c>
      <c r="L20" s="229" t="s">
        <v>1953</v>
      </c>
      <c r="M20" s="230"/>
      <c r="N20" s="231"/>
      <c r="O20" s="231"/>
    </row>
    <row r="21" spans="1:15" ht="62.2" x14ac:dyDescent="0.35">
      <c r="A21" s="208">
        <v>4</v>
      </c>
      <c r="B21" s="152" t="s">
        <v>186</v>
      </c>
      <c r="C21" s="174" t="s">
        <v>187</v>
      </c>
      <c r="D21" s="192"/>
      <c r="E21" s="153"/>
      <c r="F21" s="153">
        <v>1.2510000000000001</v>
      </c>
      <c r="G21" s="229">
        <v>2018</v>
      </c>
      <c r="H21" s="229">
        <v>2020</v>
      </c>
      <c r="I21" s="229" t="s">
        <v>1952</v>
      </c>
      <c r="J21" s="229" t="s">
        <v>1953</v>
      </c>
      <c r="K21" s="229" t="s">
        <v>1952</v>
      </c>
      <c r="L21" s="229" t="s">
        <v>1953</v>
      </c>
      <c r="M21" s="230"/>
      <c r="N21" s="231"/>
      <c r="O21" s="231"/>
    </row>
    <row r="22" spans="1:15" ht="46.65" x14ac:dyDescent="0.35">
      <c r="A22" s="208">
        <v>5</v>
      </c>
      <c r="B22" s="152" t="s">
        <v>188</v>
      </c>
      <c r="C22" s="174" t="s">
        <v>189</v>
      </c>
      <c r="D22" s="192"/>
      <c r="E22" s="153"/>
      <c r="F22" s="153"/>
      <c r="G22" s="229">
        <v>2019</v>
      </c>
      <c r="H22" s="229">
        <v>2020</v>
      </c>
      <c r="I22" s="229" t="s">
        <v>1952</v>
      </c>
      <c r="J22" s="229" t="s">
        <v>1953</v>
      </c>
      <c r="K22" s="229" t="s">
        <v>1518</v>
      </c>
      <c r="L22" s="229" t="s">
        <v>1953</v>
      </c>
      <c r="M22" s="230"/>
      <c r="N22" s="231"/>
      <c r="O22" s="231"/>
    </row>
    <row r="23" spans="1:15" ht="46.65" x14ac:dyDescent="0.35">
      <c r="A23" s="208">
        <v>6</v>
      </c>
      <c r="B23" s="152" t="s">
        <v>1536</v>
      </c>
      <c r="C23" s="174" t="s">
        <v>1537</v>
      </c>
      <c r="D23" s="192"/>
      <c r="E23" s="153"/>
      <c r="F23" s="153">
        <v>0.57499999999999996</v>
      </c>
      <c r="G23" s="229">
        <v>2020</v>
      </c>
      <c r="H23" s="229">
        <v>2020</v>
      </c>
      <c r="I23" s="229" t="s">
        <v>1952</v>
      </c>
      <c r="J23" s="229" t="s">
        <v>1953</v>
      </c>
      <c r="K23" s="229" t="s">
        <v>1952</v>
      </c>
      <c r="L23" s="229" t="s">
        <v>1953</v>
      </c>
      <c r="M23" s="230"/>
      <c r="N23" s="231"/>
      <c r="O23" s="231"/>
    </row>
    <row r="24" spans="1:15" ht="30.05" x14ac:dyDescent="0.35">
      <c r="A24" s="172"/>
      <c r="B24" s="154" t="s">
        <v>190</v>
      </c>
      <c r="C24" s="173"/>
      <c r="D24" s="237">
        <f t="shared" ref="D24" si="8">SUM(D25:D26)</f>
        <v>0</v>
      </c>
      <c r="E24" s="237">
        <f t="shared" ref="E24:F24" si="9">SUM(E25:E26)</f>
        <v>0</v>
      </c>
      <c r="F24" s="237">
        <f t="shared" si="9"/>
        <v>0</v>
      </c>
      <c r="G24" s="227"/>
      <c r="H24" s="228"/>
      <c r="I24" s="227"/>
      <c r="J24" s="227"/>
      <c r="K24" s="227"/>
      <c r="L24" s="227"/>
      <c r="M24" s="230"/>
      <c r="N24" s="231"/>
      <c r="O24" s="231"/>
    </row>
    <row r="25" spans="1:15" ht="31.1" x14ac:dyDescent="0.35">
      <c r="A25" s="208">
        <v>7</v>
      </c>
      <c r="B25" s="152" t="s">
        <v>191</v>
      </c>
      <c r="C25" s="174" t="s">
        <v>192</v>
      </c>
      <c r="D25" s="192"/>
      <c r="E25" s="153"/>
      <c r="F25" s="153"/>
      <c r="G25" s="229">
        <v>2017</v>
      </c>
      <c r="H25" s="229">
        <v>2020</v>
      </c>
      <c r="I25" s="229" t="s">
        <v>1952</v>
      </c>
      <c r="J25" s="229" t="s">
        <v>1953</v>
      </c>
      <c r="K25" s="229" t="s">
        <v>1518</v>
      </c>
      <c r="L25" s="229" t="s">
        <v>1953</v>
      </c>
      <c r="M25" s="230"/>
      <c r="N25" s="231"/>
      <c r="O25" s="231"/>
    </row>
    <row r="26" spans="1:15" ht="31.1" x14ac:dyDescent="0.35">
      <c r="A26" s="208">
        <v>8</v>
      </c>
      <c r="B26" s="152" t="s">
        <v>193</v>
      </c>
      <c r="C26" s="174" t="s">
        <v>194</v>
      </c>
      <c r="D26" s="192"/>
      <c r="E26" s="153"/>
      <c r="F26" s="153"/>
      <c r="G26" s="229">
        <v>2018</v>
      </c>
      <c r="H26" s="229">
        <v>2020</v>
      </c>
      <c r="I26" s="229" t="s">
        <v>1952</v>
      </c>
      <c r="J26" s="229" t="s">
        <v>1953</v>
      </c>
      <c r="K26" s="229" t="s">
        <v>1518</v>
      </c>
      <c r="L26" s="229" t="s">
        <v>1953</v>
      </c>
      <c r="M26" s="230"/>
      <c r="N26" s="231"/>
      <c r="O26" s="231"/>
    </row>
    <row r="27" spans="1:15" ht="30.05" x14ac:dyDescent="0.35">
      <c r="A27" s="172"/>
      <c r="B27" s="156" t="s">
        <v>195</v>
      </c>
      <c r="C27" s="173"/>
      <c r="D27" s="237">
        <f t="shared" ref="D27" si="10">SUM(D28:D33)</f>
        <v>0</v>
      </c>
      <c r="E27" s="237">
        <f t="shared" ref="E27:F27" si="11">SUM(E28:E33)</f>
        <v>0</v>
      </c>
      <c r="F27" s="237">
        <f t="shared" si="11"/>
        <v>0.26400000000000001</v>
      </c>
      <c r="G27" s="227"/>
      <c r="H27" s="228"/>
      <c r="I27" s="227"/>
      <c r="J27" s="227"/>
      <c r="K27" s="227"/>
      <c r="L27" s="227"/>
      <c r="M27" s="230"/>
      <c r="N27" s="231"/>
      <c r="O27" s="231"/>
    </row>
    <row r="28" spans="1:15" ht="46.65" x14ac:dyDescent="0.35">
      <c r="A28" s="208">
        <v>9</v>
      </c>
      <c r="B28" s="152" t="s">
        <v>196</v>
      </c>
      <c r="C28" s="174" t="s">
        <v>197</v>
      </c>
      <c r="D28" s="192"/>
      <c r="E28" s="153"/>
      <c r="F28" s="153"/>
      <c r="G28" s="229">
        <v>2018</v>
      </c>
      <c r="H28" s="229">
        <v>2020</v>
      </c>
      <c r="I28" s="229" t="s">
        <v>1518</v>
      </c>
      <c r="J28" s="229" t="s">
        <v>1953</v>
      </c>
      <c r="K28" s="229" t="s">
        <v>1518</v>
      </c>
      <c r="L28" s="229" t="s">
        <v>1953</v>
      </c>
      <c r="M28" s="230"/>
      <c r="N28" s="231"/>
      <c r="O28" s="231"/>
    </row>
    <row r="29" spans="1:15" ht="46.65" x14ac:dyDescent="0.35">
      <c r="A29" s="208">
        <v>10</v>
      </c>
      <c r="B29" s="152" t="s">
        <v>198</v>
      </c>
      <c r="C29" s="174" t="s">
        <v>199</v>
      </c>
      <c r="D29" s="192"/>
      <c r="E29" s="153"/>
      <c r="F29" s="153"/>
      <c r="G29" s="229">
        <v>2019</v>
      </c>
      <c r="H29" s="229">
        <v>2021</v>
      </c>
      <c r="I29" s="229" t="s">
        <v>1518</v>
      </c>
      <c r="J29" s="229" t="s">
        <v>1953</v>
      </c>
      <c r="K29" s="229" t="s">
        <v>1518</v>
      </c>
      <c r="L29" s="229" t="s">
        <v>1953</v>
      </c>
      <c r="M29" s="230"/>
      <c r="N29" s="231"/>
      <c r="O29" s="231"/>
    </row>
    <row r="30" spans="1:15" ht="31.1" x14ac:dyDescent="0.35">
      <c r="A30" s="208">
        <v>11</v>
      </c>
      <c r="B30" s="152" t="s">
        <v>200</v>
      </c>
      <c r="C30" s="174" t="s">
        <v>201</v>
      </c>
      <c r="D30" s="192"/>
      <c r="E30" s="153"/>
      <c r="F30" s="153"/>
      <c r="G30" s="229">
        <v>2020</v>
      </c>
      <c r="H30" s="229">
        <v>2021</v>
      </c>
      <c r="I30" s="229" t="s">
        <v>1518</v>
      </c>
      <c r="J30" s="229" t="s">
        <v>1953</v>
      </c>
      <c r="K30" s="229" t="s">
        <v>1518</v>
      </c>
      <c r="L30" s="229" t="s">
        <v>1953</v>
      </c>
      <c r="M30" s="230"/>
      <c r="N30" s="231"/>
      <c r="O30" s="231"/>
    </row>
    <row r="31" spans="1:15" ht="46.65" x14ac:dyDescent="0.35">
      <c r="A31" s="208">
        <v>12</v>
      </c>
      <c r="B31" s="152" t="s">
        <v>1538</v>
      </c>
      <c r="C31" s="174" t="s">
        <v>1539</v>
      </c>
      <c r="D31" s="192"/>
      <c r="E31" s="153"/>
      <c r="F31" s="153">
        <v>0.14000000000000001</v>
      </c>
      <c r="G31" s="229">
        <v>2020</v>
      </c>
      <c r="H31" s="229">
        <v>2020</v>
      </c>
      <c r="I31" s="229" t="s">
        <v>1952</v>
      </c>
      <c r="J31" s="229" t="s">
        <v>1953</v>
      </c>
      <c r="K31" s="229" t="s">
        <v>1952</v>
      </c>
      <c r="L31" s="229" t="s">
        <v>1953</v>
      </c>
      <c r="M31" s="230"/>
      <c r="N31" s="231"/>
      <c r="O31" s="231"/>
    </row>
    <row r="32" spans="1:15" ht="46.65" x14ac:dyDescent="0.35">
      <c r="A32" s="208">
        <v>13</v>
      </c>
      <c r="B32" s="152" t="s">
        <v>1540</v>
      </c>
      <c r="C32" s="174" t="s">
        <v>1541</v>
      </c>
      <c r="D32" s="192"/>
      <c r="E32" s="153"/>
      <c r="F32" s="153">
        <v>7.3999999999999996E-2</v>
      </c>
      <c r="G32" s="229">
        <v>2020</v>
      </c>
      <c r="H32" s="229">
        <v>2020</v>
      </c>
      <c r="I32" s="229" t="s">
        <v>1952</v>
      </c>
      <c r="J32" s="229" t="s">
        <v>1953</v>
      </c>
      <c r="K32" s="229" t="s">
        <v>1952</v>
      </c>
      <c r="L32" s="229" t="s">
        <v>1953</v>
      </c>
      <c r="M32" s="230"/>
      <c r="N32" s="231"/>
      <c r="O32" s="231"/>
    </row>
    <row r="33" spans="1:15" ht="93.25" x14ac:dyDescent="0.35">
      <c r="A33" s="208">
        <v>14</v>
      </c>
      <c r="B33" s="152" t="s">
        <v>202</v>
      </c>
      <c r="C33" s="174" t="s">
        <v>1542</v>
      </c>
      <c r="D33" s="192"/>
      <c r="E33" s="153"/>
      <c r="F33" s="153">
        <v>0.05</v>
      </c>
      <c r="G33" s="229">
        <v>2020</v>
      </c>
      <c r="H33" s="229">
        <v>2020</v>
      </c>
      <c r="I33" s="229" t="s">
        <v>1952</v>
      </c>
      <c r="J33" s="229" t="s">
        <v>1953</v>
      </c>
      <c r="K33" s="229" t="s">
        <v>1952</v>
      </c>
      <c r="L33" s="229" t="s">
        <v>1953</v>
      </c>
      <c r="M33" s="230"/>
      <c r="N33" s="231"/>
      <c r="O33" s="231"/>
    </row>
    <row r="34" spans="1:15" ht="30.05" x14ac:dyDescent="0.35">
      <c r="A34" s="172"/>
      <c r="B34" s="156" t="s">
        <v>203</v>
      </c>
      <c r="C34" s="173"/>
      <c r="D34" s="237">
        <f t="shared" ref="D34" si="12">SUM(D35:D40)</f>
        <v>1.46</v>
      </c>
      <c r="E34" s="237">
        <f t="shared" ref="E34:F34" si="13">SUM(E35:E40)</f>
        <v>0</v>
      </c>
      <c r="F34" s="237">
        <f t="shared" si="13"/>
        <v>0.31</v>
      </c>
      <c r="G34" s="227"/>
      <c r="H34" s="228"/>
      <c r="I34" s="227"/>
      <c r="J34" s="227"/>
      <c r="K34" s="227"/>
      <c r="L34" s="227"/>
      <c r="M34" s="230"/>
      <c r="N34" s="231"/>
      <c r="O34" s="231"/>
    </row>
    <row r="35" spans="1:15" ht="46.65" x14ac:dyDescent="0.35">
      <c r="A35" s="208">
        <v>15</v>
      </c>
      <c r="B35" s="152" t="s">
        <v>204</v>
      </c>
      <c r="C35" s="174" t="s">
        <v>205</v>
      </c>
      <c r="D35" s="192">
        <v>0.16</v>
      </c>
      <c r="E35" s="153"/>
      <c r="F35" s="153"/>
      <c r="G35" s="229">
        <v>2019</v>
      </c>
      <c r="H35" s="229">
        <v>2020</v>
      </c>
      <c r="I35" s="229" t="s">
        <v>1952</v>
      </c>
      <c r="J35" s="229" t="s">
        <v>1953</v>
      </c>
      <c r="K35" s="229" t="s">
        <v>1952</v>
      </c>
      <c r="L35" s="229" t="s">
        <v>1953</v>
      </c>
      <c r="M35" s="230"/>
      <c r="N35" s="231"/>
      <c r="O35" s="231"/>
    </row>
    <row r="36" spans="1:15" ht="62.2" x14ac:dyDescent="0.35">
      <c r="A36" s="208">
        <v>16</v>
      </c>
      <c r="B36" s="152" t="s">
        <v>206</v>
      </c>
      <c r="C36" s="174" t="s">
        <v>207</v>
      </c>
      <c r="D36" s="192">
        <v>0.25</v>
      </c>
      <c r="E36" s="153"/>
      <c r="F36" s="153"/>
      <c r="G36" s="229">
        <v>2018</v>
      </c>
      <c r="H36" s="229">
        <v>2020</v>
      </c>
      <c r="I36" s="229" t="s">
        <v>1952</v>
      </c>
      <c r="J36" s="229" t="s">
        <v>1953</v>
      </c>
      <c r="K36" s="229" t="s">
        <v>1952</v>
      </c>
      <c r="L36" s="229" t="s">
        <v>1953</v>
      </c>
      <c r="M36" s="230"/>
      <c r="N36" s="231"/>
      <c r="O36" s="231"/>
    </row>
    <row r="37" spans="1:15" ht="46.65" x14ac:dyDescent="0.35">
      <c r="A37" s="208">
        <v>17</v>
      </c>
      <c r="B37" s="152" t="s">
        <v>208</v>
      </c>
      <c r="C37" s="174" t="s">
        <v>209</v>
      </c>
      <c r="D37" s="192">
        <v>0.4</v>
      </c>
      <c r="E37" s="153"/>
      <c r="F37" s="153"/>
      <c r="G37" s="229">
        <v>2018</v>
      </c>
      <c r="H37" s="229">
        <v>2020</v>
      </c>
      <c r="I37" s="229" t="s">
        <v>1952</v>
      </c>
      <c r="J37" s="229" t="s">
        <v>1953</v>
      </c>
      <c r="K37" s="229" t="s">
        <v>1952</v>
      </c>
      <c r="L37" s="229" t="s">
        <v>1953</v>
      </c>
      <c r="M37" s="230"/>
      <c r="N37" s="231"/>
      <c r="O37" s="231"/>
    </row>
    <row r="38" spans="1:15" ht="46.65" x14ac:dyDescent="0.35">
      <c r="A38" s="208">
        <v>18</v>
      </c>
      <c r="B38" s="152" t="s">
        <v>1543</v>
      </c>
      <c r="C38" s="174" t="s">
        <v>1544</v>
      </c>
      <c r="D38" s="192">
        <v>0.4</v>
      </c>
      <c r="E38" s="153"/>
      <c r="F38" s="153">
        <v>0.2</v>
      </c>
      <c r="G38" s="229">
        <v>2020</v>
      </c>
      <c r="H38" s="229">
        <v>2020</v>
      </c>
      <c r="I38" s="229" t="s">
        <v>1952</v>
      </c>
      <c r="J38" s="229" t="s">
        <v>1953</v>
      </c>
      <c r="K38" s="229" t="s">
        <v>1952</v>
      </c>
      <c r="L38" s="229" t="s">
        <v>1953</v>
      </c>
      <c r="M38" s="230"/>
      <c r="N38" s="231"/>
      <c r="O38" s="231"/>
    </row>
    <row r="39" spans="1:15" ht="62.2" x14ac:dyDescent="0.35">
      <c r="A39" s="208">
        <v>19</v>
      </c>
      <c r="B39" s="152" t="s">
        <v>1545</v>
      </c>
      <c r="C39" s="174" t="s">
        <v>1546</v>
      </c>
      <c r="D39" s="192">
        <v>0.25</v>
      </c>
      <c r="E39" s="153"/>
      <c r="F39" s="153"/>
      <c r="G39" s="229">
        <v>2020</v>
      </c>
      <c r="H39" s="229">
        <v>2020</v>
      </c>
      <c r="I39" s="229" t="s">
        <v>1952</v>
      </c>
      <c r="J39" s="229" t="s">
        <v>1953</v>
      </c>
      <c r="K39" s="229" t="s">
        <v>1952</v>
      </c>
      <c r="L39" s="229" t="s">
        <v>1953</v>
      </c>
      <c r="M39" s="230"/>
      <c r="N39" s="231"/>
      <c r="O39" s="231"/>
    </row>
    <row r="40" spans="1:15" ht="62.2" x14ac:dyDescent="0.35">
      <c r="A40" s="208">
        <v>20</v>
      </c>
      <c r="B40" s="152" t="s">
        <v>210</v>
      </c>
      <c r="C40" s="174" t="s">
        <v>211</v>
      </c>
      <c r="D40" s="192"/>
      <c r="E40" s="153"/>
      <c r="F40" s="153">
        <v>0.11</v>
      </c>
      <c r="G40" s="229">
        <v>2020</v>
      </c>
      <c r="H40" s="229">
        <v>2020</v>
      </c>
      <c r="I40" s="229" t="s">
        <v>1952</v>
      </c>
      <c r="J40" s="229" t="s">
        <v>1953</v>
      </c>
      <c r="K40" s="229" t="s">
        <v>1952</v>
      </c>
      <c r="L40" s="229" t="s">
        <v>1953</v>
      </c>
      <c r="M40" s="230"/>
      <c r="N40" s="231"/>
      <c r="O40" s="231"/>
    </row>
    <row r="41" spans="1:15" ht="30.05" x14ac:dyDescent="0.35">
      <c r="A41" s="172"/>
      <c r="B41" s="156" t="s">
        <v>212</v>
      </c>
      <c r="C41" s="173"/>
      <c r="D41" s="237">
        <f t="shared" ref="D41" si="14">SUM(D42:D47)</f>
        <v>1.76</v>
      </c>
      <c r="E41" s="237">
        <f t="shared" ref="E41:F41" si="15">SUM(E42:E47)</f>
        <v>0</v>
      </c>
      <c r="F41" s="237">
        <f t="shared" si="15"/>
        <v>7.4740000000000002</v>
      </c>
      <c r="G41" s="227"/>
      <c r="H41" s="228"/>
      <c r="I41" s="227"/>
      <c r="J41" s="227"/>
      <c r="K41" s="227"/>
      <c r="L41" s="227"/>
      <c r="M41" s="230"/>
      <c r="N41" s="231"/>
      <c r="O41" s="231"/>
    </row>
    <row r="42" spans="1:15" ht="30.05" x14ac:dyDescent="0.35">
      <c r="A42" s="208">
        <v>21</v>
      </c>
      <c r="B42" s="152" t="s">
        <v>213</v>
      </c>
      <c r="C42" s="174" t="s">
        <v>214</v>
      </c>
      <c r="D42" s="192"/>
      <c r="E42" s="153"/>
      <c r="F42" s="153"/>
      <c r="G42" s="229">
        <v>2014</v>
      </c>
      <c r="H42" s="229">
        <v>2020</v>
      </c>
      <c r="I42" s="229" t="s">
        <v>1952</v>
      </c>
      <c r="J42" s="229" t="s">
        <v>1953</v>
      </c>
      <c r="K42" s="229" t="s">
        <v>1518</v>
      </c>
      <c r="L42" s="229" t="s">
        <v>1953</v>
      </c>
      <c r="M42" s="230"/>
      <c r="N42" s="231"/>
      <c r="O42" s="231"/>
    </row>
    <row r="43" spans="1:15" ht="46.65" x14ac:dyDescent="0.35">
      <c r="A43" s="208">
        <v>22</v>
      </c>
      <c r="B43" s="152" t="s">
        <v>215</v>
      </c>
      <c r="C43" s="174" t="s">
        <v>216</v>
      </c>
      <c r="D43" s="192">
        <v>1.26</v>
      </c>
      <c r="E43" s="153"/>
      <c r="F43" s="153"/>
      <c r="G43" s="229">
        <v>2018</v>
      </c>
      <c r="H43" s="229">
        <v>2020</v>
      </c>
      <c r="I43" s="229" t="s">
        <v>1952</v>
      </c>
      <c r="J43" s="229" t="s">
        <v>1953</v>
      </c>
      <c r="K43" s="229" t="s">
        <v>1952</v>
      </c>
      <c r="L43" s="229" t="s">
        <v>1953</v>
      </c>
      <c r="M43" s="230"/>
      <c r="N43" s="231"/>
      <c r="O43" s="231"/>
    </row>
    <row r="44" spans="1:15" ht="46.65" x14ac:dyDescent="0.35">
      <c r="A44" s="208">
        <v>23</v>
      </c>
      <c r="B44" s="152" t="s">
        <v>217</v>
      </c>
      <c r="C44" s="174" t="s">
        <v>218</v>
      </c>
      <c r="D44" s="192"/>
      <c r="E44" s="153"/>
      <c r="F44" s="153">
        <v>6.8580000000000005</v>
      </c>
      <c r="G44" s="229">
        <v>2011</v>
      </c>
      <c r="H44" s="229">
        <v>2021</v>
      </c>
      <c r="I44" s="229" t="s">
        <v>1952</v>
      </c>
      <c r="J44" s="229" t="s">
        <v>1953</v>
      </c>
      <c r="K44" s="229" t="s">
        <v>1952</v>
      </c>
      <c r="L44" s="229" t="s">
        <v>1953</v>
      </c>
      <c r="M44" s="230"/>
      <c r="N44" s="231"/>
      <c r="O44" s="231"/>
    </row>
    <row r="45" spans="1:15" ht="62.2" x14ac:dyDescent="0.35">
      <c r="A45" s="208">
        <v>24</v>
      </c>
      <c r="B45" s="152" t="s">
        <v>219</v>
      </c>
      <c r="C45" s="174" t="s">
        <v>1547</v>
      </c>
      <c r="D45" s="192"/>
      <c r="E45" s="153"/>
      <c r="F45" s="153">
        <v>0.61599999999999999</v>
      </c>
      <c r="G45" s="229">
        <v>2019</v>
      </c>
      <c r="H45" s="229">
        <v>2020</v>
      </c>
      <c r="I45" s="229" t="s">
        <v>1952</v>
      </c>
      <c r="J45" s="229" t="s">
        <v>1953</v>
      </c>
      <c r="K45" s="229" t="s">
        <v>1952</v>
      </c>
      <c r="L45" s="229" t="s">
        <v>1953</v>
      </c>
      <c r="M45" s="230"/>
      <c r="N45" s="231"/>
      <c r="O45" s="231"/>
    </row>
    <row r="46" spans="1:15" ht="31.1" x14ac:dyDescent="0.35">
      <c r="A46" s="208">
        <v>25</v>
      </c>
      <c r="B46" s="152" t="s">
        <v>220</v>
      </c>
      <c r="C46" s="176" t="s">
        <v>221</v>
      </c>
      <c r="D46" s="192">
        <v>0.5</v>
      </c>
      <c r="E46" s="153"/>
      <c r="F46" s="153"/>
      <c r="G46" s="229">
        <v>2019</v>
      </c>
      <c r="H46" s="229">
        <v>2020</v>
      </c>
      <c r="I46" s="229" t="s">
        <v>1952</v>
      </c>
      <c r="J46" s="229" t="s">
        <v>1953</v>
      </c>
      <c r="K46" s="229" t="s">
        <v>1952</v>
      </c>
      <c r="L46" s="229" t="s">
        <v>1953</v>
      </c>
      <c r="M46" s="230"/>
      <c r="N46" s="231"/>
      <c r="O46" s="231"/>
    </row>
    <row r="47" spans="1:15" ht="62.2" x14ac:dyDescent="0.35">
      <c r="A47" s="208">
        <v>26</v>
      </c>
      <c r="B47" s="152" t="s">
        <v>1548</v>
      </c>
      <c r="C47" s="176" t="s">
        <v>1549</v>
      </c>
      <c r="D47" s="192"/>
      <c r="E47" s="153"/>
      <c r="F47" s="153"/>
      <c r="G47" s="229">
        <v>2020</v>
      </c>
      <c r="H47" s="229">
        <v>2020</v>
      </c>
      <c r="I47" s="229" t="s">
        <v>1952</v>
      </c>
      <c r="J47" s="229" t="s">
        <v>1953</v>
      </c>
      <c r="K47" s="229" t="s">
        <v>1518</v>
      </c>
      <c r="L47" s="229" t="s">
        <v>1953</v>
      </c>
      <c r="M47" s="230"/>
      <c r="N47" s="231"/>
      <c r="O47" s="231"/>
    </row>
    <row r="48" spans="1:15" ht="30.05" x14ac:dyDescent="0.35">
      <c r="A48" s="172"/>
      <c r="B48" s="156" t="s">
        <v>222</v>
      </c>
      <c r="C48" s="173"/>
      <c r="D48" s="237">
        <f t="shared" ref="D48" si="16">SUM(D49:D51)</f>
        <v>0.5</v>
      </c>
      <c r="E48" s="237">
        <f t="shared" ref="E48:F48" si="17">SUM(E49:E51)</f>
        <v>0</v>
      </c>
      <c r="F48" s="237">
        <f t="shared" si="17"/>
        <v>4.8339999999999996</v>
      </c>
      <c r="G48" s="227"/>
      <c r="H48" s="228"/>
      <c r="I48" s="227"/>
      <c r="J48" s="227"/>
      <c r="K48" s="227"/>
      <c r="L48" s="227"/>
      <c r="M48" s="230"/>
      <c r="N48" s="231"/>
      <c r="O48" s="231"/>
    </row>
    <row r="49" spans="1:15" ht="31.1" x14ac:dyDescent="0.35">
      <c r="A49" s="208">
        <v>27</v>
      </c>
      <c r="B49" s="152" t="s">
        <v>223</v>
      </c>
      <c r="C49" s="174" t="s">
        <v>224</v>
      </c>
      <c r="D49" s="192"/>
      <c r="E49" s="153"/>
      <c r="F49" s="153"/>
      <c r="G49" s="229">
        <v>2008</v>
      </c>
      <c r="H49" s="229">
        <v>2022</v>
      </c>
      <c r="I49" s="229" t="s">
        <v>1952</v>
      </c>
      <c r="J49" s="229" t="s">
        <v>1953</v>
      </c>
      <c r="K49" s="229" t="s">
        <v>1952</v>
      </c>
      <c r="L49" s="229" t="s">
        <v>1953</v>
      </c>
      <c r="M49" s="230"/>
      <c r="N49" s="231"/>
      <c r="O49" s="231"/>
    </row>
    <row r="50" spans="1:15" ht="46.65" x14ac:dyDescent="0.35">
      <c r="A50" s="208">
        <v>28</v>
      </c>
      <c r="B50" s="152" t="s">
        <v>225</v>
      </c>
      <c r="C50" s="174" t="s">
        <v>226</v>
      </c>
      <c r="D50" s="192"/>
      <c r="E50" s="153"/>
      <c r="F50" s="153">
        <v>4.819</v>
      </c>
      <c r="G50" s="229">
        <v>2010</v>
      </c>
      <c r="H50" s="229">
        <v>2022</v>
      </c>
      <c r="I50" s="229" t="s">
        <v>1952</v>
      </c>
      <c r="J50" s="229" t="s">
        <v>1953</v>
      </c>
      <c r="K50" s="229" t="s">
        <v>1952</v>
      </c>
      <c r="L50" s="229" t="s">
        <v>1953</v>
      </c>
      <c r="M50" s="230"/>
      <c r="N50" s="231"/>
      <c r="O50" s="231"/>
    </row>
    <row r="51" spans="1:15" ht="46.65" x14ac:dyDescent="0.35">
      <c r="A51" s="208">
        <v>29</v>
      </c>
      <c r="B51" s="152" t="s">
        <v>227</v>
      </c>
      <c r="C51" s="174" t="s">
        <v>228</v>
      </c>
      <c r="D51" s="192">
        <v>0.5</v>
      </c>
      <c r="E51" s="153"/>
      <c r="F51" s="153">
        <v>1.4999999999999999E-2</v>
      </c>
      <c r="G51" s="229">
        <v>2019</v>
      </c>
      <c r="H51" s="229">
        <v>2020</v>
      </c>
      <c r="I51" s="229" t="s">
        <v>1952</v>
      </c>
      <c r="J51" s="229" t="s">
        <v>1953</v>
      </c>
      <c r="K51" s="229" t="s">
        <v>1952</v>
      </c>
      <c r="L51" s="229" t="s">
        <v>1953</v>
      </c>
      <c r="M51" s="230"/>
      <c r="N51" s="231"/>
      <c r="O51" s="231"/>
    </row>
    <row r="52" spans="1:15" ht="30.05" x14ac:dyDescent="0.35">
      <c r="A52" s="172"/>
      <c r="B52" s="156" t="s">
        <v>229</v>
      </c>
      <c r="C52" s="173"/>
      <c r="D52" s="237">
        <f t="shared" ref="D52" si="18">SUM(D53:D54)</f>
        <v>0</v>
      </c>
      <c r="E52" s="237">
        <f t="shared" ref="E52:F52" si="19">SUM(E53:E54)</f>
        <v>0</v>
      </c>
      <c r="F52" s="237">
        <f t="shared" si="19"/>
        <v>0</v>
      </c>
      <c r="G52" s="227"/>
      <c r="H52" s="228"/>
      <c r="I52" s="227"/>
      <c r="J52" s="227"/>
      <c r="K52" s="227"/>
      <c r="L52" s="227"/>
      <c r="M52" s="230"/>
      <c r="N52" s="231"/>
      <c r="O52" s="231"/>
    </row>
    <row r="53" spans="1:15" ht="46.65" x14ac:dyDescent="0.35">
      <c r="A53" s="208">
        <v>30</v>
      </c>
      <c r="B53" s="152" t="s">
        <v>230</v>
      </c>
      <c r="C53" s="174" t="s">
        <v>231</v>
      </c>
      <c r="D53" s="192"/>
      <c r="E53" s="153"/>
      <c r="F53" s="153"/>
      <c r="G53" s="229">
        <v>2011</v>
      </c>
      <c r="H53" s="229">
        <v>2022</v>
      </c>
      <c r="I53" s="229" t="s">
        <v>1952</v>
      </c>
      <c r="J53" s="229" t="s">
        <v>1953</v>
      </c>
      <c r="K53" s="229" t="s">
        <v>1952</v>
      </c>
      <c r="L53" s="229" t="s">
        <v>1953</v>
      </c>
      <c r="M53" s="230"/>
      <c r="N53" s="231"/>
      <c r="O53" s="231"/>
    </row>
    <row r="54" spans="1:15" ht="31.1" x14ac:dyDescent="0.35">
      <c r="A54" s="208">
        <v>31</v>
      </c>
      <c r="B54" s="152" t="s">
        <v>1550</v>
      </c>
      <c r="C54" s="174" t="s">
        <v>1551</v>
      </c>
      <c r="D54" s="192"/>
      <c r="E54" s="153"/>
      <c r="F54" s="153"/>
      <c r="G54" s="229">
        <v>2020</v>
      </c>
      <c r="H54" s="229">
        <v>2020</v>
      </c>
      <c r="I54" s="229" t="s">
        <v>1952</v>
      </c>
      <c r="J54" s="229" t="s">
        <v>1953</v>
      </c>
      <c r="K54" s="229" t="s">
        <v>1518</v>
      </c>
      <c r="L54" s="229" t="s">
        <v>1953</v>
      </c>
      <c r="M54" s="230"/>
      <c r="N54" s="231"/>
      <c r="O54" s="231"/>
    </row>
    <row r="55" spans="1:15" ht="30.05" x14ac:dyDescent="0.35">
      <c r="A55" s="172"/>
      <c r="B55" s="156" t="s">
        <v>232</v>
      </c>
      <c r="C55" s="173"/>
      <c r="D55" s="237">
        <f t="shared" ref="D55" si="20">SUM(D56:D70)</f>
        <v>0.4</v>
      </c>
      <c r="E55" s="237">
        <f t="shared" ref="E55:F55" si="21">SUM(E56:E70)</f>
        <v>0</v>
      </c>
      <c r="F55" s="237">
        <f t="shared" si="21"/>
        <v>1.2270000000000003</v>
      </c>
      <c r="G55" s="227"/>
      <c r="H55" s="228"/>
      <c r="I55" s="227"/>
      <c r="J55" s="227"/>
      <c r="K55" s="227"/>
      <c r="L55" s="227"/>
      <c r="M55" s="230"/>
      <c r="N55" s="231"/>
      <c r="O55" s="231"/>
    </row>
    <row r="56" spans="1:15" ht="46.65" x14ac:dyDescent="0.35">
      <c r="A56" s="208">
        <v>32</v>
      </c>
      <c r="B56" s="152" t="s">
        <v>233</v>
      </c>
      <c r="C56" s="174" t="s">
        <v>234</v>
      </c>
      <c r="D56" s="192"/>
      <c r="E56" s="153"/>
      <c r="F56" s="153"/>
      <c r="G56" s="229">
        <v>2017</v>
      </c>
      <c r="H56" s="229">
        <v>2021</v>
      </c>
      <c r="I56" s="229" t="s">
        <v>1518</v>
      </c>
      <c r="J56" s="229" t="s">
        <v>1953</v>
      </c>
      <c r="K56" s="229" t="s">
        <v>1518</v>
      </c>
      <c r="L56" s="229" t="s">
        <v>1953</v>
      </c>
      <c r="M56" s="230"/>
      <c r="N56" s="231"/>
      <c r="O56" s="231"/>
    </row>
    <row r="57" spans="1:15" ht="62.2" x14ac:dyDescent="0.35">
      <c r="A57" s="208">
        <v>33</v>
      </c>
      <c r="B57" s="152" t="s">
        <v>235</v>
      </c>
      <c r="C57" s="174" t="s">
        <v>236</v>
      </c>
      <c r="D57" s="192"/>
      <c r="E57" s="153"/>
      <c r="F57" s="153"/>
      <c r="G57" s="229">
        <v>2018</v>
      </c>
      <c r="H57" s="229">
        <v>2020</v>
      </c>
      <c r="I57" s="229" t="s">
        <v>1952</v>
      </c>
      <c r="J57" s="229" t="s">
        <v>1953</v>
      </c>
      <c r="K57" s="229" t="s">
        <v>1518</v>
      </c>
      <c r="L57" s="229" t="s">
        <v>1953</v>
      </c>
      <c r="M57" s="230"/>
      <c r="N57" s="231"/>
      <c r="O57" s="231"/>
    </row>
    <row r="58" spans="1:15" ht="62.2" x14ac:dyDescent="0.35">
      <c r="A58" s="208">
        <v>34</v>
      </c>
      <c r="B58" s="152" t="s">
        <v>237</v>
      </c>
      <c r="C58" s="174" t="s">
        <v>238</v>
      </c>
      <c r="D58" s="192">
        <v>0.4</v>
      </c>
      <c r="E58" s="153"/>
      <c r="F58" s="153"/>
      <c r="G58" s="229">
        <v>2019</v>
      </c>
      <c r="H58" s="229">
        <v>2020</v>
      </c>
      <c r="I58" s="229" t="s">
        <v>1952</v>
      </c>
      <c r="J58" s="229" t="s">
        <v>1953</v>
      </c>
      <c r="K58" s="229" t="s">
        <v>1952</v>
      </c>
      <c r="L58" s="229" t="s">
        <v>1953</v>
      </c>
      <c r="M58" s="230"/>
      <c r="N58" s="231"/>
      <c r="O58" s="231"/>
    </row>
    <row r="59" spans="1:15" ht="46.65" x14ac:dyDescent="0.35">
      <c r="A59" s="208">
        <v>35</v>
      </c>
      <c r="B59" s="152" t="s">
        <v>239</v>
      </c>
      <c r="C59" s="174" t="s">
        <v>240</v>
      </c>
      <c r="D59" s="192"/>
      <c r="E59" s="153"/>
      <c r="F59" s="153"/>
      <c r="G59" s="229">
        <v>2017</v>
      </c>
      <c r="H59" s="229">
        <v>2020</v>
      </c>
      <c r="I59" s="229" t="s">
        <v>1952</v>
      </c>
      <c r="J59" s="229" t="s">
        <v>1953</v>
      </c>
      <c r="K59" s="229" t="s">
        <v>1518</v>
      </c>
      <c r="L59" s="229" t="s">
        <v>1953</v>
      </c>
      <c r="M59" s="230"/>
      <c r="N59" s="231"/>
      <c r="O59" s="231"/>
    </row>
    <row r="60" spans="1:15" ht="62.2" x14ac:dyDescent="0.35">
      <c r="A60" s="208">
        <v>36</v>
      </c>
      <c r="B60" s="152" t="s">
        <v>241</v>
      </c>
      <c r="C60" s="174" t="s">
        <v>242</v>
      </c>
      <c r="D60" s="192"/>
      <c r="E60" s="153"/>
      <c r="F60" s="153"/>
      <c r="G60" s="229">
        <v>2018</v>
      </c>
      <c r="H60" s="229">
        <v>2020</v>
      </c>
      <c r="I60" s="229" t="s">
        <v>1952</v>
      </c>
      <c r="J60" s="229" t="s">
        <v>1953</v>
      </c>
      <c r="K60" s="229" t="s">
        <v>1518</v>
      </c>
      <c r="L60" s="229" t="s">
        <v>1953</v>
      </c>
      <c r="M60" s="230"/>
      <c r="N60" s="231"/>
      <c r="O60" s="231"/>
    </row>
    <row r="61" spans="1:15" ht="62.2" x14ac:dyDescent="0.35">
      <c r="A61" s="208">
        <v>37</v>
      </c>
      <c r="B61" s="152" t="s">
        <v>243</v>
      </c>
      <c r="C61" s="174" t="s">
        <v>244</v>
      </c>
      <c r="D61" s="192"/>
      <c r="E61" s="153"/>
      <c r="F61" s="153"/>
      <c r="G61" s="229">
        <v>2020</v>
      </c>
      <c r="H61" s="229">
        <v>2020</v>
      </c>
      <c r="I61" s="229" t="s">
        <v>1952</v>
      </c>
      <c r="J61" s="229" t="s">
        <v>1953</v>
      </c>
      <c r="K61" s="229" t="s">
        <v>1952</v>
      </c>
      <c r="L61" s="229" t="s">
        <v>1953</v>
      </c>
      <c r="M61" s="230"/>
      <c r="N61" s="231"/>
      <c r="O61" s="231"/>
    </row>
    <row r="62" spans="1:15" ht="31.1" x14ac:dyDescent="0.35">
      <c r="A62" s="208">
        <v>38</v>
      </c>
      <c r="B62" s="152" t="s">
        <v>245</v>
      </c>
      <c r="C62" s="174" t="s">
        <v>246</v>
      </c>
      <c r="D62" s="192"/>
      <c r="E62" s="153"/>
      <c r="F62" s="153"/>
      <c r="G62" s="229">
        <v>2016</v>
      </c>
      <c r="H62" s="229">
        <v>2022</v>
      </c>
      <c r="I62" s="229" t="s">
        <v>1952</v>
      </c>
      <c r="J62" s="229" t="s">
        <v>1953</v>
      </c>
      <c r="K62" s="229" t="s">
        <v>1518</v>
      </c>
      <c r="L62" s="229" t="s">
        <v>1953</v>
      </c>
      <c r="M62" s="230"/>
      <c r="N62" s="231"/>
      <c r="O62" s="231"/>
    </row>
    <row r="63" spans="1:15" ht="31.1" x14ac:dyDescent="0.35">
      <c r="A63" s="208">
        <v>39</v>
      </c>
      <c r="B63" s="152" t="s">
        <v>247</v>
      </c>
      <c r="C63" s="174" t="s">
        <v>1552</v>
      </c>
      <c r="D63" s="192"/>
      <c r="E63" s="153"/>
      <c r="F63" s="153">
        <v>0.246</v>
      </c>
      <c r="G63" s="229">
        <v>2019</v>
      </c>
      <c r="H63" s="229">
        <v>2020</v>
      </c>
      <c r="I63" s="229" t="s">
        <v>1952</v>
      </c>
      <c r="J63" s="229" t="s">
        <v>1953</v>
      </c>
      <c r="K63" s="229" t="s">
        <v>1952</v>
      </c>
      <c r="L63" s="229" t="s">
        <v>1953</v>
      </c>
      <c r="M63" s="230"/>
      <c r="N63" s="231"/>
      <c r="O63" s="231"/>
    </row>
    <row r="64" spans="1:15" ht="46.65" x14ac:dyDescent="0.35">
      <c r="A64" s="208">
        <v>40</v>
      </c>
      <c r="B64" s="152" t="s">
        <v>1553</v>
      </c>
      <c r="C64" s="174" t="s">
        <v>1554</v>
      </c>
      <c r="D64" s="192"/>
      <c r="E64" s="153"/>
      <c r="F64" s="153">
        <v>0.30599999999999999</v>
      </c>
      <c r="G64" s="229">
        <v>2019</v>
      </c>
      <c r="H64" s="229">
        <v>2020</v>
      </c>
      <c r="I64" s="229" t="s">
        <v>1952</v>
      </c>
      <c r="J64" s="229" t="s">
        <v>1953</v>
      </c>
      <c r="K64" s="229" t="s">
        <v>1952</v>
      </c>
      <c r="L64" s="229" t="s">
        <v>1953</v>
      </c>
      <c r="M64" s="230"/>
      <c r="N64" s="231"/>
      <c r="O64" s="231"/>
    </row>
    <row r="65" spans="1:15" ht="46.65" x14ac:dyDescent="0.35">
      <c r="A65" s="208">
        <v>41</v>
      </c>
      <c r="B65" s="152" t="s">
        <v>1555</v>
      </c>
      <c r="C65" s="174" t="s">
        <v>1556</v>
      </c>
      <c r="D65" s="192"/>
      <c r="E65" s="153"/>
      <c r="F65" s="153"/>
      <c r="G65" s="229">
        <v>2020</v>
      </c>
      <c r="H65" s="229">
        <v>2022</v>
      </c>
      <c r="I65" s="229" t="s">
        <v>1518</v>
      </c>
      <c r="J65" s="229" t="s">
        <v>1953</v>
      </c>
      <c r="K65" s="229" t="s">
        <v>1518</v>
      </c>
      <c r="L65" s="229" t="s">
        <v>1953</v>
      </c>
      <c r="M65" s="230"/>
      <c r="N65" s="231"/>
      <c r="O65" s="231"/>
    </row>
    <row r="66" spans="1:15" ht="46.65" x14ac:dyDescent="0.35">
      <c r="A66" s="208">
        <v>42</v>
      </c>
      <c r="B66" s="152" t="s">
        <v>1557</v>
      </c>
      <c r="C66" s="174" t="s">
        <v>248</v>
      </c>
      <c r="D66" s="192"/>
      <c r="E66" s="153"/>
      <c r="F66" s="153">
        <v>0.16</v>
      </c>
      <c r="G66" s="229">
        <v>2020</v>
      </c>
      <c r="H66" s="229">
        <v>2020</v>
      </c>
      <c r="I66" s="229" t="s">
        <v>1952</v>
      </c>
      <c r="J66" s="229" t="s">
        <v>1953</v>
      </c>
      <c r="K66" s="229" t="s">
        <v>1952</v>
      </c>
      <c r="L66" s="229" t="s">
        <v>1953</v>
      </c>
      <c r="M66" s="230"/>
      <c r="N66" s="231"/>
      <c r="O66" s="231"/>
    </row>
    <row r="67" spans="1:15" ht="77.7" x14ac:dyDescent="0.35">
      <c r="A67" s="208">
        <v>43</v>
      </c>
      <c r="B67" s="152" t="s">
        <v>1558</v>
      </c>
      <c r="C67" s="174" t="s">
        <v>1559</v>
      </c>
      <c r="D67" s="192"/>
      <c r="E67" s="153"/>
      <c r="F67" s="153">
        <v>0.375</v>
      </c>
      <c r="G67" s="229">
        <v>2020</v>
      </c>
      <c r="H67" s="229">
        <v>2020</v>
      </c>
      <c r="I67" s="229" t="s">
        <v>1952</v>
      </c>
      <c r="J67" s="229" t="s">
        <v>1953</v>
      </c>
      <c r="K67" s="229" t="s">
        <v>1952</v>
      </c>
      <c r="L67" s="229" t="s">
        <v>1953</v>
      </c>
      <c r="M67" s="230"/>
      <c r="N67" s="231"/>
      <c r="O67" s="231"/>
    </row>
    <row r="68" spans="1:15" ht="77.7" x14ac:dyDescent="0.35">
      <c r="A68" s="208">
        <v>44</v>
      </c>
      <c r="B68" s="152" t="s">
        <v>249</v>
      </c>
      <c r="C68" s="174" t="s">
        <v>250</v>
      </c>
      <c r="D68" s="192"/>
      <c r="E68" s="153"/>
      <c r="F68" s="153"/>
      <c r="G68" s="229">
        <v>2018</v>
      </c>
      <c r="H68" s="229">
        <v>2020</v>
      </c>
      <c r="I68" s="229" t="s">
        <v>1952</v>
      </c>
      <c r="J68" s="229" t="s">
        <v>1953</v>
      </c>
      <c r="K68" s="229" t="s">
        <v>1952</v>
      </c>
      <c r="L68" s="229" t="s">
        <v>1953</v>
      </c>
      <c r="M68" s="230"/>
      <c r="N68" s="231"/>
      <c r="O68" s="231"/>
    </row>
    <row r="69" spans="1:15" ht="77.7" x14ac:dyDescent="0.35">
      <c r="A69" s="208">
        <v>45</v>
      </c>
      <c r="B69" s="152" t="s">
        <v>1560</v>
      </c>
      <c r="C69" s="174" t="s">
        <v>251</v>
      </c>
      <c r="D69" s="192"/>
      <c r="E69" s="153"/>
      <c r="F69" s="153">
        <v>0.14000000000000001</v>
      </c>
      <c r="G69" s="229">
        <v>2020</v>
      </c>
      <c r="H69" s="229">
        <v>2020</v>
      </c>
      <c r="I69" s="229" t="s">
        <v>1952</v>
      </c>
      <c r="J69" s="229" t="s">
        <v>1953</v>
      </c>
      <c r="K69" s="229" t="s">
        <v>1952</v>
      </c>
      <c r="L69" s="229" t="s">
        <v>1953</v>
      </c>
      <c r="M69" s="230"/>
      <c r="N69" s="231"/>
      <c r="O69" s="231"/>
    </row>
    <row r="70" spans="1:15" ht="62.2" x14ac:dyDescent="0.35">
      <c r="A70" s="208">
        <v>46</v>
      </c>
      <c r="B70" s="152" t="s">
        <v>254</v>
      </c>
      <c r="C70" s="174" t="s">
        <v>255</v>
      </c>
      <c r="D70" s="192"/>
      <c r="E70" s="153"/>
      <c r="F70" s="153"/>
      <c r="G70" s="229">
        <v>2018</v>
      </c>
      <c r="H70" s="229">
        <v>2020</v>
      </c>
      <c r="I70" s="229" t="s">
        <v>1952</v>
      </c>
      <c r="J70" s="229" t="s">
        <v>1953</v>
      </c>
      <c r="K70" s="229" t="s">
        <v>1952</v>
      </c>
      <c r="L70" s="229" t="s">
        <v>1953</v>
      </c>
      <c r="M70" s="230"/>
      <c r="N70" s="231"/>
      <c r="O70" s="231"/>
    </row>
    <row r="71" spans="1:15" ht="30.05" x14ac:dyDescent="0.35">
      <c r="A71" s="172"/>
      <c r="B71" s="156" t="s">
        <v>256</v>
      </c>
      <c r="C71" s="173"/>
      <c r="D71" s="237">
        <f t="shared" ref="D71" si="22">SUM(D72:D73)</f>
        <v>0</v>
      </c>
      <c r="E71" s="237">
        <f t="shared" ref="E71:F71" si="23">SUM(E72:E73)</f>
        <v>0</v>
      </c>
      <c r="F71" s="237">
        <f t="shared" si="23"/>
        <v>0</v>
      </c>
      <c r="G71" s="227"/>
      <c r="H71" s="228"/>
      <c r="I71" s="227"/>
      <c r="J71" s="227"/>
      <c r="K71" s="227"/>
      <c r="L71" s="227"/>
      <c r="M71" s="230"/>
      <c r="N71" s="231"/>
      <c r="O71" s="231"/>
    </row>
    <row r="72" spans="1:15" ht="46.65" x14ac:dyDescent="0.35">
      <c r="A72" s="208">
        <v>47</v>
      </c>
      <c r="B72" s="152" t="s">
        <v>257</v>
      </c>
      <c r="C72" s="174" t="s">
        <v>258</v>
      </c>
      <c r="D72" s="192"/>
      <c r="E72" s="153"/>
      <c r="F72" s="153"/>
      <c r="G72" s="229">
        <v>2016</v>
      </c>
      <c r="H72" s="229">
        <v>2020</v>
      </c>
      <c r="I72" s="229" t="s">
        <v>1952</v>
      </c>
      <c r="J72" s="229" t="s">
        <v>1953</v>
      </c>
      <c r="K72" s="229" t="s">
        <v>1518</v>
      </c>
      <c r="L72" s="229" t="s">
        <v>1953</v>
      </c>
      <c r="M72" s="230"/>
      <c r="N72" s="231"/>
      <c r="O72" s="231"/>
    </row>
    <row r="73" spans="1:15" ht="46.65" x14ac:dyDescent="0.35">
      <c r="A73" s="208">
        <v>48</v>
      </c>
      <c r="B73" s="152" t="s">
        <v>259</v>
      </c>
      <c r="C73" s="174" t="s">
        <v>260</v>
      </c>
      <c r="D73" s="192"/>
      <c r="E73" s="153"/>
      <c r="F73" s="153"/>
      <c r="G73" s="229">
        <v>2017</v>
      </c>
      <c r="H73" s="229">
        <v>2020</v>
      </c>
      <c r="I73" s="229" t="s">
        <v>1518</v>
      </c>
      <c r="J73" s="229" t="s">
        <v>1953</v>
      </c>
      <c r="K73" s="229" t="s">
        <v>1518</v>
      </c>
      <c r="L73" s="229" t="s">
        <v>1953</v>
      </c>
      <c r="M73" s="230"/>
      <c r="N73" s="231"/>
      <c r="O73" s="231"/>
    </row>
    <row r="74" spans="1:15" ht="30.05" x14ac:dyDescent="0.35">
      <c r="A74" s="172"/>
      <c r="B74" s="156" t="s">
        <v>261</v>
      </c>
      <c r="C74" s="173"/>
      <c r="D74" s="237">
        <f t="shared" ref="D74" si="24">SUM(D75:D82)</f>
        <v>0</v>
      </c>
      <c r="E74" s="237">
        <f t="shared" ref="E74:F74" si="25">SUM(E75:E82)</f>
        <v>0</v>
      </c>
      <c r="F74" s="237">
        <f t="shared" si="25"/>
        <v>0.33200000000000002</v>
      </c>
      <c r="G74" s="227"/>
      <c r="H74" s="228"/>
      <c r="I74" s="227"/>
      <c r="J74" s="227"/>
      <c r="K74" s="227"/>
      <c r="L74" s="227"/>
      <c r="M74" s="230"/>
      <c r="N74" s="231"/>
      <c r="O74" s="231"/>
    </row>
    <row r="75" spans="1:15" ht="77.7" x14ac:dyDescent="0.35">
      <c r="A75" s="208">
        <v>49</v>
      </c>
      <c r="B75" s="152" t="s">
        <v>262</v>
      </c>
      <c r="C75" s="174" t="s">
        <v>263</v>
      </c>
      <c r="D75" s="192"/>
      <c r="E75" s="153"/>
      <c r="F75" s="153"/>
      <c r="G75" s="229">
        <v>2018</v>
      </c>
      <c r="H75" s="229">
        <v>2021</v>
      </c>
      <c r="I75" s="229" t="s">
        <v>1518</v>
      </c>
      <c r="J75" s="229" t="s">
        <v>1953</v>
      </c>
      <c r="K75" s="229" t="s">
        <v>1952</v>
      </c>
      <c r="L75" s="229" t="s">
        <v>1953</v>
      </c>
      <c r="M75" s="230"/>
      <c r="N75" s="231"/>
      <c r="O75" s="231"/>
    </row>
    <row r="76" spans="1:15" ht="31.1" x14ac:dyDescent="0.35">
      <c r="A76" s="208">
        <v>50</v>
      </c>
      <c r="B76" s="152" t="s">
        <v>264</v>
      </c>
      <c r="C76" s="174" t="s">
        <v>265</v>
      </c>
      <c r="D76" s="192"/>
      <c r="E76" s="153"/>
      <c r="F76" s="153">
        <v>0.27100000000000002</v>
      </c>
      <c r="G76" s="229">
        <v>2018</v>
      </c>
      <c r="H76" s="229">
        <v>2020</v>
      </c>
      <c r="I76" s="229" t="s">
        <v>1952</v>
      </c>
      <c r="J76" s="229" t="s">
        <v>1953</v>
      </c>
      <c r="K76" s="229" t="s">
        <v>1952</v>
      </c>
      <c r="L76" s="229" t="s">
        <v>1953</v>
      </c>
      <c r="M76" s="230"/>
      <c r="N76" s="231"/>
      <c r="O76" s="231"/>
    </row>
    <row r="77" spans="1:15" ht="31.1" x14ac:dyDescent="0.35">
      <c r="A77" s="208">
        <v>51</v>
      </c>
      <c r="B77" s="152" t="s">
        <v>266</v>
      </c>
      <c r="C77" s="174" t="s">
        <v>267</v>
      </c>
      <c r="D77" s="192"/>
      <c r="E77" s="153"/>
      <c r="F77" s="153">
        <v>6.0999999999999999E-2</v>
      </c>
      <c r="G77" s="229">
        <v>2018</v>
      </c>
      <c r="H77" s="229">
        <v>2020</v>
      </c>
      <c r="I77" s="229" t="s">
        <v>1952</v>
      </c>
      <c r="J77" s="229" t="s">
        <v>1953</v>
      </c>
      <c r="K77" s="229" t="s">
        <v>1952</v>
      </c>
      <c r="L77" s="229" t="s">
        <v>1953</v>
      </c>
      <c r="M77" s="230"/>
      <c r="N77" s="231"/>
      <c r="O77" s="231"/>
    </row>
    <row r="78" spans="1:15" ht="31.1" x14ac:dyDescent="0.35">
      <c r="A78" s="208">
        <v>52</v>
      </c>
      <c r="B78" s="152" t="s">
        <v>268</v>
      </c>
      <c r="C78" s="174" t="s">
        <v>269</v>
      </c>
      <c r="D78" s="192"/>
      <c r="E78" s="153"/>
      <c r="F78" s="153"/>
      <c r="G78" s="229">
        <v>2018</v>
      </c>
      <c r="H78" s="229">
        <v>2020</v>
      </c>
      <c r="I78" s="229" t="s">
        <v>1952</v>
      </c>
      <c r="J78" s="229" t="s">
        <v>1953</v>
      </c>
      <c r="K78" s="229" t="s">
        <v>1518</v>
      </c>
      <c r="L78" s="229" t="s">
        <v>1953</v>
      </c>
      <c r="M78" s="230"/>
      <c r="N78" s="231"/>
      <c r="O78" s="231"/>
    </row>
    <row r="79" spans="1:15" ht="31.1" x14ac:dyDescent="0.35">
      <c r="A79" s="208">
        <v>53</v>
      </c>
      <c r="B79" s="152" t="s">
        <v>270</v>
      </c>
      <c r="C79" s="174" t="s">
        <v>271</v>
      </c>
      <c r="D79" s="192"/>
      <c r="E79" s="153"/>
      <c r="F79" s="153"/>
      <c r="G79" s="229">
        <v>2018</v>
      </c>
      <c r="H79" s="229">
        <v>2021</v>
      </c>
      <c r="I79" s="229" t="s">
        <v>1952</v>
      </c>
      <c r="J79" s="229" t="s">
        <v>1953</v>
      </c>
      <c r="K79" s="229" t="s">
        <v>1518</v>
      </c>
      <c r="L79" s="229" t="s">
        <v>1953</v>
      </c>
      <c r="M79" s="230"/>
      <c r="N79" s="231"/>
      <c r="O79" s="231"/>
    </row>
    <row r="80" spans="1:15" ht="46.65" x14ac:dyDescent="0.35">
      <c r="A80" s="208">
        <v>54</v>
      </c>
      <c r="B80" s="177" t="s">
        <v>272</v>
      </c>
      <c r="C80" s="174" t="s">
        <v>273</v>
      </c>
      <c r="D80" s="192"/>
      <c r="E80" s="153"/>
      <c r="F80" s="153"/>
      <c r="G80" s="229">
        <v>2019</v>
      </c>
      <c r="H80" s="229">
        <v>2020</v>
      </c>
      <c r="I80" s="229" t="s">
        <v>1952</v>
      </c>
      <c r="J80" s="229" t="s">
        <v>1953</v>
      </c>
      <c r="K80" s="229" t="s">
        <v>1952</v>
      </c>
      <c r="L80" s="229" t="s">
        <v>1953</v>
      </c>
      <c r="M80" s="230"/>
      <c r="N80" s="231"/>
      <c r="O80" s="231"/>
    </row>
    <row r="81" spans="1:15" ht="31.1" x14ac:dyDescent="0.35">
      <c r="A81" s="208">
        <v>55</v>
      </c>
      <c r="B81" s="177" t="s">
        <v>1561</v>
      </c>
      <c r="C81" s="174" t="s">
        <v>1562</v>
      </c>
      <c r="D81" s="192"/>
      <c r="E81" s="153"/>
      <c r="F81" s="153"/>
      <c r="G81" s="229">
        <v>2020</v>
      </c>
      <c r="H81" s="229">
        <v>2020</v>
      </c>
      <c r="I81" s="229" t="s">
        <v>1518</v>
      </c>
      <c r="J81" s="229" t="s">
        <v>1953</v>
      </c>
      <c r="K81" s="229" t="s">
        <v>1518</v>
      </c>
      <c r="L81" s="229" t="s">
        <v>1953</v>
      </c>
      <c r="M81" s="230"/>
      <c r="N81" s="231"/>
      <c r="O81" s="231"/>
    </row>
    <row r="82" spans="1:15" ht="93.25" x14ac:dyDescent="0.35">
      <c r="A82" s="208">
        <v>56</v>
      </c>
      <c r="B82" s="177" t="s">
        <v>1563</v>
      </c>
      <c r="C82" s="174" t="s">
        <v>1564</v>
      </c>
      <c r="D82" s="192"/>
      <c r="E82" s="153"/>
      <c r="F82" s="153"/>
      <c r="G82" s="229">
        <v>2020</v>
      </c>
      <c r="H82" s="229">
        <v>2020</v>
      </c>
      <c r="I82" s="229" t="s">
        <v>1518</v>
      </c>
      <c r="J82" s="229" t="s">
        <v>1953</v>
      </c>
      <c r="K82" s="229" t="s">
        <v>1518</v>
      </c>
      <c r="L82" s="229" t="s">
        <v>1953</v>
      </c>
      <c r="M82" s="230"/>
      <c r="N82" s="231"/>
      <c r="O82" s="231"/>
    </row>
    <row r="83" spans="1:15" ht="30.05" x14ac:dyDescent="0.35">
      <c r="A83" s="172"/>
      <c r="B83" s="156" t="s">
        <v>274</v>
      </c>
      <c r="C83" s="173"/>
      <c r="D83" s="237">
        <f t="shared" ref="D83" si="26">SUM(D84:D98)</f>
        <v>0.4</v>
      </c>
      <c r="E83" s="237">
        <f t="shared" ref="E83:F83" si="27">SUM(E84:E98)</f>
        <v>0</v>
      </c>
      <c r="F83" s="237">
        <f t="shared" si="27"/>
        <v>3.4732000000000003</v>
      </c>
      <c r="G83" s="237">
        <f t="shared" ref="G83" si="28">SUM(G84:G98)</f>
        <v>30241</v>
      </c>
      <c r="H83" s="237">
        <f t="shared" ref="H83" si="29">SUM(H84:H98)</f>
        <v>30308</v>
      </c>
      <c r="I83" s="237">
        <f t="shared" ref="I83" si="30">SUM(I84:I98)</f>
        <v>0</v>
      </c>
      <c r="J83" s="237">
        <f t="shared" ref="J83" si="31">SUM(J84:J98)</f>
        <v>0</v>
      </c>
      <c r="K83" s="237">
        <f t="shared" ref="K83" si="32">SUM(K84:K98)</f>
        <v>0</v>
      </c>
      <c r="L83" s="237">
        <f t="shared" ref="L83" si="33">SUM(L84:L98)</f>
        <v>0</v>
      </c>
      <c r="M83" s="237">
        <f t="shared" ref="M83" si="34">SUM(M84:M98)</f>
        <v>0</v>
      </c>
      <c r="N83" s="231"/>
      <c r="O83" s="231"/>
    </row>
    <row r="84" spans="1:15" ht="46.65" x14ac:dyDescent="0.35">
      <c r="A84" s="208">
        <v>57</v>
      </c>
      <c r="B84" s="152" t="s">
        <v>275</v>
      </c>
      <c r="C84" s="174" t="s">
        <v>276</v>
      </c>
      <c r="D84" s="192"/>
      <c r="E84" s="153"/>
      <c r="F84" s="153"/>
      <c r="G84" s="229">
        <v>2015</v>
      </c>
      <c r="H84" s="229">
        <v>2020</v>
      </c>
      <c r="I84" s="229" t="s">
        <v>1518</v>
      </c>
      <c r="J84" s="229" t="s">
        <v>1953</v>
      </c>
      <c r="K84" s="229" t="s">
        <v>1952</v>
      </c>
      <c r="L84" s="229" t="s">
        <v>1953</v>
      </c>
      <c r="M84" s="230"/>
      <c r="N84" s="231"/>
      <c r="O84" s="231"/>
    </row>
    <row r="85" spans="1:15" ht="62.2" x14ac:dyDescent="0.35">
      <c r="A85" s="208">
        <v>58</v>
      </c>
      <c r="B85" s="152" t="s">
        <v>277</v>
      </c>
      <c r="C85" s="174" t="s">
        <v>278</v>
      </c>
      <c r="D85" s="192"/>
      <c r="E85" s="153"/>
      <c r="F85" s="153"/>
      <c r="G85" s="229">
        <v>2010</v>
      </c>
      <c r="H85" s="229">
        <v>2022</v>
      </c>
      <c r="I85" s="229" t="s">
        <v>1952</v>
      </c>
      <c r="J85" s="229" t="s">
        <v>1953</v>
      </c>
      <c r="K85" s="229" t="s">
        <v>1952</v>
      </c>
      <c r="L85" s="229" t="s">
        <v>1953</v>
      </c>
      <c r="M85" s="230"/>
      <c r="N85" s="231"/>
      <c r="O85" s="231"/>
    </row>
    <row r="86" spans="1:15" ht="46.65" x14ac:dyDescent="0.35">
      <c r="A86" s="208">
        <v>59</v>
      </c>
      <c r="B86" s="152" t="s">
        <v>279</v>
      </c>
      <c r="C86" s="174" t="s">
        <v>280</v>
      </c>
      <c r="D86" s="192"/>
      <c r="E86" s="153"/>
      <c r="F86" s="153"/>
      <c r="G86" s="229">
        <v>2010</v>
      </c>
      <c r="H86" s="229">
        <v>2020</v>
      </c>
      <c r="I86" s="229" t="s">
        <v>1952</v>
      </c>
      <c r="J86" s="229" t="s">
        <v>1953</v>
      </c>
      <c r="K86" s="229" t="s">
        <v>1952</v>
      </c>
      <c r="L86" s="229" t="s">
        <v>1953</v>
      </c>
      <c r="M86" s="230"/>
      <c r="N86" s="231"/>
      <c r="O86" s="231"/>
    </row>
    <row r="87" spans="1:15" ht="62.2" x14ac:dyDescent="0.35">
      <c r="A87" s="208">
        <v>60</v>
      </c>
      <c r="B87" s="152" t="s">
        <v>281</v>
      </c>
      <c r="C87" s="174" t="s">
        <v>282</v>
      </c>
      <c r="D87" s="192"/>
      <c r="E87" s="153"/>
      <c r="F87" s="153">
        <v>0.57120000000000004</v>
      </c>
      <c r="G87" s="229">
        <v>2019</v>
      </c>
      <c r="H87" s="229">
        <v>2020</v>
      </c>
      <c r="I87" s="229" t="s">
        <v>1952</v>
      </c>
      <c r="J87" s="229" t="s">
        <v>1953</v>
      </c>
      <c r="K87" s="229" t="s">
        <v>1952</v>
      </c>
      <c r="L87" s="229" t="s">
        <v>1953</v>
      </c>
      <c r="M87" s="230"/>
      <c r="N87" s="231"/>
      <c r="O87" s="231"/>
    </row>
    <row r="88" spans="1:15" ht="62.2" x14ac:dyDescent="0.35">
      <c r="A88" s="208">
        <v>61</v>
      </c>
      <c r="B88" s="152" t="s">
        <v>283</v>
      </c>
      <c r="C88" s="174" t="s">
        <v>284</v>
      </c>
      <c r="D88" s="192"/>
      <c r="E88" s="153"/>
      <c r="F88" s="153"/>
      <c r="G88" s="229">
        <v>2009</v>
      </c>
      <c r="H88" s="229">
        <v>2022</v>
      </c>
      <c r="I88" s="229" t="s">
        <v>1952</v>
      </c>
      <c r="J88" s="229" t="s">
        <v>1953</v>
      </c>
      <c r="K88" s="229" t="s">
        <v>1952</v>
      </c>
      <c r="L88" s="229" t="s">
        <v>1953</v>
      </c>
      <c r="M88" s="230"/>
      <c r="N88" s="231"/>
      <c r="O88" s="231"/>
    </row>
    <row r="89" spans="1:15" ht="62.2" x14ac:dyDescent="0.35">
      <c r="A89" s="208">
        <v>62</v>
      </c>
      <c r="B89" s="152" t="s">
        <v>285</v>
      </c>
      <c r="C89" s="174" t="s">
        <v>286</v>
      </c>
      <c r="D89" s="192"/>
      <c r="E89" s="153"/>
      <c r="F89" s="153"/>
      <c r="G89" s="229">
        <v>2010</v>
      </c>
      <c r="H89" s="229">
        <v>2022</v>
      </c>
      <c r="I89" s="229" t="s">
        <v>1952</v>
      </c>
      <c r="J89" s="229" t="s">
        <v>1953</v>
      </c>
      <c r="K89" s="229" t="s">
        <v>1952</v>
      </c>
      <c r="L89" s="229" t="s">
        <v>1953</v>
      </c>
      <c r="M89" s="230"/>
      <c r="N89" s="231"/>
      <c r="O89" s="231"/>
    </row>
    <row r="90" spans="1:15" ht="46.65" x14ac:dyDescent="0.35">
      <c r="A90" s="208">
        <v>63</v>
      </c>
      <c r="B90" s="152" t="s">
        <v>287</v>
      </c>
      <c r="C90" s="174" t="s">
        <v>288</v>
      </c>
      <c r="D90" s="192"/>
      <c r="E90" s="153"/>
      <c r="F90" s="153"/>
      <c r="G90" s="229">
        <v>2019</v>
      </c>
      <c r="H90" s="229">
        <v>2020</v>
      </c>
      <c r="I90" s="229" t="s">
        <v>1952</v>
      </c>
      <c r="J90" s="229" t="s">
        <v>1953</v>
      </c>
      <c r="K90" s="229" t="s">
        <v>1518</v>
      </c>
      <c r="L90" s="229" t="s">
        <v>1953</v>
      </c>
      <c r="M90" s="230"/>
      <c r="N90" s="231"/>
      <c r="O90" s="231"/>
    </row>
    <row r="91" spans="1:15" ht="46.65" x14ac:dyDescent="0.35">
      <c r="A91" s="208">
        <v>64</v>
      </c>
      <c r="B91" s="152" t="s">
        <v>289</v>
      </c>
      <c r="C91" s="174" t="s">
        <v>290</v>
      </c>
      <c r="D91" s="192"/>
      <c r="E91" s="153"/>
      <c r="F91" s="153"/>
      <c r="G91" s="229">
        <v>2018</v>
      </c>
      <c r="H91" s="229">
        <v>2020</v>
      </c>
      <c r="I91" s="229" t="s">
        <v>1952</v>
      </c>
      <c r="J91" s="229" t="s">
        <v>1953</v>
      </c>
      <c r="K91" s="229" t="s">
        <v>1518</v>
      </c>
      <c r="L91" s="229" t="s">
        <v>1953</v>
      </c>
      <c r="M91" s="230"/>
      <c r="N91" s="231"/>
      <c r="O91" s="231"/>
    </row>
    <row r="92" spans="1:15" ht="31.1" x14ac:dyDescent="0.35">
      <c r="A92" s="208">
        <v>65</v>
      </c>
      <c r="B92" s="152" t="s">
        <v>1565</v>
      </c>
      <c r="C92" s="174" t="s">
        <v>291</v>
      </c>
      <c r="D92" s="192"/>
      <c r="E92" s="153"/>
      <c r="F92" s="153"/>
      <c r="G92" s="229">
        <v>2016</v>
      </c>
      <c r="H92" s="229">
        <v>2020</v>
      </c>
      <c r="I92" s="229" t="s">
        <v>1518</v>
      </c>
      <c r="J92" s="229" t="s">
        <v>1953</v>
      </c>
      <c r="K92" s="229" t="s">
        <v>1518</v>
      </c>
      <c r="L92" s="229" t="s">
        <v>1953</v>
      </c>
      <c r="M92" s="230"/>
      <c r="N92" s="231"/>
      <c r="O92" s="231"/>
    </row>
    <row r="93" spans="1:15" ht="46.65" x14ac:dyDescent="0.35">
      <c r="A93" s="208">
        <v>66</v>
      </c>
      <c r="B93" s="152" t="s">
        <v>292</v>
      </c>
      <c r="C93" s="174" t="s">
        <v>293</v>
      </c>
      <c r="D93" s="192"/>
      <c r="E93" s="153"/>
      <c r="F93" s="153"/>
      <c r="G93" s="229">
        <v>2017</v>
      </c>
      <c r="H93" s="229">
        <v>2020</v>
      </c>
      <c r="I93" s="229" t="s">
        <v>1952</v>
      </c>
      <c r="J93" s="229" t="s">
        <v>1953</v>
      </c>
      <c r="K93" s="229" t="s">
        <v>1518</v>
      </c>
      <c r="L93" s="229" t="s">
        <v>1953</v>
      </c>
      <c r="M93" s="230"/>
      <c r="N93" s="231"/>
      <c r="O93" s="231"/>
    </row>
    <row r="94" spans="1:15" ht="46.65" x14ac:dyDescent="0.35">
      <c r="A94" s="208">
        <v>67</v>
      </c>
      <c r="B94" s="152" t="s">
        <v>294</v>
      </c>
      <c r="C94" s="174" t="s">
        <v>295</v>
      </c>
      <c r="D94" s="192"/>
      <c r="E94" s="153"/>
      <c r="F94" s="153">
        <v>2.7670000000000003</v>
      </c>
      <c r="G94" s="229">
        <v>2019</v>
      </c>
      <c r="H94" s="229">
        <v>2022</v>
      </c>
      <c r="I94" s="229" t="s">
        <v>1952</v>
      </c>
      <c r="J94" s="229" t="s">
        <v>1953</v>
      </c>
      <c r="K94" s="229" t="s">
        <v>1952</v>
      </c>
      <c r="L94" s="229" t="s">
        <v>1953</v>
      </c>
      <c r="M94" s="230"/>
      <c r="N94" s="231"/>
      <c r="O94" s="231"/>
    </row>
    <row r="95" spans="1:15" ht="46.65" x14ac:dyDescent="0.35">
      <c r="A95" s="208">
        <v>68</v>
      </c>
      <c r="B95" s="152" t="s">
        <v>1566</v>
      </c>
      <c r="C95" s="174" t="s">
        <v>296</v>
      </c>
      <c r="D95" s="192"/>
      <c r="E95" s="153"/>
      <c r="F95" s="153">
        <v>0.13500000000000001</v>
      </c>
      <c r="G95" s="229">
        <v>2019</v>
      </c>
      <c r="H95" s="229">
        <v>2020</v>
      </c>
      <c r="I95" s="229" t="s">
        <v>1952</v>
      </c>
      <c r="J95" s="229" t="s">
        <v>1953</v>
      </c>
      <c r="K95" s="229" t="s">
        <v>1952</v>
      </c>
      <c r="L95" s="229" t="s">
        <v>1953</v>
      </c>
      <c r="M95" s="230"/>
      <c r="N95" s="231"/>
      <c r="O95" s="231"/>
    </row>
    <row r="96" spans="1:15" ht="46.65" x14ac:dyDescent="0.35">
      <c r="A96" s="208">
        <v>69</v>
      </c>
      <c r="B96" s="152" t="s">
        <v>1567</v>
      </c>
      <c r="C96" s="174" t="s">
        <v>1568</v>
      </c>
      <c r="D96" s="192"/>
      <c r="E96" s="153"/>
      <c r="F96" s="153"/>
      <c r="G96" s="229">
        <v>2020</v>
      </c>
      <c r="H96" s="229">
        <v>2020</v>
      </c>
      <c r="I96" s="229" t="s">
        <v>1518</v>
      </c>
      <c r="J96" s="229" t="s">
        <v>1953</v>
      </c>
      <c r="K96" s="229" t="s">
        <v>1518</v>
      </c>
      <c r="L96" s="229" t="s">
        <v>1953</v>
      </c>
      <c r="M96" s="230"/>
      <c r="N96" s="231"/>
      <c r="O96" s="231"/>
    </row>
    <row r="97" spans="1:15" ht="77.7" x14ac:dyDescent="0.35">
      <c r="A97" s="208">
        <v>70</v>
      </c>
      <c r="B97" s="152" t="s">
        <v>1569</v>
      </c>
      <c r="C97" s="174" t="s">
        <v>1570</v>
      </c>
      <c r="D97" s="192">
        <v>0.4</v>
      </c>
      <c r="E97" s="153"/>
      <c r="F97" s="153"/>
      <c r="G97" s="229">
        <v>2020</v>
      </c>
      <c r="H97" s="229">
        <v>2020</v>
      </c>
      <c r="I97" s="229" t="s">
        <v>1952</v>
      </c>
      <c r="J97" s="229" t="s">
        <v>1953</v>
      </c>
      <c r="K97" s="229" t="s">
        <v>1952</v>
      </c>
      <c r="L97" s="229" t="s">
        <v>1953</v>
      </c>
      <c r="M97" s="230"/>
      <c r="N97" s="231"/>
      <c r="O97" s="231"/>
    </row>
    <row r="98" spans="1:15" ht="62.2" x14ac:dyDescent="0.35">
      <c r="A98" s="208">
        <v>71</v>
      </c>
      <c r="B98" s="152" t="s">
        <v>1571</v>
      </c>
      <c r="C98" s="174" t="s">
        <v>1572</v>
      </c>
      <c r="D98" s="192"/>
      <c r="E98" s="153"/>
      <c r="F98" s="153"/>
      <c r="G98" s="229">
        <v>2020</v>
      </c>
      <c r="H98" s="229">
        <v>2020</v>
      </c>
      <c r="I98" s="229" t="s">
        <v>1518</v>
      </c>
      <c r="J98" s="229" t="s">
        <v>1953</v>
      </c>
      <c r="K98" s="229" t="s">
        <v>1952</v>
      </c>
      <c r="L98" s="229" t="s">
        <v>1953</v>
      </c>
      <c r="M98" s="230"/>
      <c r="N98" s="231"/>
      <c r="O98" s="231"/>
    </row>
    <row r="99" spans="1:15" ht="30.05" x14ac:dyDescent="0.35">
      <c r="A99" s="172"/>
      <c r="B99" s="156" t="s">
        <v>297</v>
      </c>
      <c r="C99" s="173"/>
      <c r="D99" s="237">
        <f t="shared" ref="D99" si="35">SUM(D100:D104)</f>
        <v>1.26</v>
      </c>
      <c r="E99" s="237">
        <f t="shared" ref="E99:F99" si="36">SUM(E100:E104)</f>
        <v>0</v>
      </c>
      <c r="F99" s="237">
        <f t="shared" si="36"/>
        <v>0</v>
      </c>
      <c r="G99" s="227"/>
      <c r="H99" s="228"/>
      <c r="I99" s="227"/>
      <c r="J99" s="227"/>
      <c r="K99" s="227"/>
      <c r="L99" s="227"/>
      <c r="M99" s="230"/>
      <c r="N99" s="231"/>
      <c r="O99" s="231"/>
    </row>
    <row r="100" spans="1:15" ht="31.1" x14ac:dyDescent="0.35">
      <c r="A100" s="208">
        <v>72</v>
      </c>
      <c r="B100" s="152" t="s">
        <v>298</v>
      </c>
      <c r="C100" s="174" t="s">
        <v>299</v>
      </c>
      <c r="D100" s="192"/>
      <c r="E100" s="153"/>
      <c r="F100" s="153"/>
      <c r="G100" s="229">
        <v>2015</v>
      </c>
      <c r="H100" s="229">
        <v>2020</v>
      </c>
      <c r="I100" s="229" t="s">
        <v>1518</v>
      </c>
      <c r="J100" s="229" t="s">
        <v>1953</v>
      </c>
      <c r="K100" s="229" t="s">
        <v>1518</v>
      </c>
      <c r="L100" s="229" t="s">
        <v>1953</v>
      </c>
      <c r="M100" s="230"/>
      <c r="N100" s="231"/>
      <c r="O100" s="231"/>
    </row>
    <row r="101" spans="1:15" ht="31.1" x14ac:dyDescent="0.35">
      <c r="A101" s="208">
        <v>73</v>
      </c>
      <c r="B101" s="152" t="s">
        <v>300</v>
      </c>
      <c r="C101" s="174" t="s">
        <v>301</v>
      </c>
      <c r="D101" s="192"/>
      <c r="E101" s="153"/>
      <c r="F101" s="153"/>
      <c r="G101" s="229">
        <v>2019</v>
      </c>
      <c r="H101" s="229">
        <v>2020</v>
      </c>
      <c r="I101" s="229" t="s">
        <v>1518</v>
      </c>
      <c r="J101" s="229" t="s">
        <v>1953</v>
      </c>
      <c r="K101" s="229" t="s">
        <v>1518</v>
      </c>
      <c r="L101" s="229" t="s">
        <v>1953</v>
      </c>
      <c r="M101" s="230"/>
      <c r="N101" s="231"/>
      <c r="O101" s="231"/>
    </row>
    <row r="102" spans="1:15" ht="31.1" x14ac:dyDescent="0.35">
      <c r="A102" s="208">
        <v>74</v>
      </c>
      <c r="B102" s="152" t="s">
        <v>302</v>
      </c>
      <c r="C102" s="174" t="s">
        <v>303</v>
      </c>
      <c r="D102" s="192">
        <v>1.26</v>
      </c>
      <c r="E102" s="153"/>
      <c r="F102" s="153"/>
      <c r="G102" s="229">
        <v>2019</v>
      </c>
      <c r="H102" s="229">
        <v>2020</v>
      </c>
      <c r="I102" s="229" t="s">
        <v>1952</v>
      </c>
      <c r="J102" s="229" t="s">
        <v>1953</v>
      </c>
      <c r="K102" s="229" t="s">
        <v>1952</v>
      </c>
      <c r="L102" s="229" t="s">
        <v>1953</v>
      </c>
      <c r="M102" s="230"/>
      <c r="N102" s="231"/>
      <c r="O102" s="231"/>
    </row>
    <row r="103" spans="1:15" ht="46.65" x14ac:dyDescent="0.35">
      <c r="A103" s="208">
        <v>75</v>
      </c>
      <c r="B103" s="152" t="s">
        <v>304</v>
      </c>
      <c r="C103" s="174" t="s">
        <v>305</v>
      </c>
      <c r="D103" s="192"/>
      <c r="E103" s="153"/>
      <c r="F103" s="153"/>
      <c r="G103" s="229">
        <v>2019</v>
      </c>
      <c r="H103" s="229">
        <v>2020</v>
      </c>
      <c r="I103" s="229" t="s">
        <v>1952</v>
      </c>
      <c r="J103" s="229" t="s">
        <v>1953</v>
      </c>
      <c r="K103" s="229" t="s">
        <v>1518</v>
      </c>
      <c r="L103" s="229" t="s">
        <v>1953</v>
      </c>
      <c r="M103" s="230"/>
      <c r="N103" s="231"/>
      <c r="O103" s="231"/>
    </row>
    <row r="104" spans="1:15" ht="77.7" x14ac:dyDescent="0.35">
      <c r="A104" s="208">
        <v>76</v>
      </c>
      <c r="B104" s="152" t="s">
        <v>1573</v>
      </c>
      <c r="C104" s="174" t="s">
        <v>306</v>
      </c>
      <c r="D104" s="192"/>
      <c r="E104" s="153"/>
      <c r="F104" s="153"/>
      <c r="G104" s="229">
        <v>2018</v>
      </c>
      <c r="H104" s="229">
        <v>2020</v>
      </c>
      <c r="I104" s="229" t="s">
        <v>1952</v>
      </c>
      <c r="J104" s="229" t="s">
        <v>1953</v>
      </c>
      <c r="K104" s="229" t="s">
        <v>1518</v>
      </c>
      <c r="L104" s="229" t="s">
        <v>1953</v>
      </c>
      <c r="M104" s="230"/>
      <c r="N104" s="231"/>
      <c r="O104" s="231"/>
    </row>
    <row r="105" spans="1:15" ht="30.05" x14ac:dyDescent="0.35">
      <c r="A105" s="172"/>
      <c r="B105" s="156" t="s">
        <v>307</v>
      </c>
      <c r="C105" s="173"/>
      <c r="D105" s="237">
        <f t="shared" ref="D105" si="37">SUM(D106:D111)</f>
        <v>0.8</v>
      </c>
      <c r="E105" s="237">
        <f t="shared" ref="E105:F105" si="38">SUM(E106:E111)</f>
        <v>0</v>
      </c>
      <c r="F105" s="237">
        <f t="shared" si="38"/>
        <v>0</v>
      </c>
      <c r="G105" s="227"/>
      <c r="H105" s="228"/>
      <c r="I105" s="227"/>
      <c r="J105" s="227"/>
      <c r="K105" s="227"/>
      <c r="L105" s="227"/>
      <c r="M105" s="230"/>
      <c r="N105" s="231"/>
      <c r="O105" s="231"/>
    </row>
    <row r="106" spans="1:15" ht="62.2" x14ac:dyDescent="0.35">
      <c r="A106" s="208">
        <v>77</v>
      </c>
      <c r="B106" s="152" t="s">
        <v>308</v>
      </c>
      <c r="C106" s="174" t="s">
        <v>309</v>
      </c>
      <c r="D106" s="192">
        <v>0.8</v>
      </c>
      <c r="E106" s="153"/>
      <c r="F106" s="153"/>
      <c r="G106" s="229">
        <v>2019</v>
      </c>
      <c r="H106" s="229">
        <v>2020</v>
      </c>
      <c r="I106" s="229" t="s">
        <v>1952</v>
      </c>
      <c r="J106" s="229" t="s">
        <v>1953</v>
      </c>
      <c r="K106" s="229" t="s">
        <v>1952</v>
      </c>
      <c r="L106" s="229" t="s">
        <v>1953</v>
      </c>
      <c r="M106" s="230"/>
      <c r="N106" s="231"/>
      <c r="O106" s="231"/>
    </row>
    <row r="107" spans="1:15" ht="46.65" x14ac:dyDescent="0.35">
      <c r="A107" s="208">
        <v>78</v>
      </c>
      <c r="B107" s="152" t="s">
        <v>310</v>
      </c>
      <c r="C107" s="174" t="s">
        <v>311</v>
      </c>
      <c r="D107" s="192"/>
      <c r="E107" s="153"/>
      <c r="F107" s="153"/>
      <c r="G107" s="229">
        <v>2018</v>
      </c>
      <c r="H107" s="229">
        <v>2020</v>
      </c>
      <c r="I107" s="229" t="s">
        <v>1952</v>
      </c>
      <c r="J107" s="229" t="s">
        <v>1953</v>
      </c>
      <c r="K107" s="229" t="s">
        <v>1518</v>
      </c>
      <c r="L107" s="229" t="s">
        <v>1953</v>
      </c>
      <c r="M107" s="230"/>
      <c r="N107" s="231"/>
      <c r="O107" s="231"/>
    </row>
    <row r="108" spans="1:15" ht="62.2" x14ac:dyDescent="0.35">
      <c r="A108" s="208">
        <v>79</v>
      </c>
      <c r="B108" s="152" t="s">
        <v>1574</v>
      </c>
      <c r="C108" s="176" t="s">
        <v>312</v>
      </c>
      <c r="D108" s="192"/>
      <c r="E108" s="153"/>
      <c r="F108" s="153"/>
      <c r="G108" s="229">
        <v>2019</v>
      </c>
      <c r="H108" s="229">
        <v>2020</v>
      </c>
      <c r="I108" s="229" t="s">
        <v>1952</v>
      </c>
      <c r="J108" s="229" t="s">
        <v>1953</v>
      </c>
      <c r="K108" s="229" t="s">
        <v>1518</v>
      </c>
      <c r="L108" s="229" t="s">
        <v>1953</v>
      </c>
      <c r="M108" s="230"/>
      <c r="N108" s="231"/>
      <c r="O108" s="231"/>
    </row>
    <row r="109" spans="1:15" ht="31.1" x14ac:dyDescent="0.35">
      <c r="A109" s="208">
        <v>80</v>
      </c>
      <c r="B109" s="152" t="s">
        <v>313</v>
      </c>
      <c r="C109" s="174" t="s">
        <v>1575</v>
      </c>
      <c r="D109" s="192"/>
      <c r="E109" s="153"/>
      <c r="F109" s="153"/>
      <c r="G109" s="229">
        <v>2020</v>
      </c>
      <c r="H109" s="229">
        <v>2020</v>
      </c>
      <c r="I109" s="229" t="s">
        <v>1518</v>
      </c>
      <c r="J109" s="229" t="s">
        <v>1953</v>
      </c>
      <c r="K109" s="229" t="s">
        <v>1518</v>
      </c>
      <c r="L109" s="229" t="s">
        <v>1953</v>
      </c>
      <c r="M109" s="230"/>
      <c r="N109" s="231"/>
      <c r="O109" s="231"/>
    </row>
    <row r="110" spans="1:15" ht="62.2" x14ac:dyDescent="0.35">
      <c r="A110" s="208">
        <v>81</v>
      </c>
      <c r="B110" s="152" t="s">
        <v>314</v>
      </c>
      <c r="C110" s="176" t="s">
        <v>1576</v>
      </c>
      <c r="D110" s="192"/>
      <c r="E110" s="153"/>
      <c r="F110" s="153"/>
      <c r="G110" s="229">
        <v>2019</v>
      </c>
      <c r="H110" s="229">
        <v>2020</v>
      </c>
      <c r="I110" s="229" t="s">
        <v>1518</v>
      </c>
      <c r="J110" s="229" t="s">
        <v>1953</v>
      </c>
      <c r="K110" s="229" t="s">
        <v>1518</v>
      </c>
      <c r="L110" s="229" t="s">
        <v>1953</v>
      </c>
      <c r="M110" s="230"/>
      <c r="N110" s="231"/>
      <c r="O110" s="231"/>
    </row>
    <row r="111" spans="1:15" ht="77.7" x14ac:dyDescent="0.35">
      <c r="A111" s="208">
        <v>82</v>
      </c>
      <c r="B111" s="152" t="s">
        <v>315</v>
      </c>
      <c r="C111" s="174" t="s">
        <v>1577</v>
      </c>
      <c r="D111" s="192"/>
      <c r="E111" s="153"/>
      <c r="F111" s="153"/>
      <c r="G111" s="229">
        <v>2019</v>
      </c>
      <c r="H111" s="229">
        <v>2020</v>
      </c>
      <c r="I111" s="229" t="s">
        <v>1518</v>
      </c>
      <c r="J111" s="229" t="s">
        <v>1953</v>
      </c>
      <c r="K111" s="229" t="s">
        <v>1518</v>
      </c>
      <c r="L111" s="229" t="s">
        <v>1953</v>
      </c>
      <c r="M111" s="230"/>
      <c r="N111" s="231"/>
      <c r="O111" s="231"/>
    </row>
    <row r="112" spans="1:15" ht="30.05" x14ac:dyDescent="0.35">
      <c r="A112" s="172"/>
      <c r="B112" s="156" t="s">
        <v>316</v>
      </c>
      <c r="C112" s="173"/>
      <c r="D112" s="237">
        <f t="shared" ref="D112" si="39">SUM(D113:D117)</f>
        <v>0</v>
      </c>
      <c r="E112" s="237">
        <f t="shared" ref="E112:F112" si="40">SUM(E113:E117)</f>
        <v>0</v>
      </c>
      <c r="F112" s="237">
        <f t="shared" si="40"/>
        <v>0</v>
      </c>
      <c r="G112" s="227"/>
      <c r="H112" s="228"/>
      <c r="I112" s="227"/>
      <c r="J112" s="227"/>
      <c r="K112" s="227"/>
      <c r="L112" s="227"/>
      <c r="M112" s="230"/>
      <c r="N112" s="231"/>
      <c r="O112" s="231"/>
    </row>
    <row r="113" spans="1:15" ht="46.65" x14ac:dyDescent="0.35">
      <c r="A113" s="208">
        <v>83</v>
      </c>
      <c r="B113" s="152" t="s">
        <v>317</v>
      </c>
      <c r="C113" s="174" t="s">
        <v>318</v>
      </c>
      <c r="D113" s="192"/>
      <c r="E113" s="153"/>
      <c r="F113" s="153"/>
      <c r="G113" s="229">
        <v>2015</v>
      </c>
      <c r="H113" s="229">
        <v>2025</v>
      </c>
      <c r="I113" s="229" t="s">
        <v>1952</v>
      </c>
      <c r="J113" s="229" t="s">
        <v>1953</v>
      </c>
      <c r="K113" s="229" t="s">
        <v>1952</v>
      </c>
      <c r="L113" s="229" t="s">
        <v>1953</v>
      </c>
      <c r="M113" s="230"/>
      <c r="N113" s="231"/>
      <c r="O113" s="231"/>
    </row>
    <row r="114" spans="1:15" ht="77.7" x14ac:dyDescent="0.35">
      <c r="A114" s="208">
        <v>84</v>
      </c>
      <c r="B114" s="152" t="s">
        <v>319</v>
      </c>
      <c r="C114" s="174" t="s">
        <v>1578</v>
      </c>
      <c r="D114" s="192"/>
      <c r="E114" s="153"/>
      <c r="F114" s="153"/>
      <c r="G114" s="229">
        <v>2020</v>
      </c>
      <c r="H114" s="229">
        <v>2020</v>
      </c>
      <c r="I114" s="229" t="s">
        <v>1518</v>
      </c>
      <c r="J114" s="229" t="s">
        <v>1953</v>
      </c>
      <c r="K114" s="229" t="s">
        <v>1518</v>
      </c>
      <c r="L114" s="229" t="s">
        <v>1953</v>
      </c>
      <c r="M114" s="230"/>
      <c r="N114" s="231"/>
      <c r="O114" s="231"/>
    </row>
    <row r="115" spans="1:15" ht="62.2" x14ac:dyDescent="0.35">
      <c r="A115" s="208">
        <v>85</v>
      </c>
      <c r="B115" s="152" t="s">
        <v>320</v>
      </c>
      <c r="C115" s="174" t="s">
        <v>1579</v>
      </c>
      <c r="D115" s="192"/>
      <c r="E115" s="153"/>
      <c r="F115" s="153"/>
      <c r="G115" s="229">
        <v>2020</v>
      </c>
      <c r="H115" s="229">
        <v>2020</v>
      </c>
      <c r="I115" s="229" t="s">
        <v>1518</v>
      </c>
      <c r="J115" s="229" t="s">
        <v>1953</v>
      </c>
      <c r="K115" s="229" t="s">
        <v>1518</v>
      </c>
      <c r="L115" s="229" t="s">
        <v>1953</v>
      </c>
      <c r="M115" s="230"/>
      <c r="N115" s="231"/>
      <c r="O115" s="231"/>
    </row>
    <row r="116" spans="1:15" ht="93.25" x14ac:dyDescent="0.35">
      <c r="A116" s="208">
        <v>86</v>
      </c>
      <c r="B116" s="152" t="s">
        <v>1580</v>
      </c>
      <c r="C116" s="174" t="s">
        <v>1581</v>
      </c>
      <c r="D116" s="192"/>
      <c r="E116" s="153"/>
      <c r="F116" s="153"/>
      <c r="G116" s="229">
        <v>2020</v>
      </c>
      <c r="H116" s="229">
        <v>2020</v>
      </c>
      <c r="I116" s="229" t="s">
        <v>1518</v>
      </c>
      <c r="J116" s="229" t="s">
        <v>1953</v>
      </c>
      <c r="K116" s="229" t="s">
        <v>1518</v>
      </c>
      <c r="L116" s="229" t="s">
        <v>1953</v>
      </c>
      <c r="M116" s="230"/>
      <c r="N116" s="231"/>
      <c r="O116" s="231"/>
    </row>
    <row r="117" spans="1:15" ht="62.2" x14ac:dyDescent="0.35">
      <c r="A117" s="208">
        <v>87</v>
      </c>
      <c r="B117" s="152" t="s">
        <v>321</v>
      </c>
      <c r="C117" s="174" t="s">
        <v>322</v>
      </c>
      <c r="D117" s="192"/>
      <c r="E117" s="153"/>
      <c r="F117" s="153"/>
      <c r="G117" s="229">
        <v>2020</v>
      </c>
      <c r="H117" s="229">
        <v>2020</v>
      </c>
      <c r="I117" s="229" t="s">
        <v>1518</v>
      </c>
      <c r="J117" s="229" t="s">
        <v>1953</v>
      </c>
      <c r="K117" s="229" t="s">
        <v>1952</v>
      </c>
      <c r="L117" s="229" t="s">
        <v>1953</v>
      </c>
      <c r="M117" s="230"/>
      <c r="N117" s="231"/>
      <c r="O117" s="231"/>
    </row>
    <row r="118" spans="1:15" ht="30.05" x14ac:dyDescent="0.35">
      <c r="A118" s="172"/>
      <c r="B118" s="156" t="s">
        <v>323</v>
      </c>
      <c r="C118" s="173"/>
      <c r="D118" s="237">
        <f t="shared" ref="D118" si="41">SUM(D119:D122)</f>
        <v>0</v>
      </c>
      <c r="E118" s="237">
        <f t="shared" ref="E118:F118" si="42">SUM(E119:E122)</f>
        <v>0</v>
      </c>
      <c r="F118" s="237">
        <f t="shared" si="42"/>
        <v>0</v>
      </c>
      <c r="G118" s="227"/>
      <c r="H118" s="228"/>
      <c r="I118" s="227"/>
      <c r="J118" s="227"/>
      <c r="K118" s="227"/>
      <c r="L118" s="227"/>
      <c r="M118" s="230"/>
      <c r="N118" s="231"/>
      <c r="O118" s="231"/>
    </row>
    <row r="119" spans="1:15" ht="62.2" x14ac:dyDescent="0.35">
      <c r="A119" s="208">
        <v>88</v>
      </c>
      <c r="B119" s="152" t="s">
        <v>324</v>
      </c>
      <c r="C119" s="174" t="s">
        <v>325</v>
      </c>
      <c r="D119" s="192"/>
      <c r="E119" s="153"/>
      <c r="F119" s="153"/>
      <c r="G119" s="229">
        <v>2020</v>
      </c>
      <c r="H119" s="229">
        <v>2020</v>
      </c>
      <c r="I119" s="229" t="s">
        <v>1518</v>
      </c>
      <c r="J119" s="229" t="s">
        <v>1953</v>
      </c>
      <c r="K119" s="229" t="s">
        <v>1952</v>
      </c>
      <c r="L119" s="229" t="s">
        <v>1953</v>
      </c>
      <c r="M119" s="230"/>
      <c r="N119" s="231"/>
      <c r="O119" s="231"/>
    </row>
    <row r="120" spans="1:15" ht="77.7" x14ac:dyDescent="0.35">
      <c r="A120" s="208">
        <v>89</v>
      </c>
      <c r="B120" s="152" t="s">
        <v>326</v>
      </c>
      <c r="C120" s="174" t="s">
        <v>327</v>
      </c>
      <c r="D120" s="192"/>
      <c r="E120" s="153"/>
      <c r="F120" s="153"/>
      <c r="G120" s="229">
        <v>2020</v>
      </c>
      <c r="H120" s="229">
        <v>2020</v>
      </c>
      <c r="I120" s="229" t="s">
        <v>1518</v>
      </c>
      <c r="J120" s="229" t="s">
        <v>1953</v>
      </c>
      <c r="K120" s="229" t="s">
        <v>1952</v>
      </c>
      <c r="L120" s="229" t="s">
        <v>1953</v>
      </c>
      <c r="M120" s="230"/>
      <c r="N120" s="231"/>
      <c r="O120" s="231"/>
    </row>
    <row r="121" spans="1:15" ht="77.7" x14ac:dyDescent="0.35">
      <c r="A121" s="208">
        <v>90</v>
      </c>
      <c r="B121" s="152" t="s">
        <v>328</v>
      </c>
      <c r="C121" s="174" t="s">
        <v>329</v>
      </c>
      <c r="D121" s="192"/>
      <c r="E121" s="153"/>
      <c r="F121" s="153"/>
      <c r="G121" s="229">
        <v>2020</v>
      </c>
      <c r="H121" s="229">
        <v>2020</v>
      </c>
      <c r="I121" s="229" t="s">
        <v>1518</v>
      </c>
      <c r="J121" s="229" t="s">
        <v>1953</v>
      </c>
      <c r="K121" s="229" t="s">
        <v>1952</v>
      </c>
      <c r="L121" s="229" t="s">
        <v>1953</v>
      </c>
      <c r="M121" s="230"/>
      <c r="N121" s="231"/>
      <c r="O121" s="231"/>
    </row>
    <row r="122" spans="1:15" ht="77.7" x14ac:dyDescent="0.35">
      <c r="A122" s="208">
        <v>91</v>
      </c>
      <c r="B122" s="152" t="s">
        <v>1582</v>
      </c>
      <c r="C122" s="174" t="s">
        <v>330</v>
      </c>
      <c r="D122" s="192"/>
      <c r="E122" s="153"/>
      <c r="F122" s="153"/>
      <c r="G122" s="229">
        <v>2019</v>
      </c>
      <c r="H122" s="229">
        <v>2020</v>
      </c>
      <c r="I122" s="229" t="s">
        <v>1952</v>
      </c>
      <c r="J122" s="229" t="s">
        <v>1953</v>
      </c>
      <c r="K122" s="229" t="s">
        <v>1952</v>
      </c>
      <c r="L122" s="229" t="s">
        <v>1953</v>
      </c>
      <c r="M122" s="230"/>
      <c r="N122" s="231"/>
      <c r="O122" s="231"/>
    </row>
    <row r="123" spans="1:15" ht="30.05" x14ac:dyDescent="0.35">
      <c r="A123" s="172"/>
      <c r="B123" s="156" t="s">
        <v>331</v>
      </c>
      <c r="C123" s="173"/>
      <c r="D123" s="237">
        <f t="shared" ref="D123" si="43">SUM(D124:D126)</f>
        <v>0</v>
      </c>
      <c r="E123" s="237">
        <f t="shared" ref="E123:F123" si="44">SUM(E124:E126)</f>
        <v>0</v>
      </c>
      <c r="F123" s="237">
        <f t="shared" si="44"/>
        <v>0</v>
      </c>
      <c r="G123" s="227"/>
      <c r="H123" s="228"/>
      <c r="I123" s="227"/>
      <c r="J123" s="227"/>
      <c r="K123" s="227"/>
      <c r="L123" s="227"/>
      <c r="M123" s="230"/>
      <c r="N123" s="231"/>
      <c r="O123" s="231"/>
    </row>
    <row r="124" spans="1:15" ht="46.65" x14ac:dyDescent="0.35">
      <c r="A124" s="208">
        <v>92</v>
      </c>
      <c r="B124" s="152" t="s">
        <v>332</v>
      </c>
      <c r="C124" s="174" t="s">
        <v>333</v>
      </c>
      <c r="D124" s="192"/>
      <c r="E124" s="153"/>
      <c r="F124" s="153"/>
      <c r="G124" s="229">
        <v>2016</v>
      </c>
      <c r="H124" s="229">
        <v>2025</v>
      </c>
      <c r="I124" s="229" t="s">
        <v>1518</v>
      </c>
      <c r="J124" s="229" t="s">
        <v>1953</v>
      </c>
      <c r="K124" s="229" t="s">
        <v>1952</v>
      </c>
      <c r="L124" s="229" t="s">
        <v>1953</v>
      </c>
      <c r="M124" s="230"/>
      <c r="N124" s="231"/>
      <c r="O124" s="231"/>
    </row>
    <row r="125" spans="1:15" ht="46.65" x14ac:dyDescent="0.35">
      <c r="A125" s="208">
        <v>93</v>
      </c>
      <c r="B125" s="152" t="s">
        <v>334</v>
      </c>
      <c r="C125" s="174" t="s">
        <v>335</v>
      </c>
      <c r="D125" s="192"/>
      <c r="E125" s="153"/>
      <c r="F125" s="153"/>
      <c r="G125" s="229">
        <v>2018</v>
      </c>
      <c r="H125" s="229">
        <v>2020</v>
      </c>
      <c r="I125" s="229" t="s">
        <v>1952</v>
      </c>
      <c r="J125" s="229" t="s">
        <v>1953</v>
      </c>
      <c r="K125" s="229" t="s">
        <v>1518</v>
      </c>
      <c r="L125" s="229" t="s">
        <v>1953</v>
      </c>
      <c r="M125" s="230"/>
      <c r="N125" s="231"/>
      <c r="O125" s="231"/>
    </row>
    <row r="126" spans="1:15" ht="46.65" x14ac:dyDescent="0.35">
      <c r="A126" s="208">
        <v>94</v>
      </c>
      <c r="B126" s="152" t="s">
        <v>1583</v>
      </c>
      <c r="C126" s="174" t="s">
        <v>336</v>
      </c>
      <c r="D126" s="192"/>
      <c r="E126" s="153"/>
      <c r="F126" s="153"/>
      <c r="G126" s="229">
        <v>2019</v>
      </c>
      <c r="H126" s="229">
        <v>2020</v>
      </c>
      <c r="I126" s="229" t="s">
        <v>1518</v>
      </c>
      <c r="J126" s="229" t="s">
        <v>1953</v>
      </c>
      <c r="K126" s="229" t="s">
        <v>1952</v>
      </c>
      <c r="L126" s="229" t="s">
        <v>1953</v>
      </c>
      <c r="M126" s="230"/>
      <c r="N126" s="231"/>
      <c r="O126" s="231"/>
    </row>
    <row r="127" spans="1:15" ht="30.05" x14ac:dyDescent="0.35">
      <c r="A127" s="172"/>
      <c r="B127" s="156" t="s">
        <v>337</v>
      </c>
      <c r="C127" s="173"/>
      <c r="D127" s="237">
        <f t="shared" ref="D127" si="45">SUM(D128)</f>
        <v>0</v>
      </c>
      <c r="E127" s="237">
        <f t="shared" ref="E127:F127" si="46">SUM(E128)</f>
        <v>0</v>
      </c>
      <c r="F127" s="237">
        <f t="shared" si="46"/>
        <v>0</v>
      </c>
      <c r="G127" s="227"/>
      <c r="H127" s="228"/>
      <c r="I127" s="227"/>
      <c r="J127" s="227"/>
      <c r="K127" s="227"/>
      <c r="L127" s="227"/>
      <c r="M127" s="230"/>
      <c r="N127" s="231"/>
      <c r="O127" s="231"/>
    </row>
    <row r="128" spans="1:15" ht="46.65" x14ac:dyDescent="0.35">
      <c r="A128" s="208">
        <v>95</v>
      </c>
      <c r="B128" s="152" t="s">
        <v>338</v>
      </c>
      <c r="C128" s="174" t="s">
        <v>339</v>
      </c>
      <c r="D128" s="192"/>
      <c r="E128" s="153"/>
      <c r="F128" s="153"/>
      <c r="G128" s="229">
        <v>2017</v>
      </c>
      <c r="H128" s="229">
        <v>2020</v>
      </c>
      <c r="I128" s="229" t="s">
        <v>1518</v>
      </c>
      <c r="J128" s="229" t="s">
        <v>1953</v>
      </c>
      <c r="K128" s="229" t="s">
        <v>1518</v>
      </c>
      <c r="L128" s="229" t="s">
        <v>1953</v>
      </c>
      <c r="M128" s="230"/>
      <c r="N128" s="231"/>
      <c r="O128" s="231"/>
    </row>
    <row r="129" spans="1:15" ht="30.05" x14ac:dyDescent="0.35">
      <c r="A129" s="172"/>
      <c r="B129" s="156" t="s">
        <v>340</v>
      </c>
      <c r="C129" s="173"/>
      <c r="D129" s="237">
        <f t="shared" ref="D129" si="47">SUM(D130:D146)</f>
        <v>4.0799999999999992</v>
      </c>
      <c r="E129" s="237">
        <f t="shared" ref="E129" si="48">SUM(E130:E146)</f>
        <v>0</v>
      </c>
      <c r="F129" s="237">
        <f t="shared" ref="F129" si="49">SUM(F130:F146)</f>
        <v>1.6220000000000001</v>
      </c>
      <c r="G129" s="227"/>
      <c r="H129" s="228"/>
      <c r="I129" s="227"/>
      <c r="J129" s="227"/>
      <c r="K129" s="227"/>
      <c r="L129" s="227"/>
      <c r="M129" s="230"/>
      <c r="N129" s="231"/>
      <c r="O129" s="231"/>
    </row>
    <row r="130" spans="1:15" ht="46.65" x14ac:dyDescent="0.35">
      <c r="A130" s="208">
        <v>96</v>
      </c>
      <c r="B130" s="152" t="s">
        <v>341</v>
      </c>
      <c r="C130" s="174" t="s">
        <v>342</v>
      </c>
      <c r="D130" s="192"/>
      <c r="E130" s="153"/>
      <c r="F130" s="153"/>
      <c r="G130" s="229">
        <v>2019</v>
      </c>
      <c r="H130" s="229">
        <v>2020</v>
      </c>
      <c r="I130" s="229" t="s">
        <v>1518</v>
      </c>
      <c r="J130" s="229" t="s">
        <v>1953</v>
      </c>
      <c r="K130" s="229" t="s">
        <v>1518</v>
      </c>
      <c r="L130" s="229" t="s">
        <v>1953</v>
      </c>
      <c r="M130" s="230"/>
      <c r="N130" s="231"/>
      <c r="O130" s="231"/>
    </row>
    <row r="131" spans="1:15" ht="46.65" x14ac:dyDescent="0.35">
      <c r="A131" s="208">
        <v>97</v>
      </c>
      <c r="B131" s="152" t="s">
        <v>343</v>
      </c>
      <c r="C131" s="174" t="s">
        <v>344</v>
      </c>
      <c r="D131" s="192">
        <v>0.16</v>
      </c>
      <c r="E131" s="153"/>
      <c r="F131" s="153"/>
      <c r="G131" s="229">
        <v>2019</v>
      </c>
      <c r="H131" s="229">
        <v>2020</v>
      </c>
      <c r="I131" s="229" t="s">
        <v>1952</v>
      </c>
      <c r="J131" s="229" t="s">
        <v>1953</v>
      </c>
      <c r="K131" s="229" t="s">
        <v>1952</v>
      </c>
      <c r="L131" s="229" t="s">
        <v>1953</v>
      </c>
      <c r="M131" s="230"/>
      <c r="N131" s="231"/>
      <c r="O131" s="231"/>
    </row>
    <row r="132" spans="1:15" ht="93.25" x14ac:dyDescent="0.35">
      <c r="A132" s="208">
        <v>98</v>
      </c>
      <c r="B132" s="152" t="s">
        <v>345</v>
      </c>
      <c r="C132" s="174" t="s">
        <v>346</v>
      </c>
      <c r="D132" s="192">
        <v>1.26</v>
      </c>
      <c r="E132" s="153"/>
      <c r="F132" s="153">
        <v>1.526</v>
      </c>
      <c r="G132" s="229">
        <v>2018</v>
      </c>
      <c r="H132" s="229">
        <v>2020</v>
      </c>
      <c r="I132" s="229" t="s">
        <v>1952</v>
      </c>
      <c r="J132" s="229" t="s">
        <v>1953</v>
      </c>
      <c r="K132" s="229" t="s">
        <v>1952</v>
      </c>
      <c r="L132" s="229" t="s">
        <v>1953</v>
      </c>
      <c r="M132" s="230"/>
      <c r="N132" s="231"/>
      <c r="O132" s="231"/>
    </row>
    <row r="133" spans="1:15" ht="46.65" x14ac:dyDescent="0.35">
      <c r="A133" s="208">
        <v>99</v>
      </c>
      <c r="B133" s="152" t="s">
        <v>347</v>
      </c>
      <c r="C133" s="174" t="s">
        <v>348</v>
      </c>
      <c r="D133" s="192"/>
      <c r="E133" s="153"/>
      <c r="F133" s="153"/>
      <c r="G133" s="229">
        <v>2019</v>
      </c>
      <c r="H133" s="229">
        <v>2022</v>
      </c>
      <c r="I133" s="229" t="s">
        <v>1518</v>
      </c>
      <c r="J133" s="229" t="s">
        <v>1953</v>
      </c>
      <c r="K133" s="229" t="s">
        <v>1952</v>
      </c>
      <c r="L133" s="229" t="s">
        <v>1953</v>
      </c>
      <c r="M133" s="230"/>
      <c r="N133" s="231"/>
      <c r="O133" s="231"/>
    </row>
    <row r="134" spans="1:15" ht="46.65" x14ac:dyDescent="0.35">
      <c r="A134" s="208">
        <v>100</v>
      </c>
      <c r="B134" s="152" t="s">
        <v>349</v>
      </c>
      <c r="C134" s="174" t="s">
        <v>350</v>
      </c>
      <c r="D134" s="192"/>
      <c r="E134" s="153"/>
      <c r="F134" s="153"/>
      <c r="G134" s="229">
        <v>2018</v>
      </c>
      <c r="H134" s="229">
        <v>2020</v>
      </c>
      <c r="I134" s="229" t="s">
        <v>1518</v>
      </c>
      <c r="J134" s="229" t="s">
        <v>1953</v>
      </c>
      <c r="K134" s="229" t="s">
        <v>1518</v>
      </c>
      <c r="L134" s="229" t="s">
        <v>1953</v>
      </c>
      <c r="M134" s="230"/>
      <c r="N134" s="231"/>
      <c r="O134" s="231"/>
    </row>
    <row r="135" spans="1:15" ht="31.1" x14ac:dyDescent="0.35">
      <c r="A135" s="208">
        <v>101</v>
      </c>
      <c r="B135" s="152" t="s">
        <v>351</v>
      </c>
      <c r="C135" s="174" t="s">
        <v>352</v>
      </c>
      <c r="D135" s="192"/>
      <c r="E135" s="153"/>
      <c r="F135" s="153"/>
      <c r="G135" s="229">
        <v>2017</v>
      </c>
      <c r="H135" s="229">
        <v>2020</v>
      </c>
      <c r="I135" s="229" t="s">
        <v>1952</v>
      </c>
      <c r="J135" s="229" t="s">
        <v>1953</v>
      </c>
      <c r="K135" s="229" t="s">
        <v>1518</v>
      </c>
      <c r="L135" s="229" t="s">
        <v>1953</v>
      </c>
      <c r="M135" s="230"/>
      <c r="N135" s="231"/>
      <c r="O135" s="231"/>
    </row>
    <row r="136" spans="1:15" ht="62.2" x14ac:dyDescent="0.35">
      <c r="A136" s="208">
        <v>102</v>
      </c>
      <c r="B136" s="152" t="s">
        <v>353</v>
      </c>
      <c r="C136" s="174" t="s">
        <v>354</v>
      </c>
      <c r="D136" s="192">
        <v>0.8</v>
      </c>
      <c r="E136" s="153"/>
      <c r="F136" s="153">
        <v>9.6000000000000002E-2</v>
      </c>
      <c r="G136" s="229">
        <v>2018</v>
      </c>
      <c r="H136" s="229">
        <v>2020</v>
      </c>
      <c r="I136" s="229" t="s">
        <v>1952</v>
      </c>
      <c r="J136" s="229" t="s">
        <v>1953</v>
      </c>
      <c r="K136" s="229" t="s">
        <v>1952</v>
      </c>
      <c r="L136" s="229" t="s">
        <v>1953</v>
      </c>
      <c r="M136" s="230"/>
      <c r="N136" s="231"/>
      <c r="O136" s="231"/>
    </row>
    <row r="137" spans="1:15" ht="46.65" x14ac:dyDescent="0.35">
      <c r="A137" s="208">
        <v>103</v>
      </c>
      <c r="B137" s="152" t="s">
        <v>355</v>
      </c>
      <c r="C137" s="174" t="s">
        <v>356</v>
      </c>
      <c r="D137" s="192">
        <v>0.8</v>
      </c>
      <c r="E137" s="153"/>
      <c r="F137" s="153"/>
      <c r="G137" s="229">
        <v>2019</v>
      </c>
      <c r="H137" s="229">
        <v>2020</v>
      </c>
      <c r="I137" s="229" t="s">
        <v>1952</v>
      </c>
      <c r="J137" s="229" t="s">
        <v>1953</v>
      </c>
      <c r="K137" s="229" t="s">
        <v>1952</v>
      </c>
      <c r="L137" s="229" t="s">
        <v>1953</v>
      </c>
      <c r="M137" s="230"/>
      <c r="N137" s="231"/>
      <c r="O137" s="231"/>
    </row>
    <row r="138" spans="1:15" ht="31.1" x14ac:dyDescent="0.35">
      <c r="A138" s="208">
        <v>104</v>
      </c>
      <c r="B138" s="152" t="s">
        <v>357</v>
      </c>
      <c r="C138" s="176" t="s">
        <v>358</v>
      </c>
      <c r="D138" s="192">
        <v>0.25</v>
      </c>
      <c r="E138" s="153"/>
      <c r="F138" s="153"/>
      <c r="G138" s="229">
        <v>2019</v>
      </c>
      <c r="H138" s="229">
        <v>2020</v>
      </c>
      <c r="I138" s="229" t="s">
        <v>1952</v>
      </c>
      <c r="J138" s="229" t="s">
        <v>1953</v>
      </c>
      <c r="K138" s="229" t="s">
        <v>1952</v>
      </c>
      <c r="L138" s="229" t="s">
        <v>1953</v>
      </c>
      <c r="M138" s="230"/>
      <c r="N138" s="231"/>
      <c r="O138" s="231"/>
    </row>
    <row r="139" spans="1:15" ht="46.65" x14ac:dyDescent="0.35">
      <c r="A139" s="208">
        <v>105</v>
      </c>
      <c r="B139" s="152" t="s">
        <v>1584</v>
      </c>
      <c r="C139" s="174" t="s">
        <v>359</v>
      </c>
      <c r="D139" s="192"/>
      <c r="E139" s="153"/>
      <c r="F139" s="153"/>
      <c r="G139" s="229">
        <v>2019</v>
      </c>
      <c r="H139" s="229">
        <v>2020</v>
      </c>
      <c r="I139" s="229" t="s">
        <v>1518</v>
      </c>
      <c r="J139" s="229" t="s">
        <v>1953</v>
      </c>
      <c r="K139" s="229" t="s">
        <v>1518</v>
      </c>
      <c r="L139" s="229" t="s">
        <v>1953</v>
      </c>
      <c r="M139" s="230"/>
      <c r="N139" s="231"/>
      <c r="O139" s="231"/>
    </row>
    <row r="140" spans="1:15" ht="77.7" x14ac:dyDescent="0.35">
      <c r="A140" s="208">
        <v>106</v>
      </c>
      <c r="B140" s="152" t="s">
        <v>360</v>
      </c>
      <c r="C140" s="174" t="s">
        <v>1585</v>
      </c>
      <c r="D140" s="192">
        <v>0.25</v>
      </c>
      <c r="E140" s="153"/>
      <c r="F140" s="153"/>
      <c r="G140" s="229">
        <v>2019</v>
      </c>
      <c r="H140" s="229">
        <v>2020</v>
      </c>
      <c r="I140" s="229" t="s">
        <v>1952</v>
      </c>
      <c r="J140" s="229" t="s">
        <v>1953</v>
      </c>
      <c r="K140" s="229" t="s">
        <v>1952</v>
      </c>
      <c r="L140" s="229" t="s">
        <v>1953</v>
      </c>
      <c r="M140" s="230"/>
      <c r="N140" s="231"/>
      <c r="O140" s="231"/>
    </row>
    <row r="141" spans="1:15" ht="77.7" x14ac:dyDescent="0.35">
      <c r="A141" s="208">
        <v>107</v>
      </c>
      <c r="B141" s="152" t="s">
        <v>361</v>
      </c>
      <c r="C141" s="174" t="s">
        <v>1586</v>
      </c>
      <c r="D141" s="192"/>
      <c r="E141" s="153"/>
      <c r="F141" s="153"/>
      <c r="G141" s="229">
        <v>2020</v>
      </c>
      <c r="H141" s="229">
        <v>2020</v>
      </c>
      <c r="I141" s="229" t="s">
        <v>1518</v>
      </c>
      <c r="J141" s="229" t="s">
        <v>1953</v>
      </c>
      <c r="K141" s="229" t="s">
        <v>1518</v>
      </c>
      <c r="L141" s="229" t="s">
        <v>1953</v>
      </c>
      <c r="M141" s="230"/>
      <c r="N141" s="231"/>
      <c r="O141" s="231"/>
    </row>
    <row r="142" spans="1:15" ht="62.2" x14ac:dyDescent="0.35">
      <c r="A142" s="208">
        <v>108</v>
      </c>
      <c r="B142" s="152" t="s">
        <v>362</v>
      </c>
      <c r="C142" s="174" t="s">
        <v>1587</v>
      </c>
      <c r="D142" s="192">
        <v>0.4</v>
      </c>
      <c r="E142" s="153"/>
      <c r="F142" s="153"/>
      <c r="G142" s="229">
        <v>2020</v>
      </c>
      <c r="H142" s="229">
        <v>2020</v>
      </c>
      <c r="I142" s="229" t="s">
        <v>1952</v>
      </c>
      <c r="J142" s="229" t="s">
        <v>1953</v>
      </c>
      <c r="K142" s="229" t="s">
        <v>1952</v>
      </c>
      <c r="L142" s="229" t="s">
        <v>1953</v>
      </c>
      <c r="M142" s="230"/>
      <c r="N142" s="231"/>
      <c r="O142" s="231"/>
    </row>
    <row r="143" spans="1:15" ht="62.2" x14ac:dyDescent="0.35">
      <c r="A143" s="208">
        <v>109</v>
      </c>
      <c r="B143" s="152" t="s">
        <v>1588</v>
      </c>
      <c r="C143" s="174" t="s">
        <v>1589</v>
      </c>
      <c r="D143" s="192"/>
      <c r="E143" s="153"/>
      <c r="F143" s="153"/>
      <c r="G143" s="229">
        <v>2020</v>
      </c>
      <c r="H143" s="229">
        <v>2021</v>
      </c>
      <c r="I143" s="229" t="s">
        <v>1518</v>
      </c>
      <c r="J143" s="229" t="s">
        <v>1953</v>
      </c>
      <c r="K143" s="229" t="s">
        <v>1518</v>
      </c>
      <c r="L143" s="229" t="s">
        <v>1953</v>
      </c>
      <c r="M143" s="230"/>
      <c r="N143" s="231"/>
      <c r="O143" s="231"/>
    </row>
    <row r="144" spans="1:15" ht="62.2" x14ac:dyDescent="0.35">
      <c r="A144" s="208">
        <v>110</v>
      </c>
      <c r="B144" s="152" t="s">
        <v>1590</v>
      </c>
      <c r="C144" s="174" t="s">
        <v>1591</v>
      </c>
      <c r="D144" s="192"/>
      <c r="E144" s="153"/>
      <c r="F144" s="153"/>
      <c r="G144" s="229">
        <v>2020</v>
      </c>
      <c r="H144" s="229">
        <v>2020</v>
      </c>
      <c r="I144" s="229" t="s">
        <v>1518</v>
      </c>
      <c r="J144" s="229" t="s">
        <v>1953</v>
      </c>
      <c r="K144" s="229" t="s">
        <v>1518</v>
      </c>
      <c r="L144" s="229" t="s">
        <v>1953</v>
      </c>
      <c r="M144" s="230"/>
      <c r="N144" s="231"/>
      <c r="O144" s="231"/>
    </row>
    <row r="145" spans="1:15" ht="46.65" x14ac:dyDescent="0.35">
      <c r="A145" s="208">
        <v>111</v>
      </c>
      <c r="B145" s="152" t="s">
        <v>1592</v>
      </c>
      <c r="C145" s="174" t="s">
        <v>1593</v>
      </c>
      <c r="D145" s="192"/>
      <c r="E145" s="153"/>
      <c r="F145" s="153"/>
      <c r="G145" s="229">
        <v>2020</v>
      </c>
      <c r="H145" s="229">
        <v>2020</v>
      </c>
      <c r="I145" s="229" t="s">
        <v>1518</v>
      </c>
      <c r="J145" s="229" t="s">
        <v>1953</v>
      </c>
      <c r="K145" s="229" t="s">
        <v>1518</v>
      </c>
      <c r="L145" s="229" t="s">
        <v>1953</v>
      </c>
      <c r="M145" s="230"/>
      <c r="N145" s="231"/>
      <c r="O145" s="231"/>
    </row>
    <row r="146" spans="1:15" ht="62.2" x14ac:dyDescent="0.35">
      <c r="A146" s="208">
        <v>112</v>
      </c>
      <c r="B146" s="152" t="s">
        <v>1594</v>
      </c>
      <c r="C146" s="174" t="s">
        <v>363</v>
      </c>
      <c r="D146" s="192">
        <v>0.16</v>
      </c>
      <c r="E146" s="153"/>
      <c r="F146" s="153"/>
      <c r="G146" s="229">
        <v>2020</v>
      </c>
      <c r="H146" s="229">
        <v>2020</v>
      </c>
      <c r="I146" s="229" t="s">
        <v>1952</v>
      </c>
      <c r="J146" s="229" t="s">
        <v>1953</v>
      </c>
      <c r="K146" s="229" t="s">
        <v>1952</v>
      </c>
      <c r="L146" s="229" t="s">
        <v>1953</v>
      </c>
      <c r="M146" s="230"/>
      <c r="N146" s="231"/>
      <c r="O146" s="231"/>
    </row>
    <row r="147" spans="1:15" ht="30.05" x14ac:dyDescent="0.35">
      <c r="A147" s="172"/>
      <c r="B147" s="156" t="s">
        <v>364</v>
      </c>
      <c r="C147" s="173"/>
      <c r="D147" s="237">
        <f t="shared" ref="D147" si="50">SUM(D148:D164)</f>
        <v>2.52</v>
      </c>
      <c r="E147" s="237">
        <f t="shared" ref="E147:F147" si="51">SUM(E148:E164)</f>
        <v>0</v>
      </c>
      <c r="F147" s="237">
        <f t="shared" si="51"/>
        <v>1.01</v>
      </c>
      <c r="G147" s="227"/>
      <c r="H147" s="228"/>
      <c r="I147" s="227"/>
      <c r="J147" s="227"/>
      <c r="K147" s="227"/>
      <c r="L147" s="227"/>
      <c r="M147" s="230"/>
      <c r="N147" s="231"/>
      <c r="O147" s="231"/>
    </row>
    <row r="148" spans="1:15" ht="46.65" x14ac:dyDescent="0.35">
      <c r="A148" s="208">
        <v>113</v>
      </c>
      <c r="B148" s="152" t="s">
        <v>365</v>
      </c>
      <c r="C148" s="174" t="s">
        <v>366</v>
      </c>
      <c r="D148" s="192"/>
      <c r="E148" s="153"/>
      <c r="F148" s="153"/>
      <c r="G148" s="229">
        <v>2017</v>
      </c>
      <c r="H148" s="229">
        <v>2020</v>
      </c>
      <c r="I148" s="229" t="s">
        <v>1518</v>
      </c>
      <c r="J148" s="229" t="s">
        <v>1953</v>
      </c>
      <c r="K148" s="229" t="s">
        <v>1518</v>
      </c>
      <c r="L148" s="229" t="s">
        <v>1953</v>
      </c>
      <c r="M148" s="230"/>
      <c r="N148" s="231"/>
      <c r="O148" s="231"/>
    </row>
    <row r="149" spans="1:15" ht="77.7" x14ac:dyDescent="0.35">
      <c r="A149" s="208">
        <v>114</v>
      </c>
      <c r="B149" s="152" t="s">
        <v>1595</v>
      </c>
      <c r="C149" s="174" t="s">
        <v>367</v>
      </c>
      <c r="D149" s="192"/>
      <c r="E149" s="153"/>
      <c r="F149" s="153"/>
      <c r="G149" s="229">
        <v>2019</v>
      </c>
      <c r="H149" s="229">
        <v>2020</v>
      </c>
      <c r="I149" s="229" t="s">
        <v>1518</v>
      </c>
      <c r="J149" s="229" t="s">
        <v>1953</v>
      </c>
      <c r="K149" s="229" t="s">
        <v>1518</v>
      </c>
      <c r="L149" s="229" t="s">
        <v>1953</v>
      </c>
      <c r="M149" s="230"/>
      <c r="N149" s="231"/>
      <c r="O149" s="231"/>
    </row>
    <row r="150" spans="1:15" ht="62.2" x14ac:dyDescent="0.35">
      <c r="A150" s="208">
        <v>115</v>
      </c>
      <c r="B150" s="152" t="s">
        <v>1596</v>
      </c>
      <c r="C150" s="174" t="s">
        <v>368</v>
      </c>
      <c r="D150" s="192"/>
      <c r="E150" s="153"/>
      <c r="F150" s="153"/>
      <c r="G150" s="229">
        <v>2019</v>
      </c>
      <c r="H150" s="229">
        <v>2020</v>
      </c>
      <c r="I150" s="229" t="s">
        <v>1518</v>
      </c>
      <c r="J150" s="229" t="s">
        <v>1953</v>
      </c>
      <c r="K150" s="229" t="s">
        <v>1518</v>
      </c>
      <c r="L150" s="229" t="s">
        <v>1953</v>
      </c>
      <c r="M150" s="230"/>
      <c r="N150" s="231"/>
      <c r="O150" s="231"/>
    </row>
    <row r="151" spans="1:15" ht="31.1" x14ac:dyDescent="0.35">
      <c r="A151" s="208">
        <v>116</v>
      </c>
      <c r="B151" s="152" t="s">
        <v>369</v>
      </c>
      <c r="C151" s="174" t="s">
        <v>370</v>
      </c>
      <c r="D151" s="192">
        <v>1.26</v>
      </c>
      <c r="E151" s="153"/>
      <c r="F151" s="153"/>
      <c r="G151" s="229">
        <v>2019</v>
      </c>
      <c r="H151" s="229">
        <v>2020</v>
      </c>
      <c r="I151" s="229" t="s">
        <v>1952</v>
      </c>
      <c r="J151" s="229" t="s">
        <v>1953</v>
      </c>
      <c r="K151" s="229" t="s">
        <v>1952</v>
      </c>
      <c r="L151" s="229" t="s">
        <v>1953</v>
      </c>
      <c r="M151" s="230"/>
      <c r="N151" s="231"/>
      <c r="O151" s="231"/>
    </row>
    <row r="152" spans="1:15" ht="31.1" x14ac:dyDescent="0.35">
      <c r="A152" s="208">
        <v>117</v>
      </c>
      <c r="B152" s="152" t="s">
        <v>371</v>
      </c>
      <c r="C152" s="174" t="s">
        <v>372</v>
      </c>
      <c r="D152" s="192"/>
      <c r="E152" s="153"/>
      <c r="F152" s="153"/>
      <c r="G152" s="229">
        <v>2017</v>
      </c>
      <c r="H152" s="229">
        <v>2020</v>
      </c>
      <c r="I152" s="229" t="s">
        <v>1518</v>
      </c>
      <c r="J152" s="229" t="s">
        <v>1953</v>
      </c>
      <c r="K152" s="229" t="s">
        <v>1518</v>
      </c>
      <c r="L152" s="229" t="s">
        <v>1953</v>
      </c>
      <c r="M152" s="230"/>
      <c r="N152" s="231"/>
      <c r="O152" s="231"/>
    </row>
    <row r="153" spans="1:15" ht="31.1" x14ac:dyDescent="0.35">
      <c r="A153" s="208">
        <v>118</v>
      </c>
      <c r="B153" s="152" t="s">
        <v>373</v>
      </c>
      <c r="C153" s="174" t="s">
        <v>374</v>
      </c>
      <c r="D153" s="192"/>
      <c r="E153" s="153"/>
      <c r="F153" s="153"/>
      <c r="G153" s="229">
        <v>2017</v>
      </c>
      <c r="H153" s="229">
        <v>2020</v>
      </c>
      <c r="I153" s="229" t="s">
        <v>1518</v>
      </c>
      <c r="J153" s="229" t="s">
        <v>1953</v>
      </c>
      <c r="K153" s="229" t="s">
        <v>1518</v>
      </c>
      <c r="L153" s="229" t="s">
        <v>1953</v>
      </c>
      <c r="M153" s="230"/>
      <c r="N153" s="231"/>
      <c r="O153" s="231"/>
    </row>
    <row r="154" spans="1:15" ht="31.1" x14ac:dyDescent="0.35">
      <c r="A154" s="208">
        <v>119</v>
      </c>
      <c r="B154" s="152" t="s">
        <v>375</v>
      </c>
      <c r="C154" s="174" t="s">
        <v>376</v>
      </c>
      <c r="D154" s="192"/>
      <c r="E154" s="153"/>
      <c r="F154" s="153"/>
      <c r="G154" s="229">
        <v>2018</v>
      </c>
      <c r="H154" s="229">
        <v>2020</v>
      </c>
      <c r="I154" s="229" t="s">
        <v>1518</v>
      </c>
      <c r="J154" s="229" t="s">
        <v>1953</v>
      </c>
      <c r="K154" s="229" t="s">
        <v>1518</v>
      </c>
      <c r="L154" s="229" t="s">
        <v>1953</v>
      </c>
      <c r="M154" s="230"/>
      <c r="N154" s="231"/>
      <c r="O154" s="231"/>
    </row>
    <row r="155" spans="1:15" ht="46.65" x14ac:dyDescent="0.35">
      <c r="A155" s="208">
        <v>120</v>
      </c>
      <c r="B155" s="152" t="s">
        <v>377</v>
      </c>
      <c r="C155" s="174" t="s">
        <v>378</v>
      </c>
      <c r="D155" s="192"/>
      <c r="E155" s="153"/>
      <c r="F155" s="153"/>
      <c r="G155" s="229">
        <v>2018</v>
      </c>
      <c r="H155" s="229">
        <v>2020</v>
      </c>
      <c r="I155" s="229" t="s">
        <v>1952</v>
      </c>
      <c r="J155" s="229" t="s">
        <v>1953</v>
      </c>
      <c r="K155" s="229" t="s">
        <v>1518</v>
      </c>
      <c r="L155" s="229" t="s">
        <v>1953</v>
      </c>
      <c r="M155" s="230"/>
      <c r="N155" s="231"/>
      <c r="O155" s="231"/>
    </row>
    <row r="156" spans="1:15" ht="46.65" x14ac:dyDescent="0.35">
      <c r="A156" s="208">
        <v>121</v>
      </c>
      <c r="B156" s="152" t="s">
        <v>379</v>
      </c>
      <c r="C156" s="174" t="s">
        <v>380</v>
      </c>
      <c r="D156" s="192"/>
      <c r="E156" s="153"/>
      <c r="F156" s="153">
        <v>0.63</v>
      </c>
      <c r="G156" s="229">
        <v>2018</v>
      </c>
      <c r="H156" s="229">
        <v>2020</v>
      </c>
      <c r="I156" s="229" t="s">
        <v>1952</v>
      </c>
      <c r="J156" s="229" t="s">
        <v>1953</v>
      </c>
      <c r="K156" s="229" t="s">
        <v>1952</v>
      </c>
      <c r="L156" s="229" t="s">
        <v>1953</v>
      </c>
      <c r="M156" s="230"/>
      <c r="N156" s="231"/>
      <c r="O156" s="231"/>
    </row>
    <row r="157" spans="1:15" ht="46.65" x14ac:dyDescent="0.35">
      <c r="A157" s="208">
        <v>122</v>
      </c>
      <c r="B157" s="152" t="s">
        <v>381</v>
      </c>
      <c r="C157" s="174" t="s">
        <v>382</v>
      </c>
      <c r="D157" s="192"/>
      <c r="E157" s="153"/>
      <c r="F157" s="153"/>
      <c r="G157" s="229">
        <v>2018</v>
      </c>
      <c r="H157" s="229">
        <v>2020</v>
      </c>
      <c r="I157" s="229" t="s">
        <v>1518</v>
      </c>
      <c r="J157" s="229" t="s">
        <v>1953</v>
      </c>
      <c r="K157" s="229" t="s">
        <v>1952</v>
      </c>
      <c r="L157" s="229" t="s">
        <v>1953</v>
      </c>
      <c r="M157" s="230"/>
      <c r="N157" s="231"/>
      <c r="O157" s="231"/>
    </row>
    <row r="158" spans="1:15" ht="46.65" x14ac:dyDescent="0.35">
      <c r="A158" s="208">
        <v>123</v>
      </c>
      <c r="B158" s="152" t="s">
        <v>383</v>
      </c>
      <c r="C158" s="174" t="s">
        <v>384</v>
      </c>
      <c r="D158" s="192"/>
      <c r="E158" s="153"/>
      <c r="F158" s="153"/>
      <c r="G158" s="229">
        <v>2018</v>
      </c>
      <c r="H158" s="229">
        <v>2020</v>
      </c>
      <c r="I158" s="229" t="s">
        <v>1518</v>
      </c>
      <c r="J158" s="229" t="s">
        <v>1953</v>
      </c>
      <c r="K158" s="229" t="s">
        <v>1952</v>
      </c>
      <c r="L158" s="229" t="s">
        <v>1953</v>
      </c>
      <c r="M158" s="230"/>
      <c r="N158" s="231"/>
      <c r="O158" s="231"/>
    </row>
    <row r="159" spans="1:15" ht="46.65" x14ac:dyDescent="0.35">
      <c r="A159" s="208">
        <v>124</v>
      </c>
      <c r="B159" s="152" t="s">
        <v>385</v>
      </c>
      <c r="C159" s="174" t="s">
        <v>386</v>
      </c>
      <c r="D159" s="192"/>
      <c r="E159" s="153"/>
      <c r="F159" s="153">
        <v>0.38</v>
      </c>
      <c r="G159" s="229">
        <v>2018</v>
      </c>
      <c r="H159" s="229">
        <v>2020</v>
      </c>
      <c r="I159" s="229" t="s">
        <v>1952</v>
      </c>
      <c r="J159" s="229" t="s">
        <v>1953</v>
      </c>
      <c r="K159" s="229" t="s">
        <v>1952</v>
      </c>
      <c r="L159" s="229" t="s">
        <v>1953</v>
      </c>
      <c r="M159" s="230"/>
      <c r="N159" s="231"/>
      <c r="O159" s="231"/>
    </row>
    <row r="160" spans="1:15" ht="46.65" x14ac:dyDescent="0.35">
      <c r="A160" s="208">
        <v>125</v>
      </c>
      <c r="B160" s="152" t="s">
        <v>1597</v>
      </c>
      <c r="C160" s="174" t="s">
        <v>1598</v>
      </c>
      <c r="D160" s="192">
        <v>1.26</v>
      </c>
      <c r="E160" s="153"/>
      <c r="F160" s="153"/>
      <c r="G160" s="229">
        <v>2020</v>
      </c>
      <c r="H160" s="229">
        <v>2020</v>
      </c>
      <c r="I160" s="229" t="s">
        <v>1952</v>
      </c>
      <c r="J160" s="229" t="s">
        <v>1953</v>
      </c>
      <c r="K160" s="229" t="s">
        <v>1952</v>
      </c>
      <c r="L160" s="229" t="s">
        <v>1953</v>
      </c>
      <c r="M160" s="230"/>
      <c r="N160" s="231"/>
      <c r="O160" s="231"/>
    </row>
    <row r="161" spans="1:15" ht="93.25" x14ac:dyDescent="0.35">
      <c r="A161" s="208">
        <v>126</v>
      </c>
      <c r="B161" s="152" t="s">
        <v>1599</v>
      </c>
      <c r="C161" s="174" t="s">
        <v>1600</v>
      </c>
      <c r="D161" s="192"/>
      <c r="E161" s="153"/>
      <c r="F161" s="153"/>
      <c r="G161" s="229">
        <v>2020</v>
      </c>
      <c r="H161" s="229">
        <v>2020</v>
      </c>
      <c r="I161" s="229" t="s">
        <v>1518</v>
      </c>
      <c r="J161" s="229" t="s">
        <v>1953</v>
      </c>
      <c r="K161" s="229" t="s">
        <v>1518</v>
      </c>
      <c r="L161" s="229" t="s">
        <v>1953</v>
      </c>
      <c r="M161" s="230"/>
      <c r="N161" s="231"/>
      <c r="O161" s="231"/>
    </row>
    <row r="162" spans="1:15" ht="108.8" x14ac:dyDescent="0.35">
      <c r="A162" s="208">
        <v>127</v>
      </c>
      <c r="B162" s="152" t="s">
        <v>387</v>
      </c>
      <c r="C162" s="174" t="s">
        <v>1601</v>
      </c>
      <c r="D162" s="192"/>
      <c r="E162" s="153"/>
      <c r="F162" s="153"/>
      <c r="G162" s="229">
        <v>2020</v>
      </c>
      <c r="H162" s="229">
        <v>2020</v>
      </c>
      <c r="I162" s="229" t="s">
        <v>1518</v>
      </c>
      <c r="J162" s="229" t="s">
        <v>1953</v>
      </c>
      <c r="K162" s="229" t="s">
        <v>1518</v>
      </c>
      <c r="L162" s="229" t="s">
        <v>1953</v>
      </c>
      <c r="M162" s="230"/>
      <c r="N162" s="231"/>
      <c r="O162" s="231"/>
    </row>
    <row r="163" spans="1:15" ht="62.2" x14ac:dyDescent="0.35">
      <c r="A163" s="208">
        <v>128</v>
      </c>
      <c r="B163" s="152" t="s">
        <v>1602</v>
      </c>
      <c r="C163" s="174" t="s">
        <v>388</v>
      </c>
      <c r="D163" s="192"/>
      <c r="E163" s="153"/>
      <c r="F163" s="153"/>
      <c r="G163" s="229">
        <v>2020</v>
      </c>
      <c r="H163" s="229">
        <v>2021</v>
      </c>
      <c r="I163" s="229" t="s">
        <v>1518</v>
      </c>
      <c r="J163" s="229" t="s">
        <v>1953</v>
      </c>
      <c r="K163" s="229" t="s">
        <v>1518</v>
      </c>
      <c r="L163" s="229" t="s">
        <v>1953</v>
      </c>
      <c r="M163" s="230"/>
      <c r="N163" s="231"/>
      <c r="O163" s="231"/>
    </row>
    <row r="164" spans="1:15" ht="46.65" x14ac:dyDescent="0.35">
      <c r="A164" s="208">
        <v>129</v>
      </c>
      <c r="B164" s="152" t="s">
        <v>1603</v>
      </c>
      <c r="C164" s="174" t="s">
        <v>1604</v>
      </c>
      <c r="D164" s="192"/>
      <c r="E164" s="153"/>
      <c r="F164" s="153"/>
      <c r="G164" s="229">
        <v>2020</v>
      </c>
      <c r="H164" s="229">
        <v>2020</v>
      </c>
      <c r="I164" s="229" t="s">
        <v>1518</v>
      </c>
      <c r="J164" s="229" t="s">
        <v>1953</v>
      </c>
      <c r="K164" s="229" t="s">
        <v>1518</v>
      </c>
      <c r="L164" s="229" t="s">
        <v>1953</v>
      </c>
      <c r="M164" s="230"/>
      <c r="N164" s="231"/>
      <c r="O164" s="231"/>
    </row>
    <row r="165" spans="1:15" ht="30.05" x14ac:dyDescent="0.35">
      <c r="A165" s="172"/>
      <c r="B165" s="156" t="s">
        <v>389</v>
      </c>
      <c r="C165" s="173"/>
      <c r="D165" s="237">
        <f t="shared" ref="D165" si="52">SUM(D166:D183)</f>
        <v>2.5</v>
      </c>
      <c r="E165" s="237">
        <f t="shared" ref="E165:F165" si="53">SUM(E166:E183)</f>
        <v>0</v>
      </c>
      <c r="F165" s="237">
        <f t="shared" si="53"/>
        <v>0.2</v>
      </c>
      <c r="G165" s="227"/>
      <c r="H165" s="228"/>
      <c r="I165" s="227"/>
      <c r="J165" s="227"/>
      <c r="K165" s="227"/>
      <c r="L165" s="227"/>
      <c r="M165" s="230"/>
      <c r="N165" s="231"/>
      <c r="O165" s="231"/>
    </row>
    <row r="166" spans="1:15" ht="46.65" x14ac:dyDescent="0.35">
      <c r="A166" s="208">
        <v>130</v>
      </c>
      <c r="B166" s="152" t="s">
        <v>390</v>
      </c>
      <c r="C166" s="174" t="s">
        <v>391</v>
      </c>
      <c r="D166" s="192"/>
      <c r="E166" s="153"/>
      <c r="F166" s="153"/>
      <c r="G166" s="229">
        <v>2014</v>
      </c>
      <c r="H166" s="229">
        <v>2021</v>
      </c>
      <c r="I166" s="229" t="s">
        <v>1518</v>
      </c>
      <c r="J166" s="229" t="s">
        <v>1953</v>
      </c>
      <c r="K166" s="229" t="s">
        <v>1952</v>
      </c>
      <c r="L166" s="229" t="s">
        <v>1953</v>
      </c>
      <c r="M166" s="230"/>
      <c r="N166" s="231"/>
      <c r="O166" s="231"/>
    </row>
    <row r="167" spans="1:15" ht="46.65" x14ac:dyDescent="0.35">
      <c r="A167" s="208">
        <v>131</v>
      </c>
      <c r="B167" s="152" t="s">
        <v>392</v>
      </c>
      <c r="C167" s="174" t="s">
        <v>393</v>
      </c>
      <c r="D167" s="192"/>
      <c r="E167" s="153"/>
      <c r="F167" s="153"/>
      <c r="G167" s="229">
        <v>2019</v>
      </c>
      <c r="H167" s="229">
        <v>2020</v>
      </c>
      <c r="I167" s="229" t="s">
        <v>1952</v>
      </c>
      <c r="J167" s="229" t="s">
        <v>1953</v>
      </c>
      <c r="K167" s="229" t="s">
        <v>1952</v>
      </c>
      <c r="L167" s="229" t="s">
        <v>1953</v>
      </c>
      <c r="M167" s="230"/>
      <c r="N167" s="231"/>
      <c r="O167" s="231"/>
    </row>
    <row r="168" spans="1:15" ht="46.65" x14ac:dyDescent="0.35">
      <c r="A168" s="208">
        <v>132</v>
      </c>
      <c r="B168" s="152" t="s">
        <v>1605</v>
      </c>
      <c r="C168" s="174" t="s">
        <v>394</v>
      </c>
      <c r="D168" s="192"/>
      <c r="E168" s="153"/>
      <c r="F168" s="153"/>
      <c r="G168" s="229">
        <v>2018</v>
      </c>
      <c r="H168" s="229">
        <v>2020</v>
      </c>
      <c r="I168" s="229" t="s">
        <v>1952</v>
      </c>
      <c r="J168" s="229" t="s">
        <v>1953</v>
      </c>
      <c r="K168" s="229" t="s">
        <v>1518</v>
      </c>
      <c r="L168" s="229" t="s">
        <v>1953</v>
      </c>
      <c r="M168" s="230"/>
      <c r="N168" s="231"/>
      <c r="O168" s="231"/>
    </row>
    <row r="169" spans="1:15" ht="46.65" x14ac:dyDescent="0.35">
      <c r="A169" s="208">
        <v>133</v>
      </c>
      <c r="B169" s="152" t="s">
        <v>395</v>
      </c>
      <c r="C169" s="174" t="s">
        <v>396</v>
      </c>
      <c r="D169" s="192"/>
      <c r="E169" s="153"/>
      <c r="F169" s="153"/>
      <c r="G169" s="229">
        <v>2019</v>
      </c>
      <c r="H169" s="229">
        <v>2020</v>
      </c>
      <c r="I169" s="229" t="s">
        <v>1518</v>
      </c>
      <c r="J169" s="229" t="s">
        <v>1953</v>
      </c>
      <c r="K169" s="229" t="s">
        <v>1952</v>
      </c>
      <c r="L169" s="229" t="s">
        <v>1953</v>
      </c>
      <c r="M169" s="230"/>
      <c r="N169" s="231"/>
      <c r="O169" s="231"/>
    </row>
    <row r="170" spans="1:15" ht="31.1" x14ac:dyDescent="0.35">
      <c r="A170" s="208">
        <v>134</v>
      </c>
      <c r="B170" s="152" t="s">
        <v>397</v>
      </c>
      <c r="C170" s="174" t="s">
        <v>398</v>
      </c>
      <c r="D170" s="192"/>
      <c r="E170" s="153"/>
      <c r="F170" s="153"/>
      <c r="G170" s="229">
        <v>2017</v>
      </c>
      <c r="H170" s="229">
        <v>2020</v>
      </c>
      <c r="I170" s="229" t="s">
        <v>1518</v>
      </c>
      <c r="J170" s="229" t="s">
        <v>1953</v>
      </c>
      <c r="K170" s="229" t="s">
        <v>1518</v>
      </c>
      <c r="L170" s="229" t="s">
        <v>1953</v>
      </c>
      <c r="M170" s="230"/>
      <c r="N170" s="231"/>
      <c r="O170" s="231"/>
    </row>
    <row r="171" spans="1:15" ht="46.65" x14ac:dyDescent="0.35">
      <c r="A171" s="208">
        <v>135</v>
      </c>
      <c r="B171" s="152" t="s">
        <v>399</v>
      </c>
      <c r="C171" s="174" t="s">
        <v>400</v>
      </c>
      <c r="D171" s="192"/>
      <c r="E171" s="153"/>
      <c r="F171" s="153"/>
      <c r="G171" s="229">
        <v>2015</v>
      </c>
      <c r="H171" s="229">
        <v>2020</v>
      </c>
      <c r="I171" s="229" t="s">
        <v>1952</v>
      </c>
      <c r="J171" s="229" t="s">
        <v>1953</v>
      </c>
      <c r="K171" s="229" t="s">
        <v>1518</v>
      </c>
      <c r="L171" s="229" t="s">
        <v>1953</v>
      </c>
      <c r="M171" s="230"/>
      <c r="N171" s="231"/>
      <c r="O171" s="231"/>
    </row>
    <row r="172" spans="1:15" ht="31.1" x14ac:dyDescent="0.35">
      <c r="A172" s="208">
        <v>136</v>
      </c>
      <c r="B172" s="152" t="s">
        <v>401</v>
      </c>
      <c r="C172" s="174" t="s">
        <v>402</v>
      </c>
      <c r="D172" s="192"/>
      <c r="E172" s="153"/>
      <c r="F172" s="153"/>
      <c r="G172" s="229">
        <v>2018</v>
      </c>
      <c r="H172" s="229">
        <v>2020</v>
      </c>
      <c r="I172" s="229" t="s">
        <v>1518</v>
      </c>
      <c r="J172" s="229" t="s">
        <v>1953</v>
      </c>
      <c r="K172" s="229" t="s">
        <v>1518</v>
      </c>
      <c r="L172" s="229" t="s">
        <v>1953</v>
      </c>
      <c r="M172" s="230"/>
      <c r="N172" s="231"/>
      <c r="O172" s="231"/>
    </row>
    <row r="173" spans="1:15" ht="46.65" x14ac:dyDescent="0.35">
      <c r="A173" s="208">
        <v>137</v>
      </c>
      <c r="B173" s="152" t="s">
        <v>403</v>
      </c>
      <c r="C173" s="174" t="s">
        <v>404</v>
      </c>
      <c r="D173" s="192"/>
      <c r="E173" s="153"/>
      <c r="F173" s="153"/>
      <c r="G173" s="229">
        <v>2015</v>
      </c>
      <c r="H173" s="229">
        <v>2020</v>
      </c>
      <c r="I173" s="229" t="s">
        <v>1518</v>
      </c>
      <c r="J173" s="229" t="s">
        <v>1953</v>
      </c>
      <c r="K173" s="229" t="s">
        <v>1518</v>
      </c>
      <c r="L173" s="229" t="s">
        <v>1953</v>
      </c>
      <c r="M173" s="230"/>
      <c r="N173" s="231"/>
      <c r="O173" s="231"/>
    </row>
    <row r="174" spans="1:15" ht="31.1" x14ac:dyDescent="0.35">
      <c r="A174" s="208">
        <v>138</v>
      </c>
      <c r="B174" s="152" t="s">
        <v>405</v>
      </c>
      <c r="C174" s="174" t="s">
        <v>406</v>
      </c>
      <c r="D174" s="153">
        <v>0.8</v>
      </c>
      <c r="E174" s="153"/>
      <c r="F174" s="153"/>
      <c r="G174" s="229">
        <v>2020</v>
      </c>
      <c r="H174" s="229">
        <v>2020</v>
      </c>
      <c r="I174" s="229" t="s">
        <v>1952</v>
      </c>
      <c r="J174" s="229" t="s">
        <v>1953</v>
      </c>
      <c r="K174" s="229" t="s">
        <v>1952</v>
      </c>
      <c r="L174" s="229" t="s">
        <v>1953</v>
      </c>
      <c r="M174" s="230"/>
      <c r="N174" s="231"/>
      <c r="O174" s="231"/>
    </row>
    <row r="175" spans="1:15" ht="62.2" x14ac:dyDescent="0.35">
      <c r="A175" s="208">
        <v>139</v>
      </c>
      <c r="B175" s="152" t="s">
        <v>1606</v>
      </c>
      <c r="C175" s="174" t="s">
        <v>407</v>
      </c>
      <c r="D175" s="192"/>
      <c r="E175" s="153"/>
      <c r="F175" s="153">
        <v>0.2</v>
      </c>
      <c r="G175" s="229">
        <v>2020</v>
      </c>
      <c r="H175" s="229">
        <v>2020</v>
      </c>
      <c r="I175" s="229" t="s">
        <v>1952</v>
      </c>
      <c r="J175" s="229" t="s">
        <v>1953</v>
      </c>
      <c r="K175" s="229" t="s">
        <v>1952</v>
      </c>
      <c r="L175" s="229" t="s">
        <v>1953</v>
      </c>
      <c r="M175" s="230"/>
      <c r="N175" s="231"/>
      <c r="O175" s="231"/>
    </row>
    <row r="176" spans="1:15" ht="31.1" x14ac:dyDescent="0.35">
      <c r="A176" s="208">
        <v>140</v>
      </c>
      <c r="B176" s="152" t="s">
        <v>408</v>
      </c>
      <c r="C176" s="174" t="s">
        <v>1607</v>
      </c>
      <c r="D176" s="192">
        <v>0.8</v>
      </c>
      <c r="E176" s="153"/>
      <c r="F176" s="153"/>
      <c r="G176" s="229">
        <v>2020</v>
      </c>
      <c r="H176" s="229">
        <v>2020</v>
      </c>
      <c r="I176" s="229" t="s">
        <v>1952</v>
      </c>
      <c r="J176" s="229" t="s">
        <v>1953</v>
      </c>
      <c r="K176" s="229" t="s">
        <v>1952</v>
      </c>
      <c r="L176" s="229" t="s">
        <v>1953</v>
      </c>
      <c r="M176" s="230"/>
      <c r="N176" s="231"/>
      <c r="O176" s="231"/>
    </row>
    <row r="177" spans="1:15" ht="46.65" x14ac:dyDescent="0.35">
      <c r="A177" s="208">
        <v>141</v>
      </c>
      <c r="B177" s="152" t="s">
        <v>1608</v>
      </c>
      <c r="C177" s="176" t="s">
        <v>409</v>
      </c>
      <c r="D177" s="192">
        <v>0.4</v>
      </c>
      <c r="E177" s="153"/>
      <c r="F177" s="153"/>
      <c r="G177" s="229">
        <v>2019</v>
      </c>
      <c r="H177" s="229">
        <v>2020</v>
      </c>
      <c r="I177" s="229" t="s">
        <v>1952</v>
      </c>
      <c r="J177" s="229" t="s">
        <v>1953</v>
      </c>
      <c r="K177" s="229" t="s">
        <v>1952</v>
      </c>
      <c r="L177" s="229" t="s">
        <v>1953</v>
      </c>
      <c r="M177" s="230"/>
      <c r="N177" s="231"/>
      <c r="O177" s="231"/>
    </row>
    <row r="178" spans="1:15" ht="46.65" x14ac:dyDescent="0.35">
      <c r="A178" s="208">
        <v>142</v>
      </c>
      <c r="B178" s="152" t="s">
        <v>1609</v>
      </c>
      <c r="C178" s="176" t="s">
        <v>410</v>
      </c>
      <c r="D178" s="192">
        <v>0.25</v>
      </c>
      <c r="E178" s="153"/>
      <c r="F178" s="153"/>
      <c r="G178" s="229">
        <v>2020</v>
      </c>
      <c r="H178" s="229">
        <v>2020</v>
      </c>
      <c r="I178" s="229" t="s">
        <v>1952</v>
      </c>
      <c r="J178" s="229" t="s">
        <v>1953</v>
      </c>
      <c r="K178" s="229" t="s">
        <v>1952</v>
      </c>
      <c r="L178" s="229" t="s">
        <v>1953</v>
      </c>
      <c r="M178" s="230"/>
      <c r="N178" s="231"/>
      <c r="O178" s="231"/>
    </row>
    <row r="179" spans="1:15" ht="62.2" x14ac:dyDescent="0.35">
      <c r="A179" s="208">
        <v>143</v>
      </c>
      <c r="B179" s="152" t="s">
        <v>1610</v>
      </c>
      <c r="C179" s="176" t="s">
        <v>1611</v>
      </c>
      <c r="D179" s="192">
        <v>0.25</v>
      </c>
      <c r="E179" s="153"/>
      <c r="F179" s="153"/>
      <c r="G179" s="229">
        <v>2020</v>
      </c>
      <c r="H179" s="229">
        <v>2020</v>
      </c>
      <c r="I179" s="229" t="s">
        <v>1952</v>
      </c>
      <c r="J179" s="229" t="s">
        <v>1953</v>
      </c>
      <c r="K179" s="229" t="s">
        <v>1952</v>
      </c>
      <c r="L179" s="229" t="s">
        <v>1953</v>
      </c>
      <c r="M179" s="230"/>
      <c r="N179" s="231"/>
      <c r="O179" s="231"/>
    </row>
    <row r="180" spans="1:15" ht="31.1" x14ac:dyDescent="0.35">
      <c r="A180" s="208">
        <v>144</v>
      </c>
      <c r="B180" s="152" t="s">
        <v>1612</v>
      </c>
      <c r="C180" s="176" t="s">
        <v>1613</v>
      </c>
      <c r="D180" s="192"/>
      <c r="E180" s="153"/>
      <c r="F180" s="153"/>
      <c r="G180" s="229">
        <v>2020</v>
      </c>
      <c r="H180" s="229">
        <v>2020</v>
      </c>
      <c r="I180" s="229" t="s">
        <v>1518</v>
      </c>
      <c r="J180" s="229" t="s">
        <v>1953</v>
      </c>
      <c r="K180" s="229" t="s">
        <v>1518</v>
      </c>
      <c r="L180" s="229" t="s">
        <v>1953</v>
      </c>
      <c r="M180" s="230"/>
      <c r="N180" s="231"/>
      <c r="O180" s="231"/>
    </row>
    <row r="181" spans="1:15" ht="31.1" x14ac:dyDescent="0.35">
      <c r="A181" s="208">
        <v>145</v>
      </c>
      <c r="B181" s="152" t="s">
        <v>1614</v>
      </c>
      <c r="C181" s="176" t="s">
        <v>1615</v>
      </c>
      <c r="D181" s="192"/>
      <c r="E181" s="153"/>
      <c r="F181" s="153"/>
      <c r="G181" s="229">
        <v>2020</v>
      </c>
      <c r="H181" s="229">
        <v>2020</v>
      </c>
      <c r="I181" s="229" t="s">
        <v>1518</v>
      </c>
      <c r="J181" s="229" t="s">
        <v>1953</v>
      </c>
      <c r="K181" s="229" t="s">
        <v>1518</v>
      </c>
      <c r="L181" s="229" t="s">
        <v>1953</v>
      </c>
      <c r="M181" s="230"/>
      <c r="N181" s="231"/>
      <c r="O181" s="231"/>
    </row>
    <row r="182" spans="1:15" ht="62.2" x14ac:dyDescent="0.35">
      <c r="A182" s="208">
        <v>146</v>
      </c>
      <c r="B182" s="152" t="s">
        <v>1616</v>
      </c>
      <c r="C182" s="176" t="s">
        <v>1617</v>
      </c>
      <c r="D182" s="192"/>
      <c r="E182" s="153"/>
      <c r="F182" s="153"/>
      <c r="G182" s="229">
        <v>2020</v>
      </c>
      <c r="H182" s="229">
        <v>2020</v>
      </c>
      <c r="I182" s="229" t="s">
        <v>1518</v>
      </c>
      <c r="J182" s="229" t="s">
        <v>1953</v>
      </c>
      <c r="K182" s="229" t="s">
        <v>1518</v>
      </c>
      <c r="L182" s="229" t="s">
        <v>1953</v>
      </c>
      <c r="M182" s="230"/>
      <c r="N182" s="231"/>
      <c r="O182" s="231"/>
    </row>
    <row r="183" spans="1:15" ht="31.1" x14ac:dyDescent="0.35">
      <c r="A183" s="208">
        <v>147</v>
      </c>
      <c r="B183" s="152" t="s">
        <v>1618</v>
      </c>
      <c r="C183" s="176" t="s">
        <v>1619</v>
      </c>
      <c r="D183" s="192"/>
      <c r="E183" s="153"/>
      <c r="F183" s="153"/>
      <c r="G183" s="229">
        <v>2020</v>
      </c>
      <c r="H183" s="229">
        <v>2020</v>
      </c>
      <c r="I183" s="229" t="s">
        <v>1518</v>
      </c>
      <c r="J183" s="229" t="s">
        <v>1953</v>
      </c>
      <c r="K183" s="229" t="s">
        <v>1518</v>
      </c>
      <c r="L183" s="229" t="s">
        <v>1953</v>
      </c>
      <c r="M183" s="230"/>
      <c r="N183" s="231"/>
      <c r="O183" s="231"/>
    </row>
    <row r="184" spans="1:15" ht="30.05" x14ac:dyDescent="0.35">
      <c r="A184" s="172"/>
      <c r="B184" s="156" t="s">
        <v>411</v>
      </c>
      <c r="C184" s="173"/>
      <c r="D184" s="237">
        <f t="shared" ref="D184" si="54">SUM(D185)</f>
        <v>0</v>
      </c>
      <c r="E184" s="237">
        <f t="shared" ref="E184:F184" si="55">SUM(E185)</f>
        <v>0</v>
      </c>
      <c r="F184" s="237">
        <f t="shared" si="55"/>
        <v>0</v>
      </c>
      <c r="G184" s="227"/>
      <c r="H184" s="228"/>
      <c r="I184" s="227"/>
      <c r="J184" s="227"/>
      <c r="K184" s="227"/>
      <c r="L184" s="227"/>
      <c r="M184" s="230"/>
      <c r="N184" s="231"/>
      <c r="O184" s="231"/>
    </row>
    <row r="185" spans="1:15" ht="62.2" x14ac:dyDescent="0.35">
      <c r="A185" s="208">
        <v>148</v>
      </c>
      <c r="B185" s="152" t="s">
        <v>412</v>
      </c>
      <c r="C185" s="174" t="s">
        <v>413</v>
      </c>
      <c r="D185" s="192"/>
      <c r="E185" s="153"/>
      <c r="F185" s="153"/>
      <c r="G185" s="229">
        <v>2016</v>
      </c>
      <c r="H185" s="229">
        <v>2022</v>
      </c>
      <c r="I185" s="229" t="s">
        <v>1518</v>
      </c>
      <c r="J185" s="229" t="s">
        <v>1953</v>
      </c>
      <c r="K185" s="229" t="s">
        <v>1952</v>
      </c>
      <c r="L185" s="229" t="s">
        <v>1953</v>
      </c>
      <c r="M185" s="230"/>
      <c r="N185" s="231"/>
      <c r="O185" s="231"/>
    </row>
    <row r="186" spans="1:15" ht="30.05" x14ac:dyDescent="0.35">
      <c r="A186" s="172"/>
      <c r="B186" s="156" t="s">
        <v>414</v>
      </c>
      <c r="C186" s="173"/>
      <c r="D186" s="237">
        <f t="shared" ref="D186" si="56">SUM(D187:D190)</f>
        <v>1.25</v>
      </c>
      <c r="E186" s="237">
        <f t="shared" ref="E186" si="57">SUM(E187:E190)</f>
        <v>0</v>
      </c>
      <c r="F186" s="237">
        <f t="shared" ref="F186" si="58">SUM(F187:F190)</f>
        <v>0</v>
      </c>
      <c r="G186" s="227"/>
      <c r="H186" s="228"/>
      <c r="I186" s="227"/>
      <c r="J186" s="227"/>
      <c r="K186" s="227"/>
      <c r="L186" s="227"/>
      <c r="M186" s="230"/>
      <c r="N186" s="231"/>
      <c r="O186" s="231"/>
    </row>
    <row r="187" spans="1:15" ht="31.1" x14ac:dyDescent="0.35">
      <c r="A187" s="208">
        <v>149</v>
      </c>
      <c r="B187" s="152" t="s">
        <v>415</v>
      </c>
      <c r="C187" s="174" t="s">
        <v>416</v>
      </c>
      <c r="D187" s="192">
        <v>1</v>
      </c>
      <c r="E187" s="153"/>
      <c r="F187" s="153"/>
      <c r="G187" s="229">
        <v>2018</v>
      </c>
      <c r="H187" s="229">
        <v>2020</v>
      </c>
      <c r="I187" s="229" t="s">
        <v>1952</v>
      </c>
      <c r="J187" s="229" t="s">
        <v>1953</v>
      </c>
      <c r="K187" s="229" t="s">
        <v>1952</v>
      </c>
      <c r="L187" s="229" t="s">
        <v>1953</v>
      </c>
      <c r="M187" s="230"/>
      <c r="N187" s="231"/>
      <c r="O187" s="231"/>
    </row>
    <row r="188" spans="1:15" ht="31.1" x14ac:dyDescent="0.35">
      <c r="A188" s="208">
        <v>150</v>
      </c>
      <c r="B188" s="152" t="s">
        <v>417</v>
      </c>
      <c r="C188" s="174" t="s">
        <v>1620</v>
      </c>
      <c r="D188" s="192"/>
      <c r="E188" s="153"/>
      <c r="F188" s="153"/>
      <c r="G188" s="229">
        <v>2020</v>
      </c>
      <c r="H188" s="229">
        <v>2020</v>
      </c>
      <c r="I188" s="229" t="s">
        <v>1518</v>
      </c>
      <c r="J188" s="229" t="s">
        <v>1953</v>
      </c>
      <c r="K188" s="229" t="s">
        <v>1518</v>
      </c>
      <c r="L188" s="229" t="s">
        <v>1953</v>
      </c>
      <c r="M188" s="230"/>
      <c r="N188" s="231"/>
      <c r="O188" s="231"/>
    </row>
    <row r="189" spans="1:15" ht="62.2" x14ac:dyDescent="0.35">
      <c r="A189" s="208">
        <v>151</v>
      </c>
      <c r="B189" s="152" t="s">
        <v>1621</v>
      </c>
      <c r="C189" s="174" t="s">
        <v>418</v>
      </c>
      <c r="D189" s="192">
        <v>0.25</v>
      </c>
      <c r="E189" s="153"/>
      <c r="F189" s="153"/>
      <c r="G189" s="229">
        <v>2020</v>
      </c>
      <c r="H189" s="229">
        <v>2020</v>
      </c>
      <c r="I189" s="229" t="s">
        <v>1952</v>
      </c>
      <c r="J189" s="229" t="s">
        <v>1953</v>
      </c>
      <c r="K189" s="229" t="s">
        <v>1952</v>
      </c>
      <c r="L189" s="229" t="s">
        <v>1953</v>
      </c>
      <c r="M189" s="230"/>
      <c r="N189" s="231"/>
      <c r="O189" s="231"/>
    </row>
    <row r="190" spans="1:15" ht="31.1" x14ac:dyDescent="0.35">
      <c r="A190" s="208">
        <v>152</v>
      </c>
      <c r="B190" s="152" t="s">
        <v>419</v>
      </c>
      <c r="C190" s="174" t="s">
        <v>420</v>
      </c>
      <c r="D190" s="192"/>
      <c r="E190" s="153"/>
      <c r="F190" s="153"/>
      <c r="G190" s="229">
        <v>2020</v>
      </c>
      <c r="H190" s="229">
        <v>2021</v>
      </c>
      <c r="I190" s="229" t="s">
        <v>1518</v>
      </c>
      <c r="J190" s="229" t="s">
        <v>1953</v>
      </c>
      <c r="K190" s="229" t="s">
        <v>1518</v>
      </c>
      <c r="L190" s="229" t="s">
        <v>1953</v>
      </c>
      <c r="M190" s="230"/>
      <c r="N190" s="231"/>
      <c r="O190" s="231"/>
    </row>
    <row r="191" spans="1:15" ht="30.05" x14ac:dyDescent="0.35">
      <c r="A191" s="172"/>
      <c r="B191" s="156" t="s">
        <v>421</v>
      </c>
      <c r="C191" s="173"/>
      <c r="D191" s="237">
        <f t="shared" ref="D191" si="59">SUM(D192:D205)</f>
        <v>2.86</v>
      </c>
      <c r="E191" s="237">
        <f t="shared" ref="E191:F191" si="60">SUM(E192:E205)</f>
        <v>0</v>
      </c>
      <c r="F191" s="237">
        <f t="shared" si="60"/>
        <v>0.61499999999999999</v>
      </c>
      <c r="G191" s="227"/>
      <c r="H191" s="228"/>
      <c r="I191" s="227"/>
      <c r="J191" s="227"/>
      <c r="K191" s="227"/>
      <c r="L191" s="227"/>
      <c r="M191" s="230"/>
      <c r="N191" s="231"/>
      <c r="O191" s="231"/>
    </row>
    <row r="192" spans="1:15" ht="31.1" x14ac:dyDescent="0.35">
      <c r="A192" s="208">
        <v>153</v>
      </c>
      <c r="B192" s="152" t="s">
        <v>422</v>
      </c>
      <c r="C192" s="174" t="s">
        <v>423</v>
      </c>
      <c r="D192" s="192">
        <v>0.8</v>
      </c>
      <c r="E192" s="153"/>
      <c r="F192" s="153"/>
      <c r="G192" s="229">
        <v>2018</v>
      </c>
      <c r="H192" s="229">
        <v>2020</v>
      </c>
      <c r="I192" s="229" t="s">
        <v>1952</v>
      </c>
      <c r="J192" s="229" t="s">
        <v>1953</v>
      </c>
      <c r="K192" s="229" t="s">
        <v>1952</v>
      </c>
      <c r="L192" s="229" t="s">
        <v>1953</v>
      </c>
      <c r="M192" s="230"/>
      <c r="N192" s="231"/>
      <c r="O192" s="231"/>
    </row>
    <row r="193" spans="1:15" ht="31.1" x14ac:dyDescent="0.35">
      <c r="A193" s="208">
        <v>154</v>
      </c>
      <c r="B193" s="152" t="s">
        <v>424</v>
      </c>
      <c r="C193" s="174" t="s">
        <v>425</v>
      </c>
      <c r="D193" s="192"/>
      <c r="E193" s="153"/>
      <c r="F193" s="153"/>
      <c r="G193" s="229">
        <v>2019</v>
      </c>
      <c r="H193" s="229">
        <v>2020</v>
      </c>
      <c r="I193" s="229" t="s">
        <v>1952</v>
      </c>
      <c r="J193" s="229" t="s">
        <v>1953</v>
      </c>
      <c r="K193" s="229" t="s">
        <v>1518</v>
      </c>
      <c r="L193" s="229" t="s">
        <v>1953</v>
      </c>
      <c r="M193" s="230"/>
      <c r="N193" s="231"/>
      <c r="O193" s="231"/>
    </row>
    <row r="194" spans="1:15" ht="46.65" x14ac:dyDescent="0.35">
      <c r="A194" s="208">
        <v>155</v>
      </c>
      <c r="B194" s="152" t="s">
        <v>426</v>
      </c>
      <c r="C194" s="174" t="s">
        <v>427</v>
      </c>
      <c r="D194" s="192"/>
      <c r="E194" s="153"/>
      <c r="F194" s="153"/>
      <c r="G194" s="229">
        <v>2019</v>
      </c>
      <c r="H194" s="229">
        <v>2020</v>
      </c>
      <c r="I194" s="229" t="s">
        <v>1952</v>
      </c>
      <c r="J194" s="229" t="s">
        <v>1953</v>
      </c>
      <c r="K194" s="229" t="s">
        <v>1518</v>
      </c>
      <c r="L194" s="229" t="s">
        <v>1953</v>
      </c>
      <c r="M194" s="230"/>
      <c r="N194" s="231"/>
      <c r="O194" s="231"/>
    </row>
    <row r="195" spans="1:15" ht="46.65" x14ac:dyDescent="0.35">
      <c r="A195" s="208">
        <v>156</v>
      </c>
      <c r="B195" s="152" t="s">
        <v>428</v>
      </c>
      <c r="C195" s="174" t="s">
        <v>429</v>
      </c>
      <c r="D195" s="192"/>
      <c r="E195" s="153"/>
      <c r="F195" s="153"/>
      <c r="G195" s="229">
        <v>2019</v>
      </c>
      <c r="H195" s="229">
        <v>2022</v>
      </c>
      <c r="I195" s="229" t="s">
        <v>1518</v>
      </c>
      <c r="J195" s="229" t="s">
        <v>1953</v>
      </c>
      <c r="K195" s="229" t="s">
        <v>1518</v>
      </c>
      <c r="L195" s="229" t="s">
        <v>1953</v>
      </c>
      <c r="M195" s="230"/>
      <c r="N195" s="231"/>
      <c r="O195" s="231"/>
    </row>
    <row r="196" spans="1:15" ht="31.1" x14ac:dyDescent="0.35">
      <c r="A196" s="208">
        <v>157</v>
      </c>
      <c r="B196" s="152" t="s">
        <v>430</v>
      </c>
      <c r="C196" s="174" t="s">
        <v>431</v>
      </c>
      <c r="D196" s="192"/>
      <c r="E196" s="153"/>
      <c r="F196" s="153"/>
      <c r="G196" s="229">
        <v>2018</v>
      </c>
      <c r="H196" s="229">
        <v>2020</v>
      </c>
      <c r="I196" s="229" t="s">
        <v>1518</v>
      </c>
      <c r="J196" s="229" t="s">
        <v>1953</v>
      </c>
      <c r="K196" s="229" t="s">
        <v>1518</v>
      </c>
      <c r="L196" s="229" t="s">
        <v>1953</v>
      </c>
      <c r="M196" s="230"/>
      <c r="N196" s="231"/>
      <c r="O196" s="231"/>
    </row>
    <row r="197" spans="1:15" ht="62.2" x14ac:dyDescent="0.35">
      <c r="A197" s="208">
        <v>158</v>
      </c>
      <c r="B197" s="152" t="s">
        <v>432</v>
      </c>
      <c r="C197" s="174" t="s">
        <v>433</v>
      </c>
      <c r="D197" s="192">
        <v>1.26</v>
      </c>
      <c r="E197" s="153"/>
      <c r="F197" s="153"/>
      <c r="G197" s="229">
        <v>2018</v>
      </c>
      <c r="H197" s="229">
        <v>2020</v>
      </c>
      <c r="I197" s="229" t="s">
        <v>1952</v>
      </c>
      <c r="J197" s="229" t="s">
        <v>1953</v>
      </c>
      <c r="K197" s="229" t="s">
        <v>1952</v>
      </c>
      <c r="L197" s="229" t="s">
        <v>1953</v>
      </c>
      <c r="M197" s="230"/>
      <c r="N197" s="231"/>
      <c r="O197" s="231"/>
    </row>
    <row r="198" spans="1:15" ht="31.1" x14ac:dyDescent="0.35">
      <c r="A198" s="208">
        <v>159</v>
      </c>
      <c r="B198" s="152" t="s">
        <v>434</v>
      </c>
      <c r="C198" s="174" t="s">
        <v>435</v>
      </c>
      <c r="D198" s="192">
        <v>0.4</v>
      </c>
      <c r="E198" s="153"/>
      <c r="F198" s="153"/>
      <c r="G198" s="229">
        <v>2019</v>
      </c>
      <c r="H198" s="229">
        <v>2020</v>
      </c>
      <c r="I198" s="229" t="s">
        <v>1952</v>
      </c>
      <c r="J198" s="229" t="s">
        <v>1953</v>
      </c>
      <c r="K198" s="229" t="s">
        <v>1952</v>
      </c>
      <c r="L198" s="229" t="s">
        <v>1953</v>
      </c>
      <c r="M198" s="230"/>
      <c r="N198" s="231"/>
      <c r="O198" s="231"/>
    </row>
    <row r="199" spans="1:15" ht="62.2" x14ac:dyDescent="0.35">
      <c r="A199" s="208">
        <v>160</v>
      </c>
      <c r="B199" s="152" t="s">
        <v>436</v>
      </c>
      <c r="C199" s="174" t="s">
        <v>437</v>
      </c>
      <c r="D199" s="192"/>
      <c r="E199" s="153"/>
      <c r="F199" s="153">
        <v>0.61499999999999999</v>
      </c>
      <c r="G199" s="229">
        <v>2019</v>
      </c>
      <c r="H199" s="229">
        <v>2020</v>
      </c>
      <c r="I199" s="229" t="s">
        <v>1952</v>
      </c>
      <c r="J199" s="229" t="s">
        <v>1953</v>
      </c>
      <c r="K199" s="229" t="s">
        <v>1952</v>
      </c>
      <c r="L199" s="229" t="s">
        <v>1953</v>
      </c>
      <c r="M199" s="230"/>
      <c r="N199" s="231"/>
      <c r="O199" s="231"/>
    </row>
    <row r="200" spans="1:15" ht="46.65" x14ac:dyDescent="0.35">
      <c r="A200" s="208">
        <v>161</v>
      </c>
      <c r="B200" s="152" t="s">
        <v>438</v>
      </c>
      <c r="C200" s="174" t="s">
        <v>439</v>
      </c>
      <c r="D200" s="192"/>
      <c r="E200" s="153"/>
      <c r="F200" s="153"/>
      <c r="G200" s="229">
        <v>2019</v>
      </c>
      <c r="H200" s="229">
        <v>2020</v>
      </c>
      <c r="I200" s="229" t="s">
        <v>1518</v>
      </c>
      <c r="J200" s="229" t="s">
        <v>1953</v>
      </c>
      <c r="K200" s="229" t="s">
        <v>1952</v>
      </c>
      <c r="L200" s="229" t="s">
        <v>1953</v>
      </c>
      <c r="M200" s="230"/>
      <c r="N200" s="231"/>
      <c r="O200" s="231"/>
    </row>
    <row r="201" spans="1:15" ht="62.2" x14ac:dyDescent="0.35">
      <c r="A201" s="208">
        <v>162</v>
      </c>
      <c r="B201" s="152" t="s">
        <v>440</v>
      </c>
      <c r="C201" s="174" t="s">
        <v>441</v>
      </c>
      <c r="D201" s="192"/>
      <c r="E201" s="153"/>
      <c r="F201" s="153"/>
      <c r="G201" s="229">
        <v>2018</v>
      </c>
      <c r="H201" s="229">
        <v>2020</v>
      </c>
      <c r="I201" s="229" t="s">
        <v>1952</v>
      </c>
      <c r="J201" s="229" t="s">
        <v>1953</v>
      </c>
      <c r="K201" s="229" t="s">
        <v>1518</v>
      </c>
      <c r="L201" s="229" t="s">
        <v>1953</v>
      </c>
      <c r="M201" s="230"/>
      <c r="N201" s="231"/>
      <c r="O201" s="231"/>
    </row>
    <row r="202" spans="1:15" ht="31.1" x14ac:dyDescent="0.35">
      <c r="A202" s="208">
        <v>163</v>
      </c>
      <c r="B202" s="152" t="s">
        <v>442</v>
      </c>
      <c r="C202" s="174" t="s">
        <v>443</v>
      </c>
      <c r="D202" s="192"/>
      <c r="E202" s="153"/>
      <c r="F202" s="153"/>
      <c r="G202" s="229">
        <v>2018</v>
      </c>
      <c r="H202" s="229">
        <v>2020</v>
      </c>
      <c r="I202" s="229" t="s">
        <v>1518</v>
      </c>
      <c r="J202" s="229" t="s">
        <v>1953</v>
      </c>
      <c r="K202" s="229" t="s">
        <v>1518</v>
      </c>
      <c r="L202" s="229" t="s">
        <v>1953</v>
      </c>
      <c r="M202" s="230"/>
      <c r="N202" s="231"/>
      <c r="O202" s="231"/>
    </row>
    <row r="203" spans="1:15" ht="62.2" x14ac:dyDescent="0.35">
      <c r="A203" s="208">
        <v>164</v>
      </c>
      <c r="B203" s="177" t="s">
        <v>444</v>
      </c>
      <c r="C203" s="151" t="s">
        <v>1622</v>
      </c>
      <c r="D203" s="193"/>
      <c r="E203" s="153"/>
      <c r="F203" s="153"/>
      <c r="G203" s="181">
        <v>2020</v>
      </c>
      <c r="H203" s="181">
        <v>2020</v>
      </c>
      <c r="I203" s="181" t="s">
        <v>1518</v>
      </c>
      <c r="J203" s="181" t="s">
        <v>1953</v>
      </c>
      <c r="K203" s="181" t="s">
        <v>1518</v>
      </c>
      <c r="L203" s="181" t="s">
        <v>1953</v>
      </c>
      <c r="M203" s="230"/>
      <c r="N203" s="231"/>
      <c r="O203" s="231"/>
    </row>
    <row r="204" spans="1:15" ht="62.2" x14ac:dyDescent="0.35">
      <c r="A204" s="208">
        <v>165</v>
      </c>
      <c r="B204" s="177" t="s">
        <v>1623</v>
      </c>
      <c r="C204" s="151" t="s">
        <v>1624</v>
      </c>
      <c r="D204" s="193"/>
      <c r="E204" s="153"/>
      <c r="F204" s="153"/>
      <c r="G204" s="181">
        <v>2020</v>
      </c>
      <c r="H204" s="181">
        <v>2020</v>
      </c>
      <c r="I204" s="181" t="s">
        <v>1952</v>
      </c>
      <c r="J204" s="181" t="s">
        <v>1953</v>
      </c>
      <c r="K204" s="181" t="s">
        <v>1518</v>
      </c>
      <c r="L204" s="181" t="s">
        <v>1953</v>
      </c>
      <c r="M204" s="230"/>
      <c r="N204" s="231"/>
      <c r="O204" s="231"/>
    </row>
    <row r="205" spans="1:15" ht="62.2" x14ac:dyDescent="0.35">
      <c r="A205" s="208">
        <v>166</v>
      </c>
      <c r="B205" s="177" t="s">
        <v>445</v>
      </c>
      <c r="C205" s="151" t="s">
        <v>446</v>
      </c>
      <c r="D205" s="193">
        <v>0.4</v>
      </c>
      <c r="E205" s="153"/>
      <c r="F205" s="153"/>
      <c r="G205" s="181">
        <v>2020</v>
      </c>
      <c r="H205" s="181">
        <v>2020</v>
      </c>
      <c r="I205" s="181" t="s">
        <v>1952</v>
      </c>
      <c r="J205" s="181" t="s">
        <v>1953</v>
      </c>
      <c r="K205" s="181" t="s">
        <v>1952</v>
      </c>
      <c r="L205" s="181" t="s">
        <v>1953</v>
      </c>
      <c r="M205" s="230"/>
      <c r="N205" s="231"/>
      <c r="O205" s="231"/>
    </row>
    <row r="206" spans="1:15" ht="30.05" x14ac:dyDescent="0.35">
      <c r="A206" s="172"/>
      <c r="B206" s="156" t="s">
        <v>447</v>
      </c>
      <c r="C206" s="173"/>
      <c r="D206" s="237">
        <f t="shared" ref="D206" si="61">SUM(D207:D209)</f>
        <v>0.4</v>
      </c>
      <c r="E206" s="237">
        <f t="shared" ref="E206" si="62">SUM(E207:E209)</f>
        <v>0</v>
      </c>
      <c r="F206" s="237">
        <f t="shared" ref="F206" si="63">SUM(F207:F209)</f>
        <v>0.184</v>
      </c>
      <c r="G206" s="227"/>
      <c r="H206" s="228"/>
      <c r="I206" s="227"/>
      <c r="J206" s="227"/>
      <c r="K206" s="227"/>
      <c r="L206" s="227"/>
      <c r="M206" s="230"/>
      <c r="N206" s="231"/>
      <c r="O206" s="231"/>
    </row>
    <row r="207" spans="1:15" ht="62.2" x14ac:dyDescent="0.35">
      <c r="A207" s="208">
        <v>167</v>
      </c>
      <c r="B207" s="152" t="s">
        <v>1625</v>
      </c>
      <c r="C207" s="174" t="s">
        <v>448</v>
      </c>
      <c r="D207" s="192"/>
      <c r="E207" s="153"/>
      <c r="F207" s="153">
        <v>0.184</v>
      </c>
      <c r="G207" s="229">
        <v>2018</v>
      </c>
      <c r="H207" s="229">
        <v>2020</v>
      </c>
      <c r="I207" s="229" t="s">
        <v>1952</v>
      </c>
      <c r="J207" s="229" t="s">
        <v>1953</v>
      </c>
      <c r="K207" s="229" t="s">
        <v>1952</v>
      </c>
      <c r="L207" s="229" t="s">
        <v>1953</v>
      </c>
      <c r="M207" s="230"/>
      <c r="N207" s="231"/>
      <c r="O207" s="231"/>
    </row>
    <row r="208" spans="1:15" ht="46.65" x14ac:dyDescent="0.35">
      <c r="A208" s="208">
        <v>168</v>
      </c>
      <c r="B208" s="152" t="s">
        <v>449</v>
      </c>
      <c r="C208" s="174" t="s">
        <v>450</v>
      </c>
      <c r="D208" s="192"/>
      <c r="E208" s="153"/>
      <c r="F208" s="153"/>
      <c r="G208" s="229">
        <v>2018</v>
      </c>
      <c r="H208" s="229">
        <v>2020</v>
      </c>
      <c r="I208" s="229" t="s">
        <v>1518</v>
      </c>
      <c r="J208" s="229" t="s">
        <v>1953</v>
      </c>
      <c r="K208" s="229" t="s">
        <v>1952</v>
      </c>
      <c r="L208" s="229" t="s">
        <v>1953</v>
      </c>
      <c r="M208" s="230"/>
      <c r="N208" s="231"/>
      <c r="O208" s="231"/>
    </row>
    <row r="209" spans="1:15" ht="46.65" x14ac:dyDescent="0.35">
      <c r="A209" s="208">
        <v>169</v>
      </c>
      <c r="B209" s="152" t="s">
        <v>451</v>
      </c>
      <c r="C209" s="174" t="s">
        <v>452</v>
      </c>
      <c r="D209" s="192">
        <v>0.4</v>
      </c>
      <c r="E209" s="153"/>
      <c r="F209" s="153"/>
      <c r="G209" s="229">
        <v>2019</v>
      </c>
      <c r="H209" s="229">
        <v>2020</v>
      </c>
      <c r="I209" s="229" t="s">
        <v>1952</v>
      </c>
      <c r="J209" s="229" t="s">
        <v>1953</v>
      </c>
      <c r="K209" s="229" t="s">
        <v>1952</v>
      </c>
      <c r="L209" s="229" t="s">
        <v>1953</v>
      </c>
      <c r="M209" s="230"/>
      <c r="N209" s="231"/>
      <c r="O209" s="231"/>
    </row>
    <row r="210" spans="1:15" ht="30.05" x14ac:dyDescent="0.35">
      <c r="A210" s="172"/>
      <c r="B210" s="156" t="s">
        <v>453</v>
      </c>
      <c r="C210" s="173"/>
      <c r="D210" s="237">
        <f t="shared" ref="D210" si="64">SUM(D211)</f>
        <v>0</v>
      </c>
      <c r="E210" s="237">
        <f t="shared" ref="E210:F210" si="65">SUM(E211)</f>
        <v>0</v>
      </c>
      <c r="F210" s="237">
        <f t="shared" si="65"/>
        <v>0</v>
      </c>
      <c r="G210" s="227"/>
      <c r="H210" s="228"/>
      <c r="I210" s="227"/>
      <c r="J210" s="227"/>
      <c r="K210" s="227"/>
      <c r="L210" s="227"/>
      <c r="M210" s="230"/>
      <c r="N210" s="231"/>
      <c r="O210" s="231"/>
    </row>
    <row r="211" spans="1:15" ht="62.2" x14ac:dyDescent="0.35">
      <c r="A211" s="208">
        <v>170</v>
      </c>
      <c r="B211" s="152" t="s">
        <v>454</v>
      </c>
      <c r="C211" s="174" t="s">
        <v>455</v>
      </c>
      <c r="D211" s="192"/>
      <c r="E211" s="153"/>
      <c r="F211" s="153"/>
      <c r="G211" s="229">
        <v>2018</v>
      </c>
      <c r="H211" s="229">
        <v>2020</v>
      </c>
      <c r="I211" s="229" t="s">
        <v>1952</v>
      </c>
      <c r="J211" s="229" t="s">
        <v>1953</v>
      </c>
      <c r="K211" s="229" t="s">
        <v>1518</v>
      </c>
      <c r="L211" s="229" t="s">
        <v>1953</v>
      </c>
      <c r="M211" s="230"/>
      <c r="N211" s="231"/>
      <c r="O211" s="231"/>
    </row>
    <row r="212" spans="1:15" ht="30.05" x14ac:dyDescent="0.35">
      <c r="A212" s="172"/>
      <c r="B212" s="156" t="s">
        <v>456</v>
      </c>
      <c r="C212" s="173"/>
      <c r="D212" s="237">
        <f t="shared" ref="D212" si="66">SUM(D213:D215)</f>
        <v>0.8</v>
      </c>
      <c r="E212" s="237">
        <f t="shared" ref="E212" si="67">SUM(E213:E215)</f>
        <v>0</v>
      </c>
      <c r="F212" s="237">
        <f t="shared" ref="F212" si="68">SUM(F213:F215)</f>
        <v>0</v>
      </c>
      <c r="G212" s="227"/>
      <c r="H212" s="228"/>
      <c r="I212" s="227"/>
      <c r="J212" s="227"/>
      <c r="K212" s="227"/>
      <c r="L212" s="227"/>
      <c r="M212" s="230"/>
      <c r="N212" s="231"/>
      <c r="O212" s="231"/>
    </row>
    <row r="213" spans="1:15" ht="46.65" x14ac:dyDescent="0.35">
      <c r="A213" s="208">
        <v>171</v>
      </c>
      <c r="B213" s="152" t="s">
        <v>457</v>
      </c>
      <c r="C213" s="174" t="s">
        <v>458</v>
      </c>
      <c r="D213" s="192"/>
      <c r="E213" s="153"/>
      <c r="F213" s="153"/>
      <c r="G213" s="229">
        <v>2018</v>
      </c>
      <c r="H213" s="229">
        <v>2023</v>
      </c>
      <c r="I213" s="229" t="s">
        <v>1952</v>
      </c>
      <c r="J213" s="229" t="s">
        <v>1953</v>
      </c>
      <c r="K213" s="229" t="s">
        <v>1952</v>
      </c>
      <c r="L213" s="229" t="s">
        <v>1953</v>
      </c>
      <c r="M213" s="230"/>
      <c r="N213" s="231"/>
      <c r="O213" s="231"/>
    </row>
    <row r="214" spans="1:15" ht="31.1" x14ac:dyDescent="0.35">
      <c r="A214" s="208">
        <v>172</v>
      </c>
      <c r="B214" s="152" t="s">
        <v>459</v>
      </c>
      <c r="C214" s="174" t="s">
        <v>460</v>
      </c>
      <c r="D214" s="192">
        <v>0.8</v>
      </c>
      <c r="E214" s="153"/>
      <c r="F214" s="153"/>
      <c r="G214" s="229">
        <v>2018</v>
      </c>
      <c r="H214" s="229">
        <v>2020</v>
      </c>
      <c r="I214" s="229" t="s">
        <v>1952</v>
      </c>
      <c r="J214" s="229" t="s">
        <v>1953</v>
      </c>
      <c r="K214" s="229" t="s">
        <v>1952</v>
      </c>
      <c r="L214" s="229" t="s">
        <v>1953</v>
      </c>
      <c r="M214" s="230"/>
      <c r="N214" s="231"/>
      <c r="O214" s="231"/>
    </row>
    <row r="215" spans="1:15" ht="31.1" x14ac:dyDescent="0.35">
      <c r="A215" s="208">
        <v>173</v>
      </c>
      <c r="B215" s="152" t="s">
        <v>461</v>
      </c>
      <c r="C215" s="174" t="s">
        <v>462</v>
      </c>
      <c r="D215" s="192"/>
      <c r="E215" s="153"/>
      <c r="F215" s="153"/>
      <c r="G215" s="229">
        <v>2016</v>
      </c>
      <c r="H215" s="229">
        <v>2020</v>
      </c>
      <c r="I215" s="229" t="s">
        <v>1518</v>
      </c>
      <c r="J215" s="229" t="s">
        <v>1953</v>
      </c>
      <c r="K215" s="229" t="s">
        <v>1518</v>
      </c>
      <c r="L215" s="229" t="s">
        <v>1953</v>
      </c>
      <c r="M215" s="230"/>
      <c r="N215" s="231"/>
      <c r="O215" s="231"/>
    </row>
    <row r="216" spans="1:15" ht="30.05" x14ac:dyDescent="0.35">
      <c r="A216" s="172"/>
      <c r="B216" s="156" t="s">
        <v>463</v>
      </c>
      <c r="C216" s="173"/>
      <c r="D216" s="237">
        <f t="shared" ref="D216" si="69">SUM(D217:D219)</f>
        <v>0</v>
      </c>
      <c r="E216" s="237">
        <f t="shared" ref="E216:F216" si="70">SUM(E217:E219)</f>
        <v>0</v>
      </c>
      <c r="F216" s="237">
        <f t="shared" si="70"/>
        <v>0.14199999999999999</v>
      </c>
      <c r="G216" s="227"/>
      <c r="H216" s="228"/>
      <c r="I216" s="227"/>
      <c r="J216" s="227"/>
      <c r="K216" s="227"/>
      <c r="L216" s="227"/>
      <c r="M216" s="230"/>
      <c r="N216" s="231"/>
      <c r="O216" s="231"/>
    </row>
    <row r="217" spans="1:15" ht="31.1" x14ac:dyDescent="0.35">
      <c r="A217" s="208">
        <v>174</v>
      </c>
      <c r="B217" s="152" t="s">
        <v>464</v>
      </c>
      <c r="C217" s="174" t="s">
        <v>465</v>
      </c>
      <c r="D217" s="192"/>
      <c r="E217" s="153"/>
      <c r="F217" s="153"/>
      <c r="G217" s="229">
        <v>2018</v>
      </c>
      <c r="H217" s="229">
        <v>2020</v>
      </c>
      <c r="I217" s="229" t="s">
        <v>1518</v>
      </c>
      <c r="J217" s="229" t="s">
        <v>1953</v>
      </c>
      <c r="K217" s="229" t="s">
        <v>1518</v>
      </c>
      <c r="L217" s="229" t="s">
        <v>1953</v>
      </c>
      <c r="M217" s="230"/>
      <c r="N217" s="231"/>
      <c r="O217" s="231"/>
    </row>
    <row r="218" spans="1:15" ht="31.1" x14ac:dyDescent="0.35">
      <c r="A218" s="208">
        <v>175</v>
      </c>
      <c r="B218" s="152" t="s">
        <v>466</v>
      </c>
      <c r="C218" s="174" t="s">
        <v>467</v>
      </c>
      <c r="D218" s="192"/>
      <c r="E218" s="153"/>
      <c r="F218" s="153"/>
      <c r="G218" s="229">
        <v>2020</v>
      </c>
      <c r="H218" s="229">
        <v>2021</v>
      </c>
      <c r="I218" s="229" t="s">
        <v>1518</v>
      </c>
      <c r="J218" s="229" t="s">
        <v>1953</v>
      </c>
      <c r="K218" s="229" t="s">
        <v>1518</v>
      </c>
      <c r="L218" s="229" t="s">
        <v>1953</v>
      </c>
      <c r="M218" s="230"/>
      <c r="N218" s="231"/>
      <c r="O218" s="231"/>
    </row>
    <row r="219" spans="1:15" ht="46.65" x14ac:dyDescent="0.35">
      <c r="A219" s="208">
        <v>176</v>
      </c>
      <c r="B219" s="152" t="s">
        <v>1626</v>
      </c>
      <c r="C219" s="176" t="s">
        <v>468</v>
      </c>
      <c r="D219" s="192"/>
      <c r="E219" s="153"/>
      <c r="F219" s="153">
        <v>0.14199999999999999</v>
      </c>
      <c r="G219" s="229">
        <v>2019</v>
      </c>
      <c r="H219" s="229">
        <v>2020</v>
      </c>
      <c r="I219" s="229" t="s">
        <v>1952</v>
      </c>
      <c r="J219" s="229" t="s">
        <v>1953</v>
      </c>
      <c r="K219" s="229" t="s">
        <v>1952</v>
      </c>
      <c r="L219" s="229" t="s">
        <v>1953</v>
      </c>
      <c r="M219" s="230"/>
      <c r="N219" s="231"/>
      <c r="O219" s="231"/>
    </row>
    <row r="220" spans="1:15" ht="30.05" x14ac:dyDescent="0.35">
      <c r="A220" s="172"/>
      <c r="B220" s="156" t="s">
        <v>469</v>
      </c>
      <c r="C220" s="173"/>
      <c r="D220" s="237">
        <f t="shared" ref="D220" si="71">SUM(D221:D231)</f>
        <v>0.25</v>
      </c>
      <c r="E220" s="237">
        <f t="shared" ref="E220:F220" si="72">SUM(E221:E231)</f>
        <v>0</v>
      </c>
      <c r="F220" s="237">
        <f t="shared" si="72"/>
        <v>0.33699999999999997</v>
      </c>
      <c r="G220" s="227"/>
      <c r="H220" s="228"/>
      <c r="I220" s="227"/>
      <c r="J220" s="227"/>
      <c r="K220" s="227"/>
      <c r="L220" s="227"/>
      <c r="M220" s="230"/>
      <c r="N220" s="231"/>
      <c r="O220" s="231"/>
    </row>
    <row r="221" spans="1:15" ht="31.1" x14ac:dyDescent="0.35">
      <c r="A221" s="208">
        <v>177</v>
      </c>
      <c r="B221" s="152" t="s">
        <v>470</v>
      </c>
      <c r="C221" s="174" t="s">
        <v>471</v>
      </c>
      <c r="D221" s="192"/>
      <c r="E221" s="153"/>
      <c r="F221" s="153"/>
      <c r="G221" s="229">
        <v>2019</v>
      </c>
      <c r="H221" s="229">
        <v>2022</v>
      </c>
      <c r="I221" s="229" t="s">
        <v>1952</v>
      </c>
      <c r="J221" s="229" t="s">
        <v>1953</v>
      </c>
      <c r="K221" s="229" t="s">
        <v>1518</v>
      </c>
      <c r="L221" s="229" t="s">
        <v>1953</v>
      </c>
      <c r="M221" s="230"/>
      <c r="N221" s="231"/>
      <c r="O221" s="231"/>
    </row>
    <row r="222" spans="1:15" ht="46.65" x14ac:dyDescent="0.35">
      <c r="A222" s="208">
        <v>178</v>
      </c>
      <c r="B222" s="152" t="s">
        <v>472</v>
      </c>
      <c r="C222" s="174" t="s">
        <v>473</v>
      </c>
      <c r="D222" s="192"/>
      <c r="E222" s="153"/>
      <c r="F222" s="153"/>
      <c r="G222" s="229">
        <v>2019</v>
      </c>
      <c r="H222" s="229">
        <v>2022</v>
      </c>
      <c r="I222" s="229" t="s">
        <v>1952</v>
      </c>
      <c r="J222" s="229" t="s">
        <v>1953</v>
      </c>
      <c r="K222" s="229" t="s">
        <v>1518</v>
      </c>
      <c r="L222" s="229" t="s">
        <v>1953</v>
      </c>
      <c r="M222" s="230"/>
      <c r="N222" s="231"/>
      <c r="O222" s="231"/>
    </row>
    <row r="223" spans="1:15" ht="31.1" x14ac:dyDescent="0.35">
      <c r="A223" s="208">
        <v>179</v>
      </c>
      <c r="B223" s="152" t="s">
        <v>474</v>
      </c>
      <c r="C223" s="174" t="s">
        <v>475</v>
      </c>
      <c r="D223" s="192"/>
      <c r="E223" s="153"/>
      <c r="F223" s="153"/>
      <c r="G223" s="229">
        <v>2019</v>
      </c>
      <c r="H223" s="229">
        <v>2020</v>
      </c>
      <c r="I223" s="229" t="s">
        <v>1952</v>
      </c>
      <c r="J223" s="229" t="s">
        <v>1953</v>
      </c>
      <c r="K223" s="229" t="s">
        <v>1518</v>
      </c>
      <c r="L223" s="229" t="s">
        <v>1953</v>
      </c>
      <c r="M223" s="230"/>
      <c r="N223" s="231"/>
      <c r="O223" s="231"/>
    </row>
    <row r="224" spans="1:15" ht="31.1" x14ac:dyDescent="0.35">
      <c r="A224" s="208">
        <v>180</v>
      </c>
      <c r="B224" s="152" t="s">
        <v>476</v>
      </c>
      <c r="C224" s="174" t="s">
        <v>477</v>
      </c>
      <c r="D224" s="192"/>
      <c r="E224" s="153"/>
      <c r="F224" s="153"/>
      <c r="G224" s="229">
        <v>2019</v>
      </c>
      <c r="H224" s="229">
        <v>2020</v>
      </c>
      <c r="I224" s="229" t="s">
        <v>1952</v>
      </c>
      <c r="J224" s="229" t="s">
        <v>1953</v>
      </c>
      <c r="K224" s="229" t="s">
        <v>1518</v>
      </c>
      <c r="L224" s="229" t="s">
        <v>1953</v>
      </c>
      <c r="M224" s="230"/>
      <c r="N224" s="231"/>
      <c r="O224" s="231"/>
    </row>
    <row r="225" spans="1:15" ht="46.65" x14ac:dyDescent="0.35">
      <c r="A225" s="208">
        <v>181</v>
      </c>
      <c r="B225" s="152" t="s">
        <v>478</v>
      </c>
      <c r="C225" s="174" t="s">
        <v>479</v>
      </c>
      <c r="D225" s="192"/>
      <c r="E225" s="153"/>
      <c r="F225" s="153"/>
      <c r="G225" s="229">
        <v>2016</v>
      </c>
      <c r="H225" s="229">
        <v>2020</v>
      </c>
      <c r="I225" s="229" t="s">
        <v>1518</v>
      </c>
      <c r="J225" s="229" t="s">
        <v>1953</v>
      </c>
      <c r="K225" s="229" t="s">
        <v>1518</v>
      </c>
      <c r="L225" s="229" t="s">
        <v>1953</v>
      </c>
      <c r="M225" s="230"/>
      <c r="N225" s="231"/>
      <c r="O225" s="231"/>
    </row>
    <row r="226" spans="1:15" ht="77.7" x14ac:dyDescent="0.35">
      <c r="A226" s="208">
        <v>182</v>
      </c>
      <c r="B226" s="152" t="s">
        <v>1627</v>
      </c>
      <c r="C226" s="174" t="s">
        <v>480</v>
      </c>
      <c r="D226" s="192"/>
      <c r="E226" s="153"/>
      <c r="F226" s="153"/>
      <c r="G226" s="229">
        <v>2018</v>
      </c>
      <c r="H226" s="229">
        <v>2025</v>
      </c>
      <c r="I226" s="229" t="s">
        <v>1952</v>
      </c>
      <c r="J226" s="229" t="s">
        <v>1953</v>
      </c>
      <c r="K226" s="229" t="s">
        <v>1952</v>
      </c>
      <c r="L226" s="229" t="s">
        <v>1953</v>
      </c>
      <c r="M226" s="230"/>
      <c r="N226" s="231"/>
      <c r="O226" s="231"/>
    </row>
    <row r="227" spans="1:15" ht="46.65" x14ac:dyDescent="0.35">
      <c r="A227" s="208">
        <v>183</v>
      </c>
      <c r="B227" s="152" t="s">
        <v>1628</v>
      </c>
      <c r="C227" s="176" t="s">
        <v>481</v>
      </c>
      <c r="D227" s="192">
        <v>0.25</v>
      </c>
      <c r="E227" s="153"/>
      <c r="F227" s="153"/>
      <c r="G227" s="229">
        <v>2019</v>
      </c>
      <c r="H227" s="229">
        <v>2020</v>
      </c>
      <c r="I227" s="229" t="s">
        <v>1952</v>
      </c>
      <c r="J227" s="229" t="s">
        <v>1953</v>
      </c>
      <c r="K227" s="229" t="s">
        <v>1952</v>
      </c>
      <c r="L227" s="229" t="s">
        <v>1953</v>
      </c>
      <c r="M227" s="230"/>
      <c r="N227" s="231"/>
      <c r="O227" s="231"/>
    </row>
    <row r="228" spans="1:15" ht="62.2" x14ac:dyDescent="0.35">
      <c r="A228" s="208">
        <v>184</v>
      </c>
      <c r="B228" s="152" t="s">
        <v>1629</v>
      </c>
      <c r="C228" s="174" t="s">
        <v>1630</v>
      </c>
      <c r="D228" s="192"/>
      <c r="E228" s="153"/>
      <c r="F228" s="153">
        <v>0.29299999999999998</v>
      </c>
      <c r="G228" s="229">
        <v>2019</v>
      </c>
      <c r="H228" s="229">
        <v>2020</v>
      </c>
      <c r="I228" s="229" t="s">
        <v>1952</v>
      </c>
      <c r="J228" s="229" t="s">
        <v>1953</v>
      </c>
      <c r="K228" s="229" t="s">
        <v>1952</v>
      </c>
      <c r="L228" s="229" t="s">
        <v>1953</v>
      </c>
      <c r="M228" s="230"/>
      <c r="N228" s="231"/>
      <c r="O228" s="231"/>
    </row>
    <row r="229" spans="1:15" ht="46.65" x14ac:dyDescent="0.35">
      <c r="A229" s="208">
        <v>185</v>
      </c>
      <c r="B229" s="152" t="s">
        <v>1631</v>
      </c>
      <c r="C229" s="174" t="s">
        <v>482</v>
      </c>
      <c r="D229" s="192"/>
      <c r="E229" s="153"/>
      <c r="F229" s="153"/>
      <c r="G229" s="229">
        <v>2019</v>
      </c>
      <c r="H229" s="229">
        <v>2020</v>
      </c>
      <c r="I229" s="229" t="s">
        <v>1518</v>
      </c>
      <c r="J229" s="229" t="s">
        <v>1953</v>
      </c>
      <c r="K229" s="229" t="s">
        <v>1952</v>
      </c>
      <c r="L229" s="229" t="s">
        <v>1953</v>
      </c>
      <c r="M229" s="230"/>
      <c r="N229" s="231"/>
      <c r="O229" s="231"/>
    </row>
    <row r="230" spans="1:15" ht="62.2" x14ac:dyDescent="0.35">
      <c r="A230" s="208">
        <v>186</v>
      </c>
      <c r="B230" s="152" t="s">
        <v>483</v>
      </c>
      <c r="C230" s="174" t="s">
        <v>1632</v>
      </c>
      <c r="D230" s="192"/>
      <c r="E230" s="153"/>
      <c r="F230" s="153">
        <v>4.3999999999999997E-2</v>
      </c>
      <c r="G230" s="229">
        <v>2020</v>
      </c>
      <c r="H230" s="229">
        <v>2020</v>
      </c>
      <c r="I230" s="229" t="s">
        <v>1952</v>
      </c>
      <c r="J230" s="229" t="s">
        <v>1953</v>
      </c>
      <c r="K230" s="229" t="s">
        <v>1952</v>
      </c>
      <c r="L230" s="229" t="s">
        <v>1953</v>
      </c>
      <c r="M230" s="230"/>
      <c r="N230" s="231"/>
      <c r="O230" s="231"/>
    </row>
    <row r="231" spans="1:15" ht="77.7" x14ac:dyDescent="0.35">
      <c r="A231" s="208">
        <v>187</v>
      </c>
      <c r="B231" s="152" t="s">
        <v>1633</v>
      </c>
      <c r="C231" s="174" t="s">
        <v>1634</v>
      </c>
      <c r="D231" s="192"/>
      <c r="E231" s="153"/>
      <c r="F231" s="153"/>
      <c r="G231" s="229">
        <v>2020</v>
      </c>
      <c r="H231" s="229">
        <v>2020</v>
      </c>
      <c r="I231" s="229" t="s">
        <v>1952</v>
      </c>
      <c r="J231" s="229" t="s">
        <v>1953</v>
      </c>
      <c r="K231" s="229" t="s">
        <v>1952</v>
      </c>
      <c r="L231" s="229" t="s">
        <v>1953</v>
      </c>
      <c r="M231" s="230"/>
      <c r="N231" s="231"/>
      <c r="O231" s="231"/>
    </row>
    <row r="232" spans="1:15" ht="30.05" x14ac:dyDescent="0.35">
      <c r="A232" s="172"/>
      <c r="B232" s="156" t="s">
        <v>484</v>
      </c>
      <c r="C232" s="173"/>
      <c r="D232" s="237">
        <f t="shared" ref="D232" si="73">SUM(D233:D235)</f>
        <v>0.25</v>
      </c>
      <c r="E232" s="237">
        <f t="shared" ref="E232:F232" si="74">SUM(E233:E235)</f>
        <v>0</v>
      </c>
      <c r="F232" s="237">
        <f t="shared" si="74"/>
        <v>0</v>
      </c>
      <c r="G232" s="227"/>
      <c r="H232" s="228"/>
      <c r="I232" s="227"/>
      <c r="J232" s="227"/>
      <c r="K232" s="227"/>
      <c r="L232" s="227"/>
      <c r="M232" s="230"/>
      <c r="N232" s="231"/>
      <c r="O232" s="231"/>
    </row>
    <row r="233" spans="1:15" ht="31.1" x14ac:dyDescent="0.35">
      <c r="A233" s="208">
        <v>188</v>
      </c>
      <c r="B233" s="152" t="s">
        <v>485</v>
      </c>
      <c r="C233" s="174" t="s">
        <v>486</v>
      </c>
      <c r="D233" s="192"/>
      <c r="E233" s="153"/>
      <c r="F233" s="153"/>
      <c r="G233" s="229">
        <v>2019</v>
      </c>
      <c r="H233" s="229">
        <v>2020</v>
      </c>
      <c r="I233" s="229" t="s">
        <v>1518</v>
      </c>
      <c r="J233" s="229" t="s">
        <v>1953</v>
      </c>
      <c r="K233" s="229" t="s">
        <v>1518</v>
      </c>
      <c r="L233" s="229" t="s">
        <v>1953</v>
      </c>
      <c r="M233" s="230"/>
      <c r="N233" s="231"/>
      <c r="O233" s="231"/>
    </row>
    <row r="234" spans="1:15" ht="46.65" x14ac:dyDescent="0.35">
      <c r="A234" s="208">
        <v>189</v>
      </c>
      <c r="B234" s="152" t="s">
        <v>487</v>
      </c>
      <c r="C234" s="174" t="s">
        <v>1635</v>
      </c>
      <c r="D234" s="192">
        <v>0.25</v>
      </c>
      <c r="E234" s="153"/>
      <c r="F234" s="153"/>
      <c r="G234" s="229">
        <v>2020</v>
      </c>
      <c r="H234" s="229">
        <v>2020</v>
      </c>
      <c r="I234" s="229" t="s">
        <v>1952</v>
      </c>
      <c r="J234" s="229" t="s">
        <v>1953</v>
      </c>
      <c r="K234" s="229" t="s">
        <v>1952</v>
      </c>
      <c r="L234" s="229" t="s">
        <v>1953</v>
      </c>
      <c r="M234" s="230"/>
      <c r="N234" s="231"/>
      <c r="O234" s="231"/>
    </row>
    <row r="235" spans="1:15" ht="62.2" x14ac:dyDescent="0.35">
      <c r="A235" s="208">
        <v>190</v>
      </c>
      <c r="B235" s="152" t="s">
        <v>488</v>
      </c>
      <c r="C235" s="174" t="s">
        <v>489</v>
      </c>
      <c r="D235" s="192"/>
      <c r="E235" s="153"/>
      <c r="F235" s="153"/>
      <c r="G235" s="229">
        <v>2020</v>
      </c>
      <c r="H235" s="229">
        <v>2020</v>
      </c>
      <c r="I235" s="229" t="s">
        <v>1518</v>
      </c>
      <c r="J235" s="229" t="s">
        <v>1953</v>
      </c>
      <c r="K235" s="229" t="s">
        <v>1518</v>
      </c>
      <c r="L235" s="229" t="s">
        <v>1953</v>
      </c>
      <c r="M235" s="230"/>
      <c r="N235" s="231"/>
      <c r="O235" s="231"/>
    </row>
    <row r="236" spans="1:15" ht="30.05" x14ac:dyDescent="0.35">
      <c r="A236" s="172"/>
      <c r="B236" s="156" t="s">
        <v>490</v>
      </c>
      <c r="C236" s="173"/>
      <c r="D236" s="237">
        <f t="shared" ref="D236" si="75">SUM(D237:D242)</f>
        <v>0</v>
      </c>
      <c r="E236" s="237">
        <f t="shared" ref="E236:F236" si="76">SUM(E237:E242)</f>
        <v>0</v>
      </c>
      <c r="F236" s="237">
        <f t="shared" si="76"/>
        <v>0.95099999999999996</v>
      </c>
      <c r="G236" s="227"/>
      <c r="H236" s="228"/>
      <c r="I236" s="227"/>
      <c r="J236" s="227"/>
      <c r="K236" s="227"/>
      <c r="L236" s="227"/>
      <c r="M236" s="230"/>
      <c r="N236" s="231"/>
      <c r="O236" s="231"/>
    </row>
    <row r="237" spans="1:15" ht="46.65" x14ac:dyDescent="0.35">
      <c r="A237" s="208">
        <v>191</v>
      </c>
      <c r="B237" s="152" t="s">
        <v>491</v>
      </c>
      <c r="C237" s="174" t="s">
        <v>1636</v>
      </c>
      <c r="D237" s="192"/>
      <c r="E237" s="153"/>
      <c r="F237" s="153"/>
      <c r="G237" s="229">
        <v>2019</v>
      </c>
      <c r="H237" s="229">
        <v>2020</v>
      </c>
      <c r="I237" s="229" t="s">
        <v>1518</v>
      </c>
      <c r="J237" s="229" t="s">
        <v>1953</v>
      </c>
      <c r="K237" s="229" t="s">
        <v>1518</v>
      </c>
      <c r="L237" s="229" t="s">
        <v>1953</v>
      </c>
      <c r="M237" s="230"/>
      <c r="N237" s="231"/>
      <c r="O237" s="231"/>
    </row>
    <row r="238" spans="1:15" ht="46.65" x14ac:dyDescent="0.35">
      <c r="A238" s="208">
        <v>192</v>
      </c>
      <c r="B238" s="152" t="s">
        <v>492</v>
      </c>
      <c r="C238" s="174" t="s">
        <v>493</v>
      </c>
      <c r="D238" s="192"/>
      <c r="E238" s="153"/>
      <c r="F238" s="153">
        <v>0.95099999999999996</v>
      </c>
      <c r="G238" s="229">
        <v>2020</v>
      </c>
      <c r="H238" s="229">
        <v>2020</v>
      </c>
      <c r="I238" s="229" t="s">
        <v>1952</v>
      </c>
      <c r="J238" s="229" t="s">
        <v>1953</v>
      </c>
      <c r="K238" s="229" t="s">
        <v>1952</v>
      </c>
      <c r="L238" s="229" t="s">
        <v>1953</v>
      </c>
      <c r="M238" s="230"/>
      <c r="N238" s="231"/>
      <c r="O238" s="231"/>
    </row>
    <row r="239" spans="1:15" ht="77.7" x14ac:dyDescent="0.35">
      <c r="A239" s="208">
        <v>193</v>
      </c>
      <c r="B239" s="152" t="s">
        <v>494</v>
      </c>
      <c r="C239" s="174" t="s">
        <v>495</v>
      </c>
      <c r="D239" s="192"/>
      <c r="E239" s="153"/>
      <c r="F239" s="153"/>
      <c r="G239" s="229">
        <v>2020</v>
      </c>
      <c r="H239" s="229">
        <v>2020</v>
      </c>
      <c r="I239" s="229" t="s">
        <v>1518</v>
      </c>
      <c r="J239" s="229" t="s">
        <v>1953</v>
      </c>
      <c r="K239" s="229" t="s">
        <v>1518</v>
      </c>
      <c r="L239" s="229" t="s">
        <v>1953</v>
      </c>
      <c r="M239" s="230"/>
      <c r="N239" s="231"/>
      <c r="O239" s="231"/>
    </row>
    <row r="240" spans="1:15" ht="31.1" x14ac:dyDescent="0.35">
      <c r="A240" s="208">
        <v>194</v>
      </c>
      <c r="B240" s="152" t="s">
        <v>496</v>
      </c>
      <c r="C240" s="174" t="s">
        <v>497</v>
      </c>
      <c r="D240" s="192"/>
      <c r="E240" s="153"/>
      <c r="F240" s="153"/>
      <c r="G240" s="229">
        <v>2018</v>
      </c>
      <c r="H240" s="229">
        <v>2020</v>
      </c>
      <c r="I240" s="229" t="s">
        <v>1952</v>
      </c>
      <c r="J240" s="229" t="s">
        <v>1953</v>
      </c>
      <c r="K240" s="229" t="s">
        <v>1518</v>
      </c>
      <c r="L240" s="229" t="s">
        <v>1953</v>
      </c>
      <c r="M240" s="230"/>
      <c r="N240" s="231"/>
      <c r="O240" s="231"/>
    </row>
    <row r="241" spans="1:15" ht="46.65" x14ac:dyDescent="0.35">
      <c r="A241" s="208">
        <v>195</v>
      </c>
      <c r="B241" s="152" t="s">
        <v>1637</v>
      </c>
      <c r="C241" s="174" t="s">
        <v>1638</v>
      </c>
      <c r="D241" s="192"/>
      <c r="E241" s="153"/>
      <c r="F241" s="153"/>
      <c r="G241" s="229">
        <v>2020</v>
      </c>
      <c r="H241" s="229">
        <v>2020</v>
      </c>
      <c r="I241" s="229" t="s">
        <v>1952</v>
      </c>
      <c r="J241" s="229" t="s">
        <v>1953</v>
      </c>
      <c r="K241" s="229" t="s">
        <v>1518</v>
      </c>
      <c r="L241" s="229" t="s">
        <v>1953</v>
      </c>
      <c r="M241" s="230"/>
      <c r="N241" s="231"/>
      <c r="O241" s="231"/>
    </row>
    <row r="242" spans="1:15" ht="46.65" x14ac:dyDescent="0.35">
      <c r="A242" s="208">
        <v>196</v>
      </c>
      <c r="B242" s="152" t="s">
        <v>1639</v>
      </c>
      <c r="C242" s="174" t="s">
        <v>1640</v>
      </c>
      <c r="D242" s="192"/>
      <c r="E242" s="153"/>
      <c r="F242" s="153"/>
      <c r="G242" s="229">
        <v>2019</v>
      </c>
      <c r="H242" s="229">
        <v>2020</v>
      </c>
      <c r="I242" s="229" t="s">
        <v>1952</v>
      </c>
      <c r="J242" s="229" t="s">
        <v>1953</v>
      </c>
      <c r="K242" s="229" t="s">
        <v>1952</v>
      </c>
      <c r="L242" s="229" t="s">
        <v>1953</v>
      </c>
      <c r="M242" s="230"/>
      <c r="N242" s="231"/>
      <c r="O242" s="231"/>
    </row>
    <row r="243" spans="1:15" ht="30.05" x14ac:dyDescent="0.35">
      <c r="A243" s="172"/>
      <c r="B243" s="156" t="s">
        <v>498</v>
      </c>
      <c r="C243" s="173"/>
      <c r="D243" s="237">
        <f t="shared" ref="D243" si="77">SUM(D244:D253)</f>
        <v>1.26</v>
      </c>
      <c r="E243" s="237">
        <f t="shared" ref="E243:F243" si="78">SUM(E244:E253)</f>
        <v>0</v>
      </c>
      <c r="F243" s="237">
        <f t="shared" si="78"/>
        <v>6.4949999999999992</v>
      </c>
      <c r="G243" s="227"/>
      <c r="H243" s="228"/>
      <c r="I243" s="227"/>
      <c r="J243" s="227"/>
      <c r="K243" s="227"/>
      <c r="L243" s="227"/>
      <c r="M243" s="230"/>
      <c r="N243" s="231"/>
      <c r="O243" s="231"/>
    </row>
    <row r="244" spans="1:15" ht="77.7" x14ac:dyDescent="0.35">
      <c r="A244" s="208">
        <v>197</v>
      </c>
      <c r="B244" s="152" t="s">
        <v>1641</v>
      </c>
      <c r="C244" s="174" t="s">
        <v>499</v>
      </c>
      <c r="D244" s="192">
        <v>0.63</v>
      </c>
      <c r="E244" s="153"/>
      <c r="F244" s="153">
        <v>1.4999999999999999E-2</v>
      </c>
      <c r="G244" s="229">
        <v>2019</v>
      </c>
      <c r="H244" s="229">
        <v>2020</v>
      </c>
      <c r="I244" s="229" t="s">
        <v>1952</v>
      </c>
      <c r="J244" s="229" t="s">
        <v>1953</v>
      </c>
      <c r="K244" s="229" t="s">
        <v>1952</v>
      </c>
      <c r="L244" s="229" t="s">
        <v>1953</v>
      </c>
      <c r="M244" s="230"/>
      <c r="N244" s="231"/>
      <c r="O244" s="231"/>
    </row>
    <row r="245" spans="1:15" ht="77.7" x14ac:dyDescent="0.35">
      <c r="A245" s="208">
        <v>198</v>
      </c>
      <c r="B245" s="152" t="s">
        <v>500</v>
      </c>
      <c r="C245" s="174" t="s">
        <v>501</v>
      </c>
      <c r="D245" s="192"/>
      <c r="E245" s="153"/>
      <c r="F245" s="153"/>
      <c r="G245" s="229">
        <v>2019</v>
      </c>
      <c r="H245" s="229">
        <v>2021</v>
      </c>
      <c r="I245" s="229" t="s">
        <v>1518</v>
      </c>
      <c r="J245" s="229" t="s">
        <v>1953</v>
      </c>
      <c r="K245" s="229" t="s">
        <v>1518</v>
      </c>
      <c r="L245" s="229" t="s">
        <v>1953</v>
      </c>
      <c r="M245" s="230"/>
      <c r="N245" s="231"/>
      <c r="O245" s="231"/>
    </row>
    <row r="246" spans="1:15" ht="77.7" x14ac:dyDescent="0.35">
      <c r="A246" s="208">
        <v>199</v>
      </c>
      <c r="B246" s="152" t="s">
        <v>1642</v>
      </c>
      <c r="C246" s="174" t="s">
        <v>1643</v>
      </c>
      <c r="D246" s="192"/>
      <c r="E246" s="153"/>
      <c r="F246" s="153">
        <v>6.016</v>
      </c>
      <c r="G246" s="229">
        <v>2019</v>
      </c>
      <c r="H246" s="229">
        <v>2020</v>
      </c>
      <c r="I246" s="229" t="s">
        <v>1952</v>
      </c>
      <c r="J246" s="229" t="s">
        <v>1953</v>
      </c>
      <c r="K246" s="229" t="s">
        <v>1952</v>
      </c>
      <c r="L246" s="229" t="s">
        <v>1953</v>
      </c>
      <c r="M246" s="230"/>
      <c r="N246" s="231"/>
      <c r="O246" s="231"/>
    </row>
    <row r="247" spans="1:15" ht="62.2" x14ac:dyDescent="0.35">
      <c r="A247" s="208">
        <v>200</v>
      </c>
      <c r="B247" s="152" t="s">
        <v>502</v>
      </c>
      <c r="C247" s="174" t="s">
        <v>1644</v>
      </c>
      <c r="D247" s="192">
        <v>0.63</v>
      </c>
      <c r="E247" s="153"/>
      <c r="F247" s="153"/>
      <c r="G247" s="229">
        <v>2020</v>
      </c>
      <c r="H247" s="229">
        <v>2020</v>
      </c>
      <c r="I247" s="229" t="s">
        <v>1952</v>
      </c>
      <c r="J247" s="229" t="s">
        <v>1953</v>
      </c>
      <c r="K247" s="229" t="s">
        <v>1952</v>
      </c>
      <c r="L247" s="229" t="s">
        <v>1953</v>
      </c>
      <c r="M247" s="230"/>
      <c r="N247" s="231"/>
      <c r="O247" s="231"/>
    </row>
    <row r="248" spans="1:15" ht="31.1" x14ac:dyDescent="0.35">
      <c r="A248" s="208">
        <v>201</v>
      </c>
      <c r="B248" s="152" t="s">
        <v>503</v>
      </c>
      <c r="C248" s="176" t="s">
        <v>504</v>
      </c>
      <c r="D248" s="192"/>
      <c r="E248" s="153"/>
      <c r="F248" s="153">
        <v>0.108</v>
      </c>
      <c r="G248" s="229">
        <v>2019</v>
      </c>
      <c r="H248" s="229">
        <v>2020</v>
      </c>
      <c r="I248" s="229" t="s">
        <v>1952</v>
      </c>
      <c r="J248" s="229" t="s">
        <v>1953</v>
      </c>
      <c r="K248" s="229" t="s">
        <v>1952</v>
      </c>
      <c r="L248" s="229" t="s">
        <v>1953</v>
      </c>
      <c r="M248" s="230"/>
      <c r="N248" s="231"/>
      <c r="O248" s="231"/>
    </row>
    <row r="249" spans="1:15" ht="62.2" x14ac:dyDescent="0.35">
      <c r="A249" s="208">
        <v>202</v>
      </c>
      <c r="B249" s="152" t="s">
        <v>505</v>
      </c>
      <c r="C249" s="176" t="s">
        <v>506</v>
      </c>
      <c r="D249" s="192"/>
      <c r="E249" s="153"/>
      <c r="F249" s="153">
        <v>0.224</v>
      </c>
      <c r="G249" s="229">
        <v>2020</v>
      </c>
      <c r="H249" s="229">
        <v>2020</v>
      </c>
      <c r="I249" s="229" t="s">
        <v>1952</v>
      </c>
      <c r="J249" s="229" t="s">
        <v>1953</v>
      </c>
      <c r="K249" s="229" t="s">
        <v>1952</v>
      </c>
      <c r="L249" s="229" t="s">
        <v>1953</v>
      </c>
      <c r="M249" s="230"/>
      <c r="N249" s="231"/>
      <c r="O249" s="231"/>
    </row>
    <row r="250" spans="1:15" ht="31.1" x14ac:dyDescent="0.35">
      <c r="A250" s="208">
        <v>203</v>
      </c>
      <c r="B250" s="152" t="s">
        <v>507</v>
      </c>
      <c r="C250" s="176" t="s">
        <v>508</v>
      </c>
      <c r="D250" s="192"/>
      <c r="E250" s="153"/>
      <c r="F250" s="153">
        <v>0.13200000000000001</v>
      </c>
      <c r="G250" s="229">
        <v>2020</v>
      </c>
      <c r="H250" s="229">
        <v>2020</v>
      </c>
      <c r="I250" s="229" t="s">
        <v>1952</v>
      </c>
      <c r="J250" s="229" t="s">
        <v>1953</v>
      </c>
      <c r="K250" s="229" t="s">
        <v>1952</v>
      </c>
      <c r="L250" s="229" t="s">
        <v>1953</v>
      </c>
      <c r="M250" s="230"/>
      <c r="N250" s="231"/>
      <c r="O250" s="231"/>
    </row>
    <row r="251" spans="1:15" ht="46.65" x14ac:dyDescent="0.35">
      <c r="A251" s="208">
        <v>204</v>
      </c>
      <c r="B251" s="152" t="s">
        <v>1645</v>
      </c>
      <c r="C251" s="176" t="s">
        <v>1646</v>
      </c>
      <c r="D251" s="192"/>
      <c r="E251" s="153"/>
      <c r="F251" s="153"/>
      <c r="G251" s="229">
        <v>2020</v>
      </c>
      <c r="H251" s="229">
        <v>2020</v>
      </c>
      <c r="I251" s="229" t="s">
        <v>1518</v>
      </c>
      <c r="J251" s="229" t="s">
        <v>1953</v>
      </c>
      <c r="K251" s="229" t="s">
        <v>1518</v>
      </c>
      <c r="L251" s="229" t="s">
        <v>1953</v>
      </c>
      <c r="M251" s="230"/>
      <c r="N251" s="231"/>
      <c r="O251" s="231"/>
    </row>
    <row r="252" spans="1:15" ht="46.65" x14ac:dyDescent="0.35">
      <c r="A252" s="208">
        <v>205</v>
      </c>
      <c r="B252" s="152" t="s">
        <v>1647</v>
      </c>
      <c r="C252" s="176" t="s">
        <v>1648</v>
      </c>
      <c r="D252" s="192"/>
      <c r="E252" s="153"/>
      <c r="F252" s="153"/>
      <c r="G252" s="229">
        <v>2020</v>
      </c>
      <c r="H252" s="229">
        <v>2020</v>
      </c>
      <c r="I252" s="229" t="s">
        <v>1518</v>
      </c>
      <c r="J252" s="229" t="s">
        <v>1953</v>
      </c>
      <c r="K252" s="229" t="s">
        <v>1518</v>
      </c>
      <c r="L252" s="229" t="s">
        <v>1953</v>
      </c>
      <c r="M252" s="230"/>
      <c r="N252" s="231"/>
      <c r="O252" s="231"/>
    </row>
    <row r="253" spans="1:15" ht="31.1" x14ac:dyDescent="0.35">
      <c r="A253" s="208">
        <v>206</v>
      </c>
      <c r="B253" s="152" t="s">
        <v>1649</v>
      </c>
      <c r="C253" s="176" t="s">
        <v>1650</v>
      </c>
      <c r="D253" s="192"/>
      <c r="E253" s="153"/>
      <c r="F253" s="153"/>
      <c r="G253" s="229">
        <v>2020</v>
      </c>
      <c r="H253" s="229">
        <v>2020</v>
      </c>
      <c r="I253" s="229" t="s">
        <v>1518</v>
      </c>
      <c r="J253" s="229" t="s">
        <v>1953</v>
      </c>
      <c r="K253" s="229" t="s">
        <v>1518</v>
      </c>
      <c r="L253" s="229" t="s">
        <v>1953</v>
      </c>
      <c r="M253" s="230"/>
      <c r="N253" s="231"/>
      <c r="O253" s="231"/>
    </row>
    <row r="254" spans="1:15" ht="30.05" x14ac:dyDescent="0.35">
      <c r="A254" s="172"/>
      <c r="B254" s="156" t="s">
        <v>509</v>
      </c>
      <c r="C254" s="173"/>
      <c r="D254" s="237">
        <f t="shared" ref="D254" si="79">SUM(D255:D261)</f>
        <v>0.8</v>
      </c>
      <c r="E254" s="237">
        <f t="shared" ref="E254:F254" si="80">SUM(E255:E261)</f>
        <v>0</v>
      </c>
      <c r="F254" s="237">
        <f t="shared" si="80"/>
        <v>0.30000000000000004</v>
      </c>
      <c r="G254" s="227"/>
      <c r="H254" s="228"/>
      <c r="I254" s="227"/>
      <c r="J254" s="227"/>
      <c r="K254" s="227"/>
      <c r="L254" s="227"/>
      <c r="M254" s="230"/>
      <c r="N254" s="231"/>
      <c r="O254" s="231"/>
    </row>
    <row r="255" spans="1:15" ht="31.1" x14ac:dyDescent="0.35">
      <c r="A255" s="208">
        <v>207</v>
      </c>
      <c r="B255" s="152" t="s">
        <v>510</v>
      </c>
      <c r="C255" s="174" t="s">
        <v>511</v>
      </c>
      <c r="D255" s="192"/>
      <c r="E255" s="153"/>
      <c r="F255" s="153"/>
      <c r="G255" s="229">
        <v>2017</v>
      </c>
      <c r="H255" s="229">
        <v>2021</v>
      </c>
      <c r="I255" s="229" t="s">
        <v>1952</v>
      </c>
      <c r="J255" s="229" t="s">
        <v>1953</v>
      </c>
      <c r="K255" s="229" t="s">
        <v>1518</v>
      </c>
      <c r="L255" s="229" t="s">
        <v>1953</v>
      </c>
      <c r="M255" s="230"/>
      <c r="N255" s="231"/>
      <c r="O255" s="231"/>
    </row>
    <row r="256" spans="1:15" ht="46.65" x14ac:dyDescent="0.35">
      <c r="A256" s="208">
        <v>208</v>
      </c>
      <c r="B256" s="152" t="s">
        <v>512</v>
      </c>
      <c r="C256" s="174" t="s">
        <v>513</v>
      </c>
      <c r="D256" s="192"/>
      <c r="E256" s="153"/>
      <c r="F256" s="153"/>
      <c r="G256" s="229">
        <v>2018</v>
      </c>
      <c r="H256" s="229">
        <v>2020</v>
      </c>
      <c r="I256" s="229" t="s">
        <v>1952</v>
      </c>
      <c r="J256" s="229" t="s">
        <v>1953</v>
      </c>
      <c r="K256" s="229" t="s">
        <v>1518</v>
      </c>
      <c r="L256" s="229" t="s">
        <v>1953</v>
      </c>
      <c r="M256" s="230"/>
      <c r="N256" s="231"/>
      <c r="O256" s="231"/>
    </row>
    <row r="257" spans="1:15" ht="31.1" x14ac:dyDescent="0.35">
      <c r="A257" s="208">
        <v>209</v>
      </c>
      <c r="B257" s="152" t="s">
        <v>514</v>
      </c>
      <c r="C257" s="174" t="s">
        <v>515</v>
      </c>
      <c r="D257" s="192"/>
      <c r="E257" s="153"/>
      <c r="F257" s="153"/>
      <c r="G257" s="229">
        <v>2018</v>
      </c>
      <c r="H257" s="229">
        <v>2021</v>
      </c>
      <c r="I257" s="229" t="s">
        <v>1518</v>
      </c>
      <c r="J257" s="229" t="s">
        <v>1953</v>
      </c>
      <c r="K257" s="229" t="s">
        <v>1518</v>
      </c>
      <c r="L257" s="229" t="s">
        <v>1953</v>
      </c>
      <c r="M257" s="230"/>
      <c r="N257" s="231"/>
      <c r="O257" s="231"/>
    </row>
    <row r="258" spans="1:15" ht="62.2" x14ac:dyDescent="0.35">
      <c r="A258" s="208">
        <v>210</v>
      </c>
      <c r="B258" s="152" t="s">
        <v>516</v>
      </c>
      <c r="C258" s="174" t="s">
        <v>517</v>
      </c>
      <c r="D258" s="192"/>
      <c r="E258" s="153"/>
      <c r="F258" s="153"/>
      <c r="G258" s="229">
        <v>2016</v>
      </c>
      <c r="H258" s="229">
        <v>2022</v>
      </c>
      <c r="I258" s="229" t="s">
        <v>1518</v>
      </c>
      <c r="J258" s="229" t="s">
        <v>1953</v>
      </c>
      <c r="K258" s="229" t="s">
        <v>1952</v>
      </c>
      <c r="L258" s="229" t="s">
        <v>1953</v>
      </c>
      <c r="M258" s="230"/>
      <c r="N258" s="231"/>
      <c r="O258" s="231"/>
    </row>
    <row r="259" spans="1:15" ht="46.65" x14ac:dyDescent="0.35">
      <c r="A259" s="208">
        <v>211</v>
      </c>
      <c r="B259" s="152" t="s">
        <v>518</v>
      </c>
      <c r="C259" s="174" t="s">
        <v>519</v>
      </c>
      <c r="D259" s="192"/>
      <c r="E259" s="153"/>
      <c r="F259" s="153"/>
      <c r="G259" s="229">
        <v>2019</v>
      </c>
      <c r="H259" s="229">
        <v>2021</v>
      </c>
      <c r="I259" s="229" t="s">
        <v>1952</v>
      </c>
      <c r="J259" s="229" t="s">
        <v>1953</v>
      </c>
      <c r="K259" s="229" t="s">
        <v>1518</v>
      </c>
      <c r="L259" s="229" t="s">
        <v>1953</v>
      </c>
      <c r="M259" s="230"/>
      <c r="N259" s="231"/>
      <c r="O259" s="231"/>
    </row>
    <row r="260" spans="1:15" ht="31.1" x14ac:dyDescent="0.35">
      <c r="A260" s="208">
        <v>212</v>
      </c>
      <c r="B260" s="152" t="s">
        <v>1651</v>
      </c>
      <c r="C260" s="174" t="s">
        <v>1652</v>
      </c>
      <c r="D260" s="192">
        <v>0.8</v>
      </c>
      <c r="E260" s="153"/>
      <c r="F260" s="153"/>
      <c r="G260" s="229">
        <v>2020</v>
      </c>
      <c r="H260" s="229">
        <v>2020</v>
      </c>
      <c r="I260" s="229" t="s">
        <v>1952</v>
      </c>
      <c r="J260" s="229" t="s">
        <v>1953</v>
      </c>
      <c r="K260" s="229" t="s">
        <v>1952</v>
      </c>
      <c r="L260" s="229" t="s">
        <v>1953</v>
      </c>
      <c r="M260" s="230"/>
      <c r="N260" s="231"/>
      <c r="O260" s="231"/>
    </row>
    <row r="261" spans="1:15" ht="46.65" x14ac:dyDescent="0.35">
      <c r="A261" s="208">
        <v>213</v>
      </c>
      <c r="B261" s="152" t="s">
        <v>1653</v>
      </c>
      <c r="C261" s="174" t="s">
        <v>520</v>
      </c>
      <c r="D261" s="192"/>
      <c r="E261" s="153"/>
      <c r="F261" s="153">
        <v>0.30000000000000004</v>
      </c>
      <c r="G261" s="229">
        <v>2020</v>
      </c>
      <c r="H261" s="229">
        <v>2020</v>
      </c>
      <c r="I261" s="229" t="s">
        <v>1952</v>
      </c>
      <c r="J261" s="229" t="s">
        <v>1953</v>
      </c>
      <c r="K261" s="229" t="s">
        <v>1952</v>
      </c>
      <c r="L261" s="229" t="s">
        <v>1953</v>
      </c>
      <c r="M261" s="230"/>
      <c r="N261" s="231"/>
      <c r="O261" s="231"/>
    </row>
    <row r="262" spans="1:15" ht="30.05" x14ac:dyDescent="0.35">
      <c r="A262" s="172"/>
      <c r="B262" s="156" t="s">
        <v>521</v>
      </c>
      <c r="C262" s="173"/>
      <c r="D262" s="237">
        <f t="shared" ref="D262" si="81">SUM(D263:D270)</f>
        <v>2.52</v>
      </c>
      <c r="E262" s="237">
        <f t="shared" ref="E262:F262" si="82">SUM(E263:E270)</f>
        <v>0</v>
      </c>
      <c r="F262" s="237">
        <f t="shared" si="82"/>
        <v>0.28000000000000003</v>
      </c>
      <c r="G262" s="227"/>
      <c r="H262" s="228"/>
      <c r="I262" s="227"/>
      <c r="J262" s="227"/>
      <c r="K262" s="227"/>
      <c r="L262" s="227"/>
      <c r="M262" s="230"/>
      <c r="N262" s="231"/>
      <c r="O262" s="231"/>
    </row>
    <row r="263" spans="1:15" ht="46.65" x14ac:dyDescent="0.35">
      <c r="A263" s="208">
        <v>214</v>
      </c>
      <c r="B263" s="152" t="s">
        <v>1654</v>
      </c>
      <c r="C263" s="174" t="s">
        <v>522</v>
      </c>
      <c r="D263" s="192">
        <v>1.26</v>
      </c>
      <c r="E263" s="153"/>
      <c r="F263" s="153"/>
      <c r="G263" s="229">
        <v>2019</v>
      </c>
      <c r="H263" s="229">
        <v>2020</v>
      </c>
      <c r="I263" s="229" t="s">
        <v>1952</v>
      </c>
      <c r="J263" s="229" t="s">
        <v>1953</v>
      </c>
      <c r="K263" s="229" t="s">
        <v>1952</v>
      </c>
      <c r="L263" s="229" t="s">
        <v>1953</v>
      </c>
      <c r="M263" s="230"/>
      <c r="N263" s="231"/>
      <c r="O263" s="231"/>
    </row>
    <row r="264" spans="1:15" ht="62.2" x14ac:dyDescent="0.35">
      <c r="A264" s="208">
        <v>215</v>
      </c>
      <c r="B264" s="152" t="s">
        <v>523</v>
      </c>
      <c r="C264" s="174" t="s">
        <v>524</v>
      </c>
      <c r="D264" s="192"/>
      <c r="E264" s="153"/>
      <c r="F264" s="153"/>
      <c r="G264" s="229">
        <v>2019</v>
      </c>
      <c r="H264" s="229">
        <v>2020</v>
      </c>
      <c r="I264" s="229" t="s">
        <v>1518</v>
      </c>
      <c r="J264" s="229" t="s">
        <v>1953</v>
      </c>
      <c r="K264" s="229" t="s">
        <v>1518</v>
      </c>
      <c r="L264" s="229" t="s">
        <v>1953</v>
      </c>
      <c r="M264" s="230"/>
      <c r="N264" s="231"/>
      <c r="O264" s="231"/>
    </row>
    <row r="265" spans="1:15" ht="46.65" x14ac:dyDescent="0.35">
      <c r="A265" s="208">
        <v>216</v>
      </c>
      <c r="B265" s="152" t="s">
        <v>525</v>
      </c>
      <c r="C265" s="174" t="s">
        <v>526</v>
      </c>
      <c r="D265" s="192"/>
      <c r="E265" s="153"/>
      <c r="F265" s="153"/>
      <c r="G265" s="229">
        <v>2016</v>
      </c>
      <c r="H265" s="229">
        <v>2021</v>
      </c>
      <c r="I265" s="229" t="s">
        <v>1518</v>
      </c>
      <c r="J265" s="229" t="s">
        <v>1953</v>
      </c>
      <c r="K265" s="229" t="s">
        <v>1952</v>
      </c>
      <c r="L265" s="229" t="s">
        <v>1953</v>
      </c>
      <c r="M265" s="230"/>
      <c r="N265" s="231"/>
      <c r="O265" s="231"/>
    </row>
    <row r="266" spans="1:15" ht="31.1" x14ac:dyDescent="0.35">
      <c r="A266" s="208">
        <v>217</v>
      </c>
      <c r="B266" s="152" t="s">
        <v>527</v>
      </c>
      <c r="C266" s="174" t="s">
        <v>528</v>
      </c>
      <c r="D266" s="192"/>
      <c r="E266" s="153"/>
      <c r="F266" s="153"/>
      <c r="G266" s="229">
        <v>2016</v>
      </c>
      <c r="H266" s="229">
        <v>2020</v>
      </c>
      <c r="I266" s="229" t="s">
        <v>1518</v>
      </c>
      <c r="J266" s="229" t="s">
        <v>1953</v>
      </c>
      <c r="K266" s="229" t="s">
        <v>1518</v>
      </c>
      <c r="L266" s="229" t="s">
        <v>1953</v>
      </c>
      <c r="M266" s="230"/>
      <c r="N266" s="231"/>
      <c r="O266" s="231"/>
    </row>
    <row r="267" spans="1:15" ht="62.2" x14ac:dyDescent="0.35">
      <c r="A267" s="208">
        <v>218</v>
      </c>
      <c r="B267" s="152" t="s">
        <v>1655</v>
      </c>
      <c r="C267" s="174" t="s">
        <v>1656</v>
      </c>
      <c r="D267" s="192"/>
      <c r="E267" s="153"/>
      <c r="F267" s="153"/>
      <c r="G267" s="229">
        <v>2019</v>
      </c>
      <c r="H267" s="229">
        <v>2020</v>
      </c>
      <c r="I267" s="229" t="s">
        <v>1518</v>
      </c>
      <c r="J267" s="229" t="s">
        <v>1953</v>
      </c>
      <c r="K267" s="229" t="s">
        <v>1518</v>
      </c>
      <c r="L267" s="229" t="s">
        <v>1953</v>
      </c>
      <c r="M267" s="230"/>
      <c r="N267" s="231"/>
      <c r="O267" s="231"/>
    </row>
    <row r="268" spans="1:15" ht="31.1" x14ac:dyDescent="0.35">
      <c r="A268" s="208">
        <v>219</v>
      </c>
      <c r="B268" s="152" t="s">
        <v>529</v>
      </c>
      <c r="C268" s="174" t="s">
        <v>530</v>
      </c>
      <c r="D268" s="192">
        <v>1.26</v>
      </c>
      <c r="E268" s="153"/>
      <c r="F268" s="153"/>
      <c r="G268" s="229">
        <v>2019</v>
      </c>
      <c r="H268" s="229">
        <v>2020</v>
      </c>
      <c r="I268" s="229" t="s">
        <v>1952</v>
      </c>
      <c r="J268" s="229" t="s">
        <v>1953</v>
      </c>
      <c r="K268" s="229" t="s">
        <v>1952</v>
      </c>
      <c r="L268" s="229" t="s">
        <v>1953</v>
      </c>
      <c r="M268" s="230"/>
      <c r="N268" s="231"/>
      <c r="O268" s="231"/>
    </row>
    <row r="269" spans="1:15" ht="77.7" x14ac:dyDescent="0.35">
      <c r="A269" s="208">
        <v>220</v>
      </c>
      <c r="B269" s="152" t="s">
        <v>1657</v>
      </c>
      <c r="C269" s="174" t="s">
        <v>531</v>
      </c>
      <c r="D269" s="192"/>
      <c r="E269" s="153"/>
      <c r="F269" s="153">
        <v>0.13</v>
      </c>
      <c r="G269" s="229">
        <v>2020</v>
      </c>
      <c r="H269" s="229">
        <v>2020</v>
      </c>
      <c r="I269" s="229" t="s">
        <v>1952</v>
      </c>
      <c r="J269" s="229" t="s">
        <v>1953</v>
      </c>
      <c r="K269" s="229" t="s">
        <v>1952</v>
      </c>
      <c r="L269" s="229" t="s">
        <v>1953</v>
      </c>
      <c r="M269" s="230"/>
      <c r="N269" s="231"/>
      <c r="O269" s="231"/>
    </row>
    <row r="270" spans="1:15" ht="46.65" x14ac:dyDescent="0.35">
      <c r="A270" s="208">
        <v>221</v>
      </c>
      <c r="B270" s="152" t="s">
        <v>1658</v>
      </c>
      <c r="C270" s="174" t="s">
        <v>532</v>
      </c>
      <c r="D270" s="192"/>
      <c r="E270" s="153"/>
      <c r="F270" s="153">
        <v>0.15</v>
      </c>
      <c r="G270" s="229">
        <v>2020</v>
      </c>
      <c r="H270" s="229">
        <v>2020</v>
      </c>
      <c r="I270" s="229" t="s">
        <v>1952</v>
      </c>
      <c r="J270" s="229" t="s">
        <v>1953</v>
      </c>
      <c r="K270" s="229" t="s">
        <v>1952</v>
      </c>
      <c r="L270" s="229" t="s">
        <v>1953</v>
      </c>
      <c r="M270" s="230"/>
      <c r="N270" s="231"/>
      <c r="O270" s="231"/>
    </row>
    <row r="271" spans="1:15" ht="30.05" x14ac:dyDescent="0.35">
      <c r="A271" s="172"/>
      <c r="B271" s="156" t="s">
        <v>533</v>
      </c>
      <c r="C271" s="173"/>
      <c r="D271" s="237">
        <f t="shared" ref="D271" si="83">SUM(D272:D309)</f>
        <v>6.75</v>
      </c>
      <c r="E271" s="237">
        <f t="shared" ref="E271:F271" si="84">SUM(E272:E309)</f>
        <v>0</v>
      </c>
      <c r="F271" s="237">
        <f t="shared" si="84"/>
        <v>0</v>
      </c>
      <c r="G271" s="227"/>
      <c r="H271" s="228"/>
      <c r="I271" s="227"/>
      <c r="J271" s="227"/>
      <c r="K271" s="227"/>
      <c r="L271" s="227"/>
      <c r="M271" s="230"/>
      <c r="N271" s="231"/>
      <c r="O271" s="231"/>
    </row>
    <row r="272" spans="1:15" ht="46.65" x14ac:dyDescent="0.35">
      <c r="A272" s="208">
        <v>222</v>
      </c>
      <c r="B272" s="152" t="s">
        <v>1659</v>
      </c>
      <c r="C272" s="174" t="s">
        <v>534</v>
      </c>
      <c r="D272" s="192"/>
      <c r="E272" s="153"/>
      <c r="F272" s="153"/>
      <c r="G272" s="229">
        <v>2018</v>
      </c>
      <c r="H272" s="229">
        <v>2020</v>
      </c>
      <c r="I272" s="229" t="s">
        <v>1952</v>
      </c>
      <c r="J272" s="229" t="s">
        <v>1953</v>
      </c>
      <c r="K272" s="229" t="s">
        <v>1952</v>
      </c>
      <c r="L272" s="229" t="s">
        <v>1953</v>
      </c>
      <c r="M272" s="230"/>
      <c r="N272" s="231"/>
      <c r="O272" s="231"/>
    </row>
    <row r="273" spans="1:15" ht="31.1" x14ac:dyDescent="0.35">
      <c r="A273" s="208">
        <v>223</v>
      </c>
      <c r="B273" s="152" t="s">
        <v>535</v>
      </c>
      <c r="C273" s="174" t="s">
        <v>536</v>
      </c>
      <c r="D273" s="192"/>
      <c r="E273" s="153"/>
      <c r="F273" s="153"/>
      <c r="G273" s="229">
        <v>2019</v>
      </c>
      <c r="H273" s="229">
        <v>2020</v>
      </c>
      <c r="I273" s="229" t="s">
        <v>1518</v>
      </c>
      <c r="J273" s="229" t="s">
        <v>1953</v>
      </c>
      <c r="K273" s="229" t="s">
        <v>1518</v>
      </c>
      <c r="L273" s="229" t="s">
        <v>1953</v>
      </c>
      <c r="M273" s="230"/>
      <c r="N273" s="231"/>
      <c r="O273" s="231"/>
    </row>
    <row r="274" spans="1:15" ht="31.1" x14ac:dyDescent="0.35">
      <c r="A274" s="208">
        <v>224</v>
      </c>
      <c r="B274" s="152" t="s">
        <v>537</v>
      </c>
      <c r="C274" s="174" t="s">
        <v>538</v>
      </c>
      <c r="D274" s="192"/>
      <c r="E274" s="153"/>
      <c r="F274" s="153"/>
      <c r="G274" s="229">
        <v>2020</v>
      </c>
      <c r="H274" s="229">
        <v>2021</v>
      </c>
      <c r="I274" s="229" t="s">
        <v>1518</v>
      </c>
      <c r="J274" s="229" t="s">
        <v>1953</v>
      </c>
      <c r="K274" s="229" t="s">
        <v>1518</v>
      </c>
      <c r="L274" s="229" t="s">
        <v>1953</v>
      </c>
      <c r="M274" s="230"/>
      <c r="N274" s="231"/>
      <c r="O274" s="231"/>
    </row>
    <row r="275" spans="1:15" ht="62.2" x14ac:dyDescent="0.35">
      <c r="A275" s="208">
        <v>225</v>
      </c>
      <c r="B275" s="152" t="s">
        <v>1660</v>
      </c>
      <c r="C275" s="174" t="s">
        <v>539</v>
      </c>
      <c r="D275" s="192"/>
      <c r="E275" s="153"/>
      <c r="F275" s="153"/>
      <c r="G275" s="229">
        <v>2018</v>
      </c>
      <c r="H275" s="229">
        <v>2021</v>
      </c>
      <c r="I275" s="229" t="s">
        <v>1518</v>
      </c>
      <c r="J275" s="229" t="s">
        <v>1953</v>
      </c>
      <c r="K275" s="229" t="s">
        <v>1518</v>
      </c>
      <c r="L275" s="229" t="s">
        <v>1953</v>
      </c>
      <c r="M275" s="230"/>
      <c r="N275" s="231"/>
      <c r="O275" s="231"/>
    </row>
    <row r="276" spans="1:15" ht="31.1" x14ac:dyDescent="0.35">
      <c r="A276" s="208">
        <v>226</v>
      </c>
      <c r="B276" s="152" t="s">
        <v>540</v>
      </c>
      <c r="C276" s="174" t="s">
        <v>541</v>
      </c>
      <c r="D276" s="192">
        <v>1.26</v>
      </c>
      <c r="E276" s="153"/>
      <c r="F276" s="153"/>
      <c r="G276" s="229">
        <v>2019</v>
      </c>
      <c r="H276" s="229">
        <v>2020</v>
      </c>
      <c r="I276" s="229" t="s">
        <v>1952</v>
      </c>
      <c r="J276" s="229" t="s">
        <v>1953</v>
      </c>
      <c r="K276" s="229" t="s">
        <v>1952</v>
      </c>
      <c r="L276" s="229" t="s">
        <v>1953</v>
      </c>
      <c r="M276" s="230"/>
      <c r="N276" s="231"/>
      <c r="O276" s="231"/>
    </row>
    <row r="277" spans="1:15" ht="31.1" x14ac:dyDescent="0.35">
      <c r="A277" s="208">
        <v>227</v>
      </c>
      <c r="B277" s="152" t="s">
        <v>542</v>
      </c>
      <c r="C277" s="174" t="s">
        <v>543</v>
      </c>
      <c r="D277" s="192"/>
      <c r="E277" s="153"/>
      <c r="F277" s="153"/>
      <c r="G277" s="229">
        <v>2019</v>
      </c>
      <c r="H277" s="229">
        <v>2020</v>
      </c>
      <c r="I277" s="229" t="s">
        <v>1518</v>
      </c>
      <c r="J277" s="229" t="s">
        <v>1953</v>
      </c>
      <c r="K277" s="229" t="s">
        <v>1518</v>
      </c>
      <c r="L277" s="229" t="s">
        <v>1953</v>
      </c>
      <c r="M277" s="230"/>
      <c r="N277" s="231"/>
      <c r="O277" s="231"/>
    </row>
    <row r="278" spans="1:15" ht="31.1" x14ac:dyDescent="0.35">
      <c r="A278" s="208">
        <v>228</v>
      </c>
      <c r="B278" s="152" t="s">
        <v>544</v>
      </c>
      <c r="C278" s="174" t="s">
        <v>545</v>
      </c>
      <c r="D278" s="192"/>
      <c r="E278" s="153"/>
      <c r="F278" s="153"/>
      <c r="G278" s="229">
        <v>2019</v>
      </c>
      <c r="H278" s="229">
        <v>2020</v>
      </c>
      <c r="I278" s="229" t="s">
        <v>1952</v>
      </c>
      <c r="J278" s="229" t="s">
        <v>1953</v>
      </c>
      <c r="K278" s="229" t="s">
        <v>1518</v>
      </c>
      <c r="L278" s="229" t="s">
        <v>1953</v>
      </c>
      <c r="M278" s="230"/>
      <c r="N278" s="231"/>
      <c r="O278" s="231"/>
    </row>
    <row r="279" spans="1:15" ht="46.65" x14ac:dyDescent="0.35">
      <c r="A279" s="208">
        <v>229</v>
      </c>
      <c r="B279" s="152" t="s">
        <v>546</v>
      </c>
      <c r="C279" s="174" t="s">
        <v>547</v>
      </c>
      <c r="D279" s="192"/>
      <c r="E279" s="153"/>
      <c r="F279" s="153"/>
      <c r="G279" s="229">
        <v>2018</v>
      </c>
      <c r="H279" s="229">
        <v>2020</v>
      </c>
      <c r="I279" s="229" t="s">
        <v>1952</v>
      </c>
      <c r="J279" s="229" t="s">
        <v>1953</v>
      </c>
      <c r="K279" s="229" t="s">
        <v>1952</v>
      </c>
      <c r="L279" s="229" t="s">
        <v>1953</v>
      </c>
      <c r="M279" s="230"/>
      <c r="N279" s="231"/>
      <c r="O279" s="231"/>
    </row>
    <row r="280" spans="1:15" ht="31.1" x14ac:dyDescent="0.35">
      <c r="A280" s="208">
        <v>230</v>
      </c>
      <c r="B280" s="152" t="s">
        <v>1661</v>
      </c>
      <c r="C280" s="174" t="s">
        <v>548</v>
      </c>
      <c r="D280" s="153"/>
      <c r="E280" s="153"/>
      <c r="F280" s="153"/>
      <c r="G280" s="229">
        <v>2018</v>
      </c>
      <c r="H280" s="229">
        <v>2020</v>
      </c>
      <c r="I280" s="229" t="s">
        <v>1952</v>
      </c>
      <c r="J280" s="229" t="s">
        <v>1953</v>
      </c>
      <c r="K280" s="229" t="s">
        <v>1518</v>
      </c>
      <c r="L280" s="229" t="s">
        <v>1953</v>
      </c>
      <c r="M280" s="230"/>
      <c r="N280" s="231"/>
      <c r="O280" s="231"/>
    </row>
    <row r="281" spans="1:15" ht="46.65" x14ac:dyDescent="0.35">
      <c r="A281" s="208">
        <v>231</v>
      </c>
      <c r="B281" s="152" t="s">
        <v>549</v>
      </c>
      <c r="C281" s="174" t="s">
        <v>550</v>
      </c>
      <c r="D281" s="192">
        <v>1.26</v>
      </c>
      <c r="E281" s="153"/>
      <c r="F281" s="153"/>
      <c r="G281" s="229">
        <v>2018</v>
      </c>
      <c r="H281" s="229">
        <v>2020</v>
      </c>
      <c r="I281" s="229" t="s">
        <v>1952</v>
      </c>
      <c r="J281" s="229" t="s">
        <v>1953</v>
      </c>
      <c r="K281" s="229" t="s">
        <v>1952</v>
      </c>
      <c r="L281" s="229" t="s">
        <v>1953</v>
      </c>
      <c r="M281" s="230"/>
      <c r="N281" s="231"/>
      <c r="O281" s="231"/>
    </row>
    <row r="282" spans="1:15" ht="46.65" x14ac:dyDescent="0.35">
      <c r="A282" s="208">
        <v>232</v>
      </c>
      <c r="B282" s="152" t="s">
        <v>551</v>
      </c>
      <c r="C282" s="174" t="s">
        <v>552</v>
      </c>
      <c r="D282" s="192"/>
      <c r="E282" s="153"/>
      <c r="F282" s="153"/>
      <c r="G282" s="229">
        <v>2019</v>
      </c>
      <c r="H282" s="229">
        <v>2025</v>
      </c>
      <c r="I282" s="229" t="s">
        <v>1518</v>
      </c>
      <c r="J282" s="229" t="s">
        <v>1953</v>
      </c>
      <c r="K282" s="229" t="s">
        <v>1952</v>
      </c>
      <c r="L282" s="229" t="s">
        <v>1953</v>
      </c>
      <c r="M282" s="230"/>
      <c r="N282" s="231"/>
      <c r="O282" s="231"/>
    </row>
    <row r="283" spans="1:15" ht="46.65" x14ac:dyDescent="0.35">
      <c r="A283" s="208">
        <v>233</v>
      </c>
      <c r="B283" s="152" t="s">
        <v>553</v>
      </c>
      <c r="C283" s="174" t="s">
        <v>554</v>
      </c>
      <c r="D283" s="192"/>
      <c r="E283" s="153"/>
      <c r="F283" s="153"/>
      <c r="G283" s="229">
        <v>2019</v>
      </c>
      <c r="H283" s="229">
        <v>2020</v>
      </c>
      <c r="I283" s="229" t="s">
        <v>1952</v>
      </c>
      <c r="J283" s="229" t="s">
        <v>1953</v>
      </c>
      <c r="K283" s="229" t="s">
        <v>1952</v>
      </c>
      <c r="L283" s="229" t="s">
        <v>1953</v>
      </c>
      <c r="M283" s="230"/>
      <c r="N283" s="231"/>
      <c r="O283" s="231"/>
    </row>
    <row r="284" spans="1:15" ht="46.65" x14ac:dyDescent="0.35">
      <c r="A284" s="208">
        <v>234</v>
      </c>
      <c r="B284" s="152" t="s">
        <v>1662</v>
      </c>
      <c r="C284" s="174" t="s">
        <v>555</v>
      </c>
      <c r="D284" s="192"/>
      <c r="E284" s="153"/>
      <c r="F284" s="153"/>
      <c r="G284" s="229">
        <v>2018</v>
      </c>
      <c r="H284" s="229">
        <v>2020</v>
      </c>
      <c r="I284" s="229" t="s">
        <v>1518</v>
      </c>
      <c r="J284" s="229" t="s">
        <v>1953</v>
      </c>
      <c r="K284" s="229" t="s">
        <v>1518</v>
      </c>
      <c r="L284" s="229" t="s">
        <v>1953</v>
      </c>
      <c r="M284" s="230"/>
      <c r="N284" s="231"/>
      <c r="O284" s="231"/>
    </row>
    <row r="285" spans="1:15" ht="62.2" x14ac:dyDescent="0.35">
      <c r="A285" s="208">
        <v>235</v>
      </c>
      <c r="B285" s="152" t="s">
        <v>1663</v>
      </c>
      <c r="C285" s="174" t="s">
        <v>556</v>
      </c>
      <c r="D285" s="192">
        <v>0.4</v>
      </c>
      <c r="E285" s="153"/>
      <c r="F285" s="153"/>
      <c r="G285" s="229">
        <v>2019</v>
      </c>
      <c r="H285" s="229">
        <v>2020</v>
      </c>
      <c r="I285" s="229" t="s">
        <v>1952</v>
      </c>
      <c r="J285" s="229" t="s">
        <v>1953</v>
      </c>
      <c r="K285" s="229" t="s">
        <v>1952</v>
      </c>
      <c r="L285" s="229" t="s">
        <v>1953</v>
      </c>
      <c r="M285" s="230"/>
      <c r="N285" s="231"/>
      <c r="O285" s="231"/>
    </row>
    <row r="286" spans="1:15" ht="46.65" x14ac:dyDescent="0.35">
      <c r="A286" s="208">
        <v>236</v>
      </c>
      <c r="B286" s="152" t="s">
        <v>1664</v>
      </c>
      <c r="C286" s="174" t="s">
        <v>557</v>
      </c>
      <c r="D286" s="192">
        <v>0.4</v>
      </c>
      <c r="E286" s="153"/>
      <c r="F286" s="153"/>
      <c r="G286" s="229">
        <v>2019</v>
      </c>
      <c r="H286" s="229">
        <v>2020</v>
      </c>
      <c r="I286" s="229" t="s">
        <v>1952</v>
      </c>
      <c r="J286" s="229" t="s">
        <v>1953</v>
      </c>
      <c r="K286" s="229" t="s">
        <v>1952</v>
      </c>
      <c r="L286" s="229" t="s">
        <v>1953</v>
      </c>
      <c r="M286" s="230"/>
      <c r="N286" s="231"/>
      <c r="O286" s="231"/>
    </row>
    <row r="287" spans="1:15" ht="62.2" x14ac:dyDescent="0.35">
      <c r="A287" s="208">
        <v>237</v>
      </c>
      <c r="B287" s="152" t="s">
        <v>1665</v>
      </c>
      <c r="C287" s="174" t="s">
        <v>558</v>
      </c>
      <c r="D287" s="192"/>
      <c r="E287" s="153"/>
      <c r="F287" s="153"/>
      <c r="G287" s="229">
        <v>2019</v>
      </c>
      <c r="H287" s="229">
        <v>2020</v>
      </c>
      <c r="I287" s="229" t="s">
        <v>1518</v>
      </c>
      <c r="J287" s="229" t="s">
        <v>1953</v>
      </c>
      <c r="K287" s="229" t="s">
        <v>1518</v>
      </c>
      <c r="L287" s="229" t="s">
        <v>1953</v>
      </c>
      <c r="M287" s="230"/>
      <c r="N287" s="231"/>
      <c r="O287" s="231"/>
    </row>
    <row r="288" spans="1:15" ht="46.65" x14ac:dyDescent="0.35">
      <c r="A288" s="208">
        <v>238</v>
      </c>
      <c r="B288" s="152" t="s">
        <v>1666</v>
      </c>
      <c r="C288" s="174" t="s">
        <v>559</v>
      </c>
      <c r="D288" s="192"/>
      <c r="E288" s="153"/>
      <c r="F288" s="153"/>
      <c r="G288" s="229">
        <v>2019</v>
      </c>
      <c r="H288" s="229">
        <v>2021</v>
      </c>
      <c r="I288" s="229" t="s">
        <v>1518</v>
      </c>
      <c r="J288" s="229" t="s">
        <v>1953</v>
      </c>
      <c r="K288" s="229" t="s">
        <v>1518</v>
      </c>
      <c r="L288" s="229" t="s">
        <v>1953</v>
      </c>
      <c r="M288" s="230"/>
      <c r="N288" s="231"/>
      <c r="O288" s="231"/>
    </row>
    <row r="289" spans="1:15" ht="62.2" x14ac:dyDescent="0.35">
      <c r="A289" s="208">
        <v>239</v>
      </c>
      <c r="B289" s="152" t="s">
        <v>1667</v>
      </c>
      <c r="C289" s="174" t="s">
        <v>560</v>
      </c>
      <c r="D289" s="192">
        <v>0.4</v>
      </c>
      <c r="E289" s="153"/>
      <c r="F289" s="153"/>
      <c r="G289" s="229">
        <v>2019</v>
      </c>
      <c r="H289" s="229">
        <v>2020</v>
      </c>
      <c r="I289" s="229" t="s">
        <v>1952</v>
      </c>
      <c r="J289" s="229" t="s">
        <v>1953</v>
      </c>
      <c r="K289" s="229" t="s">
        <v>1952</v>
      </c>
      <c r="L289" s="229" t="s">
        <v>1953</v>
      </c>
      <c r="M289" s="230"/>
      <c r="N289" s="231"/>
      <c r="O289" s="231"/>
    </row>
    <row r="290" spans="1:15" ht="46.65" x14ac:dyDescent="0.35">
      <c r="A290" s="208">
        <v>240</v>
      </c>
      <c r="B290" s="152" t="s">
        <v>1668</v>
      </c>
      <c r="C290" s="176" t="s">
        <v>561</v>
      </c>
      <c r="D290" s="192"/>
      <c r="E290" s="153"/>
      <c r="F290" s="153"/>
      <c r="G290" s="229">
        <v>2019</v>
      </c>
      <c r="H290" s="229">
        <v>2020</v>
      </c>
      <c r="I290" s="229" t="s">
        <v>1518</v>
      </c>
      <c r="J290" s="229" t="s">
        <v>1953</v>
      </c>
      <c r="K290" s="229" t="s">
        <v>1518</v>
      </c>
      <c r="L290" s="229" t="s">
        <v>1953</v>
      </c>
      <c r="M290" s="230"/>
      <c r="N290" s="231"/>
      <c r="O290" s="231"/>
    </row>
    <row r="291" spans="1:15" ht="62.2" x14ac:dyDescent="0.35">
      <c r="A291" s="208">
        <v>241</v>
      </c>
      <c r="B291" s="152" t="s">
        <v>1669</v>
      </c>
      <c r="C291" s="174" t="s">
        <v>1670</v>
      </c>
      <c r="D291" s="192">
        <v>2</v>
      </c>
      <c r="E291" s="153"/>
      <c r="F291" s="153"/>
      <c r="G291" s="229">
        <v>2019</v>
      </c>
      <c r="H291" s="229">
        <v>2020</v>
      </c>
      <c r="I291" s="229" t="s">
        <v>1952</v>
      </c>
      <c r="J291" s="229" t="s">
        <v>1953</v>
      </c>
      <c r="K291" s="229" t="s">
        <v>1952</v>
      </c>
      <c r="L291" s="229" t="s">
        <v>1953</v>
      </c>
      <c r="M291" s="230"/>
      <c r="N291" s="231"/>
      <c r="O291" s="231"/>
    </row>
    <row r="292" spans="1:15" ht="62.2" x14ac:dyDescent="0.35">
      <c r="A292" s="208">
        <v>242</v>
      </c>
      <c r="B292" s="152" t="s">
        <v>562</v>
      </c>
      <c r="C292" s="174" t="s">
        <v>1671</v>
      </c>
      <c r="D292" s="192"/>
      <c r="E292" s="153"/>
      <c r="F292" s="153"/>
      <c r="G292" s="229">
        <v>2019</v>
      </c>
      <c r="H292" s="229">
        <v>2020</v>
      </c>
      <c r="I292" s="229" t="s">
        <v>1518</v>
      </c>
      <c r="J292" s="229" t="s">
        <v>1953</v>
      </c>
      <c r="K292" s="229" t="s">
        <v>1518</v>
      </c>
      <c r="L292" s="229" t="s">
        <v>1953</v>
      </c>
      <c r="M292" s="230"/>
      <c r="N292" s="231"/>
      <c r="O292" s="231"/>
    </row>
    <row r="293" spans="1:15" ht="46.65" x14ac:dyDescent="0.35">
      <c r="A293" s="208">
        <v>243</v>
      </c>
      <c r="B293" s="152" t="s">
        <v>1672</v>
      </c>
      <c r="C293" s="174" t="s">
        <v>563</v>
      </c>
      <c r="D293" s="192"/>
      <c r="E293" s="153"/>
      <c r="F293" s="153"/>
      <c r="G293" s="229">
        <v>2019</v>
      </c>
      <c r="H293" s="229">
        <v>2020</v>
      </c>
      <c r="I293" s="229" t="s">
        <v>1518</v>
      </c>
      <c r="J293" s="229" t="s">
        <v>1953</v>
      </c>
      <c r="K293" s="229" t="s">
        <v>1518</v>
      </c>
      <c r="L293" s="229" t="s">
        <v>1953</v>
      </c>
      <c r="M293" s="230"/>
      <c r="N293" s="231"/>
      <c r="O293" s="231"/>
    </row>
    <row r="294" spans="1:15" ht="62.2" x14ac:dyDescent="0.35">
      <c r="A294" s="208">
        <v>244</v>
      </c>
      <c r="B294" s="152" t="s">
        <v>564</v>
      </c>
      <c r="C294" s="174" t="s">
        <v>1673</v>
      </c>
      <c r="D294" s="192"/>
      <c r="E294" s="153"/>
      <c r="F294" s="153"/>
      <c r="G294" s="229">
        <v>2020</v>
      </c>
      <c r="H294" s="229">
        <v>2020</v>
      </c>
      <c r="I294" s="229" t="s">
        <v>1518</v>
      </c>
      <c r="J294" s="229" t="s">
        <v>1953</v>
      </c>
      <c r="K294" s="229" t="s">
        <v>1518</v>
      </c>
      <c r="L294" s="229" t="s">
        <v>1953</v>
      </c>
      <c r="M294" s="230"/>
      <c r="N294" s="231"/>
      <c r="O294" s="231"/>
    </row>
    <row r="295" spans="1:15" ht="31.1" x14ac:dyDescent="0.35">
      <c r="A295" s="208">
        <v>245</v>
      </c>
      <c r="B295" s="152" t="s">
        <v>565</v>
      </c>
      <c r="C295" s="174" t="s">
        <v>566</v>
      </c>
      <c r="D295" s="192"/>
      <c r="E295" s="153"/>
      <c r="F295" s="153"/>
      <c r="G295" s="229">
        <v>2019</v>
      </c>
      <c r="H295" s="229">
        <v>2020</v>
      </c>
      <c r="I295" s="229" t="s">
        <v>1518</v>
      </c>
      <c r="J295" s="229" t="s">
        <v>1953</v>
      </c>
      <c r="K295" s="229" t="s">
        <v>1518</v>
      </c>
      <c r="L295" s="229" t="s">
        <v>1953</v>
      </c>
      <c r="M295" s="230"/>
      <c r="N295" s="231"/>
      <c r="O295" s="231"/>
    </row>
    <row r="296" spans="1:15" ht="62.2" x14ac:dyDescent="0.35">
      <c r="A296" s="208">
        <v>246</v>
      </c>
      <c r="B296" s="152" t="s">
        <v>567</v>
      </c>
      <c r="C296" s="174" t="s">
        <v>568</v>
      </c>
      <c r="D296" s="192">
        <v>0.4</v>
      </c>
      <c r="E296" s="153"/>
      <c r="F296" s="153"/>
      <c r="G296" s="229">
        <v>2019</v>
      </c>
      <c r="H296" s="229">
        <v>2020</v>
      </c>
      <c r="I296" s="229" t="s">
        <v>1952</v>
      </c>
      <c r="J296" s="229" t="s">
        <v>1953</v>
      </c>
      <c r="K296" s="229" t="s">
        <v>1952</v>
      </c>
      <c r="L296" s="229" t="s">
        <v>1953</v>
      </c>
      <c r="M296" s="230"/>
      <c r="N296" s="231"/>
      <c r="O296" s="231"/>
    </row>
    <row r="297" spans="1:15" ht="62.2" x14ac:dyDescent="0.35">
      <c r="A297" s="208">
        <v>247</v>
      </c>
      <c r="B297" s="152" t="s">
        <v>569</v>
      </c>
      <c r="C297" s="174" t="s">
        <v>1674</v>
      </c>
      <c r="D297" s="192"/>
      <c r="E297" s="153"/>
      <c r="F297" s="153"/>
      <c r="G297" s="229">
        <v>2019</v>
      </c>
      <c r="H297" s="229">
        <v>2020</v>
      </c>
      <c r="I297" s="229" t="s">
        <v>1518</v>
      </c>
      <c r="J297" s="229" t="s">
        <v>1953</v>
      </c>
      <c r="K297" s="229" t="s">
        <v>1518</v>
      </c>
      <c r="L297" s="229" t="s">
        <v>1953</v>
      </c>
      <c r="M297" s="230"/>
      <c r="N297" s="231"/>
      <c r="O297" s="231"/>
    </row>
    <row r="298" spans="1:15" ht="62.2" x14ac:dyDescent="0.35">
      <c r="A298" s="208">
        <v>248</v>
      </c>
      <c r="B298" s="152" t="s">
        <v>570</v>
      </c>
      <c r="C298" s="174" t="s">
        <v>1675</v>
      </c>
      <c r="D298" s="192"/>
      <c r="E298" s="153"/>
      <c r="F298" s="153"/>
      <c r="G298" s="229">
        <v>2020</v>
      </c>
      <c r="H298" s="229">
        <v>2020</v>
      </c>
      <c r="I298" s="229" t="s">
        <v>1518</v>
      </c>
      <c r="J298" s="229" t="s">
        <v>1953</v>
      </c>
      <c r="K298" s="229" t="s">
        <v>1518</v>
      </c>
      <c r="L298" s="229" t="s">
        <v>1953</v>
      </c>
      <c r="M298" s="230"/>
      <c r="N298" s="231"/>
      <c r="O298" s="231"/>
    </row>
    <row r="299" spans="1:15" ht="46.65" x14ac:dyDescent="0.35">
      <c r="A299" s="208">
        <v>249</v>
      </c>
      <c r="B299" s="152" t="s">
        <v>1676</v>
      </c>
      <c r="C299" s="174" t="s">
        <v>1677</v>
      </c>
      <c r="D299" s="192"/>
      <c r="E299" s="153"/>
      <c r="F299" s="153"/>
      <c r="G299" s="229">
        <v>2019</v>
      </c>
      <c r="H299" s="229">
        <v>2020</v>
      </c>
      <c r="I299" s="229" t="s">
        <v>1518</v>
      </c>
      <c r="J299" s="229" t="s">
        <v>1953</v>
      </c>
      <c r="K299" s="229" t="s">
        <v>1518</v>
      </c>
      <c r="L299" s="229" t="s">
        <v>1953</v>
      </c>
      <c r="M299" s="230"/>
      <c r="N299" s="231"/>
      <c r="O299" s="231"/>
    </row>
    <row r="300" spans="1:15" ht="93.25" x14ac:dyDescent="0.35">
      <c r="A300" s="208">
        <v>250</v>
      </c>
      <c r="B300" s="152" t="s">
        <v>571</v>
      </c>
      <c r="C300" s="174" t="s">
        <v>1678</v>
      </c>
      <c r="D300" s="192"/>
      <c r="E300" s="153"/>
      <c r="F300" s="153"/>
      <c r="G300" s="229">
        <v>2020</v>
      </c>
      <c r="H300" s="229">
        <v>2020</v>
      </c>
      <c r="I300" s="229" t="s">
        <v>1518</v>
      </c>
      <c r="J300" s="229" t="s">
        <v>1953</v>
      </c>
      <c r="K300" s="229" t="s">
        <v>1518</v>
      </c>
      <c r="L300" s="229" t="s">
        <v>1953</v>
      </c>
      <c r="M300" s="230"/>
      <c r="N300" s="231"/>
      <c r="O300" s="231"/>
    </row>
    <row r="301" spans="1:15" ht="93.25" x14ac:dyDescent="0.35">
      <c r="A301" s="208">
        <v>251</v>
      </c>
      <c r="B301" s="152" t="s">
        <v>572</v>
      </c>
      <c r="C301" s="174" t="s">
        <v>573</v>
      </c>
      <c r="D301" s="192"/>
      <c r="E301" s="153"/>
      <c r="F301" s="153"/>
      <c r="G301" s="229">
        <v>2020</v>
      </c>
      <c r="H301" s="229">
        <v>2020</v>
      </c>
      <c r="I301" s="229" t="s">
        <v>1518</v>
      </c>
      <c r="J301" s="229" t="s">
        <v>1953</v>
      </c>
      <c r="K301" s="229" t="s">
        <v>1952</v>
      </c>
      <c r="L301" s="229" t="s">
        <v>1953</v>
      </c>
      <c r="M301" s="230"/>
      <c r="N301" s="231"/>
      <c r="O301" s="231"/>
    </row>
    <row r="302" spans="1:15" ht="46.65" x14ac:dyDescent="0.35">
      <c r="A302" s="208">
        <v>252</v>
      </c>
      <c r="B302" s="152" t="s">
        <v>574</v>
      </c>
      <c r="C302" s="174" t="s">
        <v>575</v>
      </c>
      <c r="D302" s="192"/>
      <c r="E302" s="153"/>
      <c r="F302" s="153"/>
      <c r="G302" s="229">
        <v>2019</v>
      </c>
      <c r="H302" s="229">
        <v>2020</v>
      </c>
      <c r="I302" s="229" t="s">
        <v>1952</v>
      </c>
      <c r="J302" s="229" t="s">
        <v>1953</v>
      </c>
      <c r="K302" s="229" t="s">
        <v>1952</v>
      </c>
      <c r="L302" s="229" t="s">
        <v>1953</v>
      </c>
      <c r="M302" s="230"/>
      <c r="N302" s="231"/>
      <c r="O302" s="231"/>
    </row>
    <row r="303" spans="1:15" ht="46.65" x14ac:dyDescent="0.35">
      <c r="A303" s="208">
        <v>253</v>
      </c>
      <c r="B303" s="152" t="s">
        <v>576</v>
      </c>
      <c r="C303" s="174" t="s">
        <v>577</v>
      </c>
      <c r="D303" s="192"/>
      <c r="E303" s="153"/>
      <c r="F303" s="153"/>
      <c r="G303" s="229">
        <v>2019</v>
      </c>
      <c r="H303" s="229">
        <v>2020</v>
      </c>
      <c r="I303" s="229" t="s">
        <v>1952</v>
      </c>
      <c r="J303" s="229" t="s">
        <v>1953</v>
      </c>
      <c r="K303" s="229" t="s">
        <v>1952</v>
      </c>
      <c r="L303" s="229" t="s">
        <v>1953</v>
      </c>
      <c r="M303" s="230"/>
      <c r="N303" s="231"/>
      <c r="O303" s="231"/>
    </row>
    <row r="304" spans="1:15" ht="46.65" x14ac:dyDescent="0.35">
      <c r="A304" s="208">
        <v>254</v>
      </c>
      <c r="B304" s="152" t="s">
        <v>578</v>
      </c>
      <c r="C304" s="174" t="s">
        <v>579</v>
      </c>
      <c r="D304" s="192"/>
      <c r="E304" s="153"/>
      <c r="F304" s="153"/>
      <c r="G304" s="229">
        <v>2019</v>
      </c>
      <c r="H304" s="229">
        <v>2020</v>
      </c>
      <c r="I304" s="229" t="s">
        <v>1952</v>
      </c>
      <c r="J304" s="229" t="s">
        <v>1953</v>
      </c>
      <c r="K304" s="229" t="s">
        <v>1952</v>
      </c>
      <c r="L304" s="229" t="s">
        <v>1953</v>
      </c>
      <c r="M304" s="230"/>
      <c r="N304" s="231"/>
      <c r="O304" s="231"/>
    </row>
    <row r="305" spans="1:15" ht="77.7" x14ac:dyDescent="0.35">
      <c r="A305" s="208">
        <v>255</v>
      </c>
      <c r="B305" s="152" t="s">
        <v>580</v>
      </c>
      <c r="C305" s="174" t="s">
        <v>581</v>
      </c>
      <c r="D305" s="192"/>
      <c r="E305" s="153"/>
      <c r="F305" s="153"/>
      <c r="G305" s="229">
        <v>2020</v>
      </c>
      <c r="H305" s="229">
        <v>2020</v>
      </c>
      <c r="I305" s="229" t="s">
        <v>1518</v>
      </c>
      <c r="J305" s="229" t="s">
        <v>1953</v>
      </c>
      <c r="K305" s="229" t="s">
        <v>1952</v>
      </c>
      <c r="L305" s="229" t="s">
        <v>1953</v>
      </c>
      <c r="M305" s="230"/>
      <c r="N305" s="231"/>
      <c r="O305" s="231"/>
    </row>
    <row r="306" spans="1:15" ht="77.7" x14ac:dyDescent="0.35">
      <c r="A306" s="208">
        <v>256</v>
      </c>
      <c r="B306" s="152" t="s">
        <v>582</v>
      </c>
      <c r="C306" s="174" t="s">
        <v>583</v>
      </c>
      <c r="D306" s="192"/>
      <c r="E306" s="153"/>
      <c r="F306" s="153"/>
      <c r="G306" s="229">
        <v>2020</v>
      </c>
      <c r="H306" s="229">
        <v>2020</v>
      </c>
      <c r="I306" s="229" t="s">
        <v>1518</v>
      </c>
      <c r="J306" s="229" t="s">
        <v>1953</v>
      </c>
      <c r="K306" s="229" t="s">
        <v>1952</v>
      </c>
      <c r="L306" s="229" t="s">
        <v>1953</v>
      </c>
      <c r="M306" s="230"/>
      <c r="N306" s="231"/>
      <c r="O306" s="231"/>
    </row>
    <row r="307" spans="1:15" ht="77.7" x14ac:dyDescent="0.35">
      <c r="A307" s="208">
        <v>257</v>
      </c>
      <c r="B307" s="152" t="s">
        <v>584</v>
      </c>
      <c r="C307" s="174" t="s">
        <v>585</v>
      </c>
      <c r="D307" s="192">
        <v>0.63</v>
      </c>
      <c r="E307" s="153"/>
      <c r="F307" s="153"/>
      <c r="G307" s="229">
        <v>2020</v>
      </c>
      <c r="H307" s="229">
        <v>2020</v>
      </c>
      <c r="I307" s="229" t="s">
        <v>1952</v>
      </c>
      <c r="J307" s="229" t="s">
        <v>1953</v>
      </c>
      <c r="K307" s="229" t="s">
        <v>1952</v>
      </c>
      <c r="L307" s="229" t="s">
        <v>1953</v>
      </c>
      <c r="M307" s="230"/>
      <c r="N307" s="231"/>
      <c r="O307" s="231"/>
    </row>
    <row r="308" spans="1:15" ht="31.1" x14ac:dyDescent="0.35">
      <c r="A308" s="208">
        <v>258</v>
      </c>
      <c r="B308" s="152" t="s">
        <v>1679</v>
      </c>
      <c r="C308" s="174" t="s">
        <v>1680</v>
      </c>
      <c r="D308" s="192"/>
      <c r="E308" s="153"/>
      <c r="F308" s="153"/>
      <c r="G308" s="229">
        <v>2020</v>
      </c>
      <c r="H308" s="229">
        <v>2021</v>
      </c>
      <c r="I308" s="229" t="s">
        <v>1518</v>
      </c>
      <c r="J308" s="229" t="s">
        <v>1953</v>
      </c>
      <c r="K308" s="229" t="s">
        <v>1518</v>
      </c>
      <c r="L308" s="229" t="s">
        <v>1953</v>
      </c>
      <c r="M308" s="230"/>
      <c r="N308" s="231"/>
      <c r="O308" s="231"/>
    </row>
    <row r="309" spans="1:15" ht="46.65" x14ac:dyDescent="0.35">
      <c r="A309" s="208">
        <v>259</v>
      </c>
      <c r="B309" s="152" t="s">
        <v>1681</v>
      </c>
      <c r="C309" s="174" t="s">
        <v>1682</v>
      </c>
      <c r="D309" s="192"/>
      <c r="E309" s="153"/>
      <c r="F309" s="153"/>
      <c r="G309" s="229">
        <v>2020</v>
      </c>
      <c r="H309" s="229">
        <v>2020</v>
      </c>
      <c r="I309" s="229" t="s">
        <v>1952</v>
      </c>
      <c r="J309" s="229" t="s">
        <v>1953</v>
      </c>
      <c r="K309" s="229" t="s">
        <v>1518</v>
      </c>
      <c r="L309" s="229" t="s">
        <v>1953</v>
      </c>
      <c r="M309" s="230"/>
      <c r="N309" s="231"/>
      <c r="O309" s="231"/>
    </row>
    <row r="310" spans="1:15" ht="30.05" x14ac:dyDescent="0.35">
      <c r="A310" s="172"/>
      <c r="B310" s="156" t="s">
        <v>586</v>
      </c>
      <c r="C310" s="173"/>
      <c r="D310" s="237">
        <f t="shared" ref="D310" si="85">SUM(D311:D315)</f>
        <v>2</v>
      </c>
      <c r="E310" s="237">
        <f t="shared" ref="E310:F310" si="86">SUM(E311:E315)</f>
        <v>0</v>
      </c>
      <c r="F310" s="237">
        <f t="shared" si="86"/>
        <v>0.67</v>
      </c>
      <c r="G310" s="227"/>
      <c r="H310" s="228"/>
      <c r="I310" s="227"/>
      <c r="J310" s="227"/>
      <c r="K310" s="227"/>
      <c r="L310" s="227"/>
      <c r="M310" s="230"/>
      <c r="N310" s="231"/>
      <c r="O310" s="231"/>
    </row>
    <row r="311" spans="1:15" ht="46.65" x14ac:dyDescent="0.35">
      <c r="A311" s="208">
        <v>260</v>
      </c>
      <c r="B311" s="152" t="s">
        <v>587</v>
      </c>
      <c r="C311" s="174" t="s">
        <v>588</v>
      </c>
      <c r="D311" s="192"/>
      <c r="E311" s="153"/>
      <c r="F311" s="153"/>
      <c r="G311" s="229">
        <v>2018</v>
      </c>
      <c r="H311" s="229">
        <v>2020</v>
      </c>
      <c r="I311" s="229" t="s">
        <v>1518</v>
      </c>
      <c r="J311" s="229" t="s">
        <v>1953</v>
      </c>
      <c r="K311" s="229" t="s">
        <v>1952</v>
      </c>
      <c r="L311" s="229" t="s">
        <v>1953</v>
      </c>
      <c r="M311" s="230"/>
      <c r="N311" s="231"/>
      <c r="O311" s="231"/>
    </row>
    <row r="312" spans="1:15" ht="46.65" x14ac:dyDescent="0.35">
      <c r="A312" s="208">
        <v>261</v>
      </c>
      <c r="B312" s="152" t="s">
        <v>589</v>
      </c>
      <c r="C312" s="174" t="s">
        <v>590</v>
      </c>
      <c r="D312" s="192"/>
      <c r="E312" s="153"/>
      <c r="F312" s="153">
        <v>0.67</v>
      </c>
      <c r="G312" s="229">
        <v>2018</v>
      </c>
      <c r="H312" s="229">
        <v>2020</v>
      </c>
      <c r="I312" s="229" t="s">
        <v>1952</v>
      </c>
      <c r="J312" s="229" t="s">
        <v>1953</v>
      </c>
      <c r="K312" s="229" t="s">
        <v>1952</v>
      </c>
      <c r="L312" s="229" t="s">
        <v>1953</v>
      </c>
      <c r="M312" s="230"/>
      <c r="N312" s="231"/>
      <c r="O312" s="231"/>
    </row>
    <row r="313" spans="1:15" ht="62.2" x14ac:dyDescent="0.35">
      <c r="A313" s="208">
        <v>262</v>
      </c>
      <c r="B313" s="152" t="s">
        <v>591</v>
      </c>
      <c r="C313" s="174" t="s">
        <v>592</v>
      </c>
      <c r="D313" s="192"/>
      <c r="E313" s="153"/>
      <c r="F313" s="153"/>
      <c r="G313" s="229">
        <v>2018</v>
      </c>
      <c r="H313" s="229">
        <v>2020</v>
      </c>
      <c r="I313" s="229" t="s">
        <v>1518</v>
      </c>
      <c r="J313" s="229" t="s">
        <v>1953</v>
      </c>
      <c r="K313" s="229" t="s">
        <v>1952</v>
      </c>
      <c r="L313" s="229" t="s">
        <v>1953</v>
      </c>
      <c r="M313" s="230"/>
      <c r="N313" s="231"/>
      <c r="O313" s="231"/>
    </row>
    <row r="314" spans="1:15" ht="46.65" x14ac:dyDescent="0.35">
      <c r="A314" s="208">
        <v>263</v>
      </c>
      <c r="B314" s="152" t="s">
        <v>593</v>
      </c>
      <c r="C314" s="174" t="s">
        <v>1683</v>
      </c>
      <c r="D314" s="192">
        <v>2</v>
      </c>
      <c r="E314" s="153"/>
      <c r="F314" s="153"/>
      <c r="G314" s="229">
        <v>2019</v>
      </c>
      <c r="H314" s="229">
        <v>2020</v>
      </c>
      <c r="I314" s="229" t="s">
        <v>1952</v>
      </c>
      <c r="J314" s="229" t="s">
        <v>1953</v>
      </c>
      <c r="K314" s="229" t="s">
        <v>1952</v>
      </c>
      <c r="L314" s="229" t="s">
        <v>1953</v>
      </c>
      <c r="M314" s="230"/>
      <c r="N314" s="231"/>
      <c r="O314" s="231"/>
    </row>
    <row r="315" spans="1:15" ht="77.7" x14ac:dyDescent="0.35">
      <c r="A315" s="208">
        <v>264</v>
      </c>
      <c r="B315" s="152" t="s">
        <v>594</v>
      </c>
      <c r="C315" s="174" t="s">
        <v>1684</v>
      </c>
      <c r="D315" s="192"/>
      <c r="E315" s="153"/>
      <c r="F315" s="153"/>
      <c r="G315" s="229">
        <v>2019</v>
      </c>
      <c r="H315" s="229">
        <v>2020</v>
      </c>
      <c r="I315" s="229" t="s">
        <v>1518</v>
      </c>
      <c r="J315" s="229" t="s">
        <v>1953</v>
      </c>
      <c r="K315" s="229" t="s">
        <v>1518</v>
      </c>
      <c r="L315" s="229" t="s">
        <v>1953</v>
      </c>
      <c r="M315" s="230"/>
      <c r="N315" s="231"/>
      <c r="O315" s="231"/>
    </row>
    <row r="316" spans="1:15" ht="30.05" x14ac:dyDescent="0.35">
      <c r="A316" s="172"/>
      <c r="B316" s="154" t="s">
        <v>595</v>
      </c>
      <c r="C316" s="173"/>
      <c r="D316" s="237">
        <f t="shared" ref="D316" si="87">SUM(D317:D325)</f>
        <v>2.8800000000000003</v>
      </c>
      <c r="E316" s="237">
        <f t="shared" ref="E316:F316" si="88">SUM(E317:E325)</f>
        <v>0</v>
      </c>
      <c r="F316" s="237">
        <f t="shared" si="88"/>
        <v>0.03</v>
      </c>
      <c r="G316" s="227"/>
      <c r="H316" s="228"/>
      <c r="I316" s="227"/>
      <c r="J316" s="227"/>
      <c r="K316" s="227"/>
      <c r="L316" s="227"/>
      <c r="M316" s="230"/>
      <c r="N316" s="231"/>
      <c r="O316" s="231"/>
    </row>
    <row r="317" spans="1:15" ht="46.65" x14ac:dyDescent="0.35">
      <c r="A317" s="208">
        <v>265</v>
      </c>
      <c r="B317" s="152" t="s">
        <v>596</v>
      </c>
      <c r="C317" s="174" t="s">
        <v>597</v>
      </c>
      <c r="D317" s="192"/>
      <c r="E317" s="153"/>
      <c r="F317" s="153"/>
      <c r="G317" s="229">
        <v>2017</v>
      </c>
      <c r="H317" s="229">
        <v>2022</v>
      </c>
      <c r="I317" s="229" t="s">
        <v>1952</v>
      </c>
      <c r="J317" s="229" t="s">
        <v>1953</v>
      </c>
      <c r="K317" s="229" t="s">
        <v>1952</v>
      </c>
      <c r="L317" s="229" t="s">
        <v>1953</v>
      </c>
      <c r="M317" s="230"/>
      <c r="N317" s="231"/>
      <c r="O317" s="231"/>
    </row>
    <row r="318" spans="1:15" ht="46.65" x14ac:dyDescent="0.35">
      <c r="A318" s="208">
        <v>266</v>
      </c>
      <c r="B318" s="152" t="s">
        <v>598</v>
      </c>
      <c r="C318" s="174" t="s">
        <v>599</v>
      </c>
      <c r="D318" s="192">
        <v>0.4</v>
      </c>
      <c r="E318" s="153"/>
      <c r="F318" s="153">
        <v>0.03</v>
      </c>
      <c r="G318" s="229">
        <v>2018</v>
      </c>
      <c r="H318" s="229">
        <v>2020</v>
      </c>
      <c r="I318" s="229" t="s">
        <v>1952</v>
      </c>
      <c r="J318" s="229" t="s">
        <v>1953</v>
      </c>
      <c r="K318" s="229" t="s">
        <v>1952</v>
      </c>
      <c r="L318" s="229" t="s">
        <v>1953</v>
      </c>
      <c r="M318" s="230"/>
      <c r="N318" s="231"/>
      <c r="O318" s="231"/>
    </row>
    <row r="319" spans="1:15" ht="46.65" x14ac:dyDescent="0.35">
      <c r="A319" s="208">
        <v>267</v>
      </c>
      <c r="B319" s="152" t="s">
        <v>600</v>
      </c>
      <c r="C319" s="174" t="s">
        <v>601</v>
      </c>
      <c r="D319" s="192"/>
      <c r="E319" s="153"/>
      <c r="F319" s="153"/>
      <c r="G319" s="229">
        <v>2017</v>
      </c>
      <c r="H319" s="229">
        <v>2022</v>
      </c>
      <c r="I319" s="229" t="s">
        <v>1518</v>
      </c>
      <c r="J319" s="229" t="s">
        <v>1953</v>
      </c>
      <c r="K319" s="229" t="s">
        <v>1518</v>
      </c>
      <c r="L319" s="229" t="s">
        <v>1953</v>
      </c>
      <c r="M319" s="230"/>
      <c r="N319" s="231"/>
      <c r="O319" s="231"/>
    </row>
    <row r="320" spans="1:15" ht="77.7" x14ac:dyDescent="0.35">
      <c r="A320" s="208">
        <v>268</v>
      </c>
      <c r="B320" s="152" t="s">
        <v>602</v>
      </c>
      <c r="C320" s="174" t="s">
        <v>1685</v>
      </c>
      <c r="D320" s="192">
        <v>0.63</v>
      </c>
      <c r="E320" s="153"/>
      <c r="F320" s="153"/>
      <c r="G320" s="229">
        <v>2019</v>
      </c>
      <c r="H320" s="229">
        <v>2020</v>
      </c>
      <c r="I320" s="229" t="s">
        <v>1952</v>
      </c>
      <c r="J320" s="229" t="s">
        <v>1953</v>
      </c>
      <c r="K320" s="229" t="s">
        <v>1952</v>
      </c>
      <c r="L320" s="229" t="s">
        <v>1953</v>
      </c>
      <c r="M320" s="230"/>
      <c r="N320" s="231"/>
      <c r="O320" s="231"/>
    </row>
    <row r="321" spans="1:15" ht="62.2" x14ac:dyDescent="0.35">
      <c r="A321" s="208">
        <v>269</v>
      </c>
      <c r="B321" s="152" t="s">
        <v>603</v>
      </c>
      <c r="C321" s="174" t="s">
        <v>604</v>
      </c>
      <c r="D321" s="192"/>
      <c r="E321" s="153"/>
      <c r="F321" s="153"/>
      <c r="G321" s="229">
        <v>2019</v>
      </c>
      <c r="H321" s="229">
        <v>2020</v>
      </c>
      <c r="I321" s="229" t="s">
        <v>1518</v>
      </c>
      <c r="J321" s="229" t="s">
        <v>1953</v>
      </c>
      <c r="K321" s="229" t="s">
        <v>1518</v>
      </c>
      <c r="L321" s="229" t="s">
        <v>1953</v>
      </c>
      <c r="M321" s="230"/>
      <c r="N321" s="231"/>
      <c r="O321" s="231"/>
    </row>
    <row r="322" spans="1:15" ht="62.2" x14ac:dyDescent="0.35">
      <c r="A322" s="208">
        <v>270</v>
      </c>
      <c r="B322" s="152" t="s">
        <v>1686</v>
      </c>
      <c r="C322" s="174" t="s">
        <v>605</v>
      </c>
      <c r="D322" s="192">
        <v>0.4</v>
      </c>
      <c r="E322" s="153"/>
      <c r="F322" s="153"/>
      <c r="G322" s="229">
        <v>2019</v>
      </c>
      <c r="H322" s="229">
        <v>2020</v>
      </c>
      <c r="I322" s="229" t="s">
        <v>1952</v>
      </c>
      <c r="J322" s="229" t="s">
        <v>1953</v>
      </c>
      <c r="K322" s="229" t="s">
        <v>1952</v>
      </c>
      <c r="L322" s="229" t="s">
        <v>1953</v>
      </c>
      <c r="M322" s="230"/>
      <c r="N322" s="231"/>
      <c r="O322" s="231"/>
    </row>
    <row r="323" spans="1:15" ht="46.65" x14ac:dyDescent="0.35">
      <c r="A323" s="208">
        <v>271</v>
      </c>
      <c r="B323" s="152" t="s">
        <v>1687</v>
      </c>
      <c r="C323" s="174" t="s">
        <v>1688</v>
      </c>
      <c r="D323" s="192">
        <v>0.8</v>
      </c>
      <c r="E323" s="153"/>
      <c r="F323" s="153"/>
      <c r="G323" s="229">
        <v>2020</v>
      </c>
      <c r="H323" s="229">
        <v>2020</v>
      </c>
      <c r="I323" s="229" t="s">
        <v>1952</v>
      </c>
      <c r="J323" s="229" t="s">
        <v>1953</v>
      </c>
      <c r="K323" s="229" t="s">
        <v>1952</v>
      </c>
      <c r="L323" s="229" t="s">
        <v>1953</v>
      </c>
      <c r="M323" s="230"/>
      <c r="N323" s="231"/>
      <c r="O323" s="231"/>
    </row>
    <row r="324" spans="1:15" ht="31.1" x14ac:dyDescent="0.35">
      <c r="A324" s="208">
        <v>272</v>
      </c>
      <c r="B324" s="152" t="s">
        <v>606</v>
      </c>
      <c r="C324" s="174" t="s">
        <v>607</v>
      </c>
      <c r="D324" s="192">
        <v>0.4</v>
      </c>
      <c r="E324" s="153"/>
      <c r="F324" s="153"/>
      <c r="G324" s="229">
        <v>2020</v>
      </c>
      <c r="H324" s="229">
        <v>2020</v>
      </c>
      <c r="I324" s="229" t="s">
        <v>1952</v>
      </c>
      <c r="J324" s="229" t="s">
        <v>1953</v>
      </c>
      <c r="K324" s="229" t="s">
        <v>1952</v>
      </c>
      <c r="L324" s="229" t="s">
        <v>1953</v>
      </c>
      <c r="M324" s="230"/>
      <c r="N324" s="231"/>
      <c r="O324" s="231"/>
    </row>
    <row r="325" spans="1:15" ht="62.2" x14ac:dyDescent="0.35">
      <c r="A325" s="208">
        <v>273</v>
      </c>
      <c r="B325" s="152" t="s">
        <v>1689</v>
      </c>
      <c r="C325" s="174" t="s">
        <v>1690</v>
      </c>
      <c r="D325" s="192">
        <v>0.25</v>
      </c>
      <c r="E325" s="153"/>
      <c r="F325" s="153"/>
      <c r="G325" s="229">
        <v>2020</v>
      </c>
      <c r="H325" s="229">
        <v>2020</v>
      </c>
      <c r="I325" s="229" t="s">
        <v>1952</v>
      </c>
      <c r="J325" s="229" t="s">
        <v>1953</v>
      </c>
      <c r="K325" s="229" t="s">
        <v>1952</v>
      </c>
      <c r="L325" s="229" t="s">
        <v>1953</v>
      </c>
      <c r="M325" s="230"/>
      <c r="N325" s="231"/>
      <c r="O325" s="231"/>
    </row>
    <row r="326" spans="1:15" ht="30.05" x14ac:dyDescent="0.35">
      <c r="A326" s="172"/>
      <c r="B326" s="156" t="s">
        <v>608</v>
      </c>
      <c r="C326" s="173"/>
      <c r="D326" s="237">
        <f t="shared" ref="D326" si="89">SUM(D327:D328)</f>
        <v>0</v>
      </c>
      <c r="E326" s="237">
        <f t="shared" ref="E326:F326" si="90">SUM(E327:E328)</f>
        <v>0</v>
      </c>
      <c r="F326" s="237">
        <f t="shared" si="90"/>
        <v>3.2610000000000001</v>
      </c>
      <c r="G326" s="227"/>
      <c r="H326" s="228"/>
      <c r="I326" s="227"/>
      <c r="J326" s="227"/>
      <c r="K326" s="227"/>
      <c r="L326" s="227"/>
      <c r="M326" s="230"/>
      <c r="N326" s="231"/>
      <c r="O326" s="231"/>
    </row>
    <row r="327" spans="1:15" ht="31.1" x14ac:dyDescent="0.35">
      <c r="A327" s="208">
        <v>274</v>
      </c>
      <c r="B327" s="152" t="s">
        <v>609</v>
      </c>
      <c r="C327" s="174" t="s">
        <v>610</v>
      </c>
      <c r="D327" s="192"/>
      <c r="E327" s="153"/>
      <c r="F327" s="153">
        <v>3.2610000000000001</v>
      </c>
      <c r="G327" s="229">
        <v>2017</v>
      </c>
      <c r="H327" s="229">
        <v>2020</v>
      </c>
      <c r="I327" s="229" t="s">
        <v>1952</v>
      </c>
      <c r="J327" s="229" t="s">
        <v>1953</v>
      </c>
      <c r="K327" s="229" t="s">
        <v>1952</v>
      </c>
      <c r="L327" s="229" t="s">
        <v>1953</v>
      </c>
      <c r="M327" s="230"/>
      <c r="N327" s="231"/>
      <c r="O327" s="231"/>
    </row>
    <row r="328" spans="1:15" ht="46.65" x14ac:dyDescent="0.35">
      <c r="A328" s="208">
        <v>275</v>
      </c>
      <c r="B328" s="152" t="s">
        <v>611</v>
      </c>
      <c r="C328" s="174" t="s">
        <v>1691</v>
      </c>
      <c r="D328" s="192"/>
      <c r="E328" s="153"/>
      <c r="F328" s="153"/>
      <c r="G328" s="229">
        <v>2020</v>
      </c>
      <c r="H328" s="229">
        <v>2020</v>
      </c>
      <c r="I328" s="229" t="s">
        <v>1518</v>
      </c>
      <c r="J328" s="229" t="s">
        <v>1953</v>
      </c>
      <c r="K328" s="229" t="s">
        <v>1518</v>
      </c>
      <c r="L328" s="229" t="s">
        <v>1953</v>
      </c>
      <c r="M328" s="230"/>
      <c r="N328" s="231"/>
      <c r="O328" s="231"/>
    </row>
    <row r="329" spans="1:15" ht="30.05" x14ac:dyDescent="0.35">
      <c r="A329" s="172"/>
      <c r="B329" s="156" t="s">
        <v>612</v>
      </c>
      <c r="C329" s="173"/>
      <c r="D329" s="237">
        <f t="shared" ref="D329" si="91">SUM(D330:D333)</f>
        <v>0</v>
      </c>
      <c r="E329" s="237">
        <f t="shared" ref="E329:F329" si="92">SUM(E330:E333)</f>
        <v>0</v>
      </c>
      <c r="F329" s="237">
        <f t="shared" si="92"/>
        <v>0</v>
      </c>
      <c r="G329" s="227"/>
      <c r="H329" s="228"/>
      <c r="I329" s="227"/>
      <c r="J329" s="227"/>
      <c r="K329" s="227"/>
      <c r="L329" s="227"/>
      <c r="M329" s="230"/>
      <c r="N329" s="231"/>
      <c r="O329" s="231"/>
    </row>
    <row r="330" spans="1:15" ht="31.1" x14ac:dyDescent="0.35">
      <c r="A330" s="208">
        <v>276</v>
      </c>
      <c r="B330" s="152" t="s">
        <v>613</v>
      </c>
      <c r="C330" s="174" t="s">
        <v>614</v>
      </c>
      <c r="D330" s="192"/>
      <c r="E330" s="153"/>
      <c r="F330" s="153"/>
      <c r="G330" s="229">
        <v>2019</v>
      </c>
      <c r="H330" s="229">
        <v>2021</v>
      </c>
      <c r="I330" s="229" t="s">
        <v>1952</v>
      </c>
      <c r="J330" s="229" t="s">
        <v>1953</v>
      </c>
      <c r="K330" s="229" t="s">
        <v>1952</v>
      </c>
      <c r="L330" s="229" t="s">
        <v>1953</v>
      </c>
      <c r="M330" s="230"/>
      <c r="N330" s="231"/>
      <c r="O330" s="231"/>
    </row>
    <row r="331" spans="1:15" ht="31.1" x14ac:dyDescent="0.35">
      <c r="A331" s="208">
        <v>277</v>
      </c>
      <c r="B331" s="152" t="s">
        <v>615</v>
      </c>
      <c r="C331" s="174" t="s">
        <v>616</v>
      </c>
      <c r="D331" s="192"/>
      <c r="E331" s="153"/>
      <c r="F331" s="153"/>
      <c r="G331" s="229">
        <v>2020</v>
      </c>
      <c r="H331" s="229">
        <v>2020</v>
      </c>
      <c r="I331" s="229" t="s">
        <v>1518</v>
      </c>
      <c r="J331" s="229" t="s">
        <v>1953</v>
      </c>
      <c r="K331" s="229" t="s">
        <v>1518</v>
      </c>
      <c r="L331" s="229" t="s">
        <v>1953</v>
      </c>
      <c r="M331" s="230"/>
      <c r="N331" s="231"/>
      <c r="O331" s="231"/>
    </row>
    <row r="332" spans="1:15" ht="31.1" x14ac:dyDescent="0.35">
      <c r="A332" s="208">
        <v>278</v>
      </c>
      <c r="B332" s="152" t="s">
        <v>1692</v>
      </c>
      <c r="C332" s="174" t="s">
        <v>617</v>
      </c>
      <c r="D332" s="192"/>
      <c r="E332" s="153"/>
      <c r="F332" s="153"/>
      <c r="G332" s="229">
        <v>2018</v>
      </c>
      <c r="H332" s="229">
        <v>2021</v>
      </c>
      <c r="I332" s="229" t="s">
        <v>1952</v>
      </c>
      <c r="J332" s="229" t="s">
        <v>1953</v>
      </c>
      <c r="K332" s="229" t="s">
        <v>1952</v>
      </c>
      <c r="L332" s="229" t="s">
        <v>1953</v>
      </c>
      <c r="M332" s="230"/>
      <c r="N332" s="231"/>
      <c r="O332" s="231"/>
    </row>
    <row r="333" spans="1:15" ht="46.65" x14ac:dyDescent="0.35">
      <c r="A333" s="208">
        <v>279</v>
      </c>
      <c r="B333" s="152" t="s">
        <v>1693</v>
      </c>
      <c r="C333" s="174" t="s">
        <v>1694</v>
      </c>
      <c r="D333" s="192"/>
      <c r="E333" s="153"/>
      <c r="F333" s="153"/>
      <c r="G333" s="229">
        <v>2020</v>
      </c>
      <c r="H333" s="229">
        <v>2020</v>
      </c>
      <c r="I333" s="229" t="s">
        <v>1518</v>
      </c>
      <c r="J333" s="229" t="s">
        <v>1953</v>
      </c>
      <c r="K333" s="229" t="s">
        <v>1518</v>
      </c>
      <c r="L333" s="229" t="s">
        <v>1953</v>
      </c>
      <c r="M333" s="230"/>
      <c r="N333" s="231"/>
      <c r="O333" s="231"/>
    </row>
    <row r="334" spans="1:15" ht="30.05" x14ac:dyDescent="0.35">
      <c r="A334" s="172"/>
      <c r="B334" s="156" t="s">
        <v>618</v>
      </c>
      <c r="C334" s="173"/>
      <c r="D334" s="237">
        <f t="shared" ref="D334" si="93">SUM(D335:D341)</f>
        <v>1.3</v>
      </c>
      <c r="E334" s="237">
        <f t="shared" ref="E334:F334" si="94">SUM(E335:E341)</f>
        <v>0</v>
      </c>
      <c r="F334" s="237">
        <f t="shared" si="94"/>
        <v>0.32800000000000001</v>
      </c>
      <c r="G334" s="227"/>
      <c r="H334" s="228"/>
      <c r="I334" s="227"/>
      <c r="J334" s="227"/>
      <c r="K334" s="227"/>
      <c r="L334" s="227"/>
      <c r="M334" s="230"/>
      <c r="N334" s="231"/>
      <c r="O334" s="231"/>
    </row>
    <row r="335" spans="1:15" ht="31.1" x14ac:dyDescent="0.35">
      <c r="A335" s="208">
        <v>280</v>
      </c>
      <c r="B335" s="152" t="s">
        <v>619</v>
      </c>
      <c r="C335" s="174" t="s">
        <v>620</v>
      </c>
      <c r="D335" s="192">
        <v>0.5</v>
      </c>
      <c r="E335" s="153"/>
      <c r="F335" s="153"/>
      <c r="G335" s="229">
        <v>2018</v>
      </c>
      <c r="H335" s="229">
        <v>2020</v>
      </c>
      <c r="I335" s="229" t="s">
        <v>1952</v>
      </c>
      <c r="J335" s="229" t="s">
        <v>1953</v>
      </c>
      <c r="K335" s="229" t="s">
        <v>1952</v>
      </c>
      <c r="L335" s="229" t="s">
        <v>1953</v>
      </c>
      <c r="M335" s="230"/>
      <c r="N335" s="231"/>
      <c r="O335" s="231"/>
    </row>
    <row r="336" spans="1:15" ht="31.1" x14ac:dyDescent="0.35">
      <c r="A336" s="208">
        <v>281</v>
      </c>
      <c r="B336" s="152" t="s">
        <v>621</v>
      </c>
      <c r="C336" s="174" t="s">
        <v>622</v>
      </c>
      <c r="D336" s="192"/>
      <c r="E336" s="153"/>
      <c r="F336" s="153"/>
      <c r="G336" s="229">
        <v>2018</v>
      </c>
      <c r="H336" s="229">
        <v>2020</v>
      </c>
      <c r="I336" s="229" t="s">
        <v>1952</v>
      </c>
      <c r="J336" s="229" t="s">
        <v>1953</v>
      </c>
      <c r="K336" s="229" t="s">
        <v>1518</v>
      </c>
      <c r="L336" s="229" t="s">
        <v>1953</v>
      </c>
      <c r="M336" s="230"/>
      <c r="N336" s="231"/>
      <c r="O336" s="231"/>
    </row>
    <row r="337" spans="1:15" ht="46.65" x14ac:dyDescent="0.35">
      <c r="A337" s="208">
        <v>282</v>
      </c>
      <c r="B337" s="152" t="s">
        <v>1695</v>
      </c>
      <c r="C337" s="174" t="s">
        <v>623</v>
      </c>
      <c r="D337" s="192">
        <v>0.8</v>
      </c>
      <c r="E337" s="153"/>
      <c r="F337" s="153"/>
      <c r="G337" s="229">
        <v>2018</v>
      </c>
      <c r="H337" s="229">
        <v>2020</v>
      </c>
      <c r="I337" s="229" t="s">
        <v>1952</v>
      </c>
      <c r="J337" s="229" t="s">
        <v>1953</v>
      </c>
      <c r="K337" s="229" t="s">
        <v>1952</v>
      </c>
      <c r="L337" s="229" t="s">
        <v>1953</v>
      </c>
      <c r="M337" s="230"/>
      <c r="N337" s="231"/>
      <c r="O337" s="231"/>
    </row>
    <row r="338" spans="1:15" ht="46.65" x14ac:dyDescent="0.35">
      <c r="A338" s="208">
        <v>283</v>
      </c>
      <c r="B338" s="152" t="s">
        <v>1696</v>
      </c>
      <c r="C338" s="174" t="s">
        <v>1697</v>
      </c>
      <c r="D338" s="192"/>
      <c r="E338" s="153"/>
      <c r="F338" s="153">
        <v>4.9000000000000002E-2</v>
      </c>
      <c r="G338" s="229">
        <v>2020</v>
      </c>
      <c r="H338" s="229">
        <v>2020</v>
      </c>
      <c r="I338" s="229" t="s">
        <v>1952</v>
      </c>
      <c r="J338" s="229" t="s">
        <v>1953</v>
      </c>
      <c r="K338" s="229" t="s">
        <v>1952</v>
      </c>
      <c r="L338" s="229" t="s">
        <v>1953</v>
      </c>
      <c r="M338" s="230"/>
      <c r="N338" s="231"/>
      <c r="O338" s="231"/>
    </row>
    <row r="339" spans="1:15" ht="62.2" x14ac:dyDescent="0.35">
      <c r="A339" s="208">
        <v>284</v>
      </c>
      <c r="B339" s="152" t="s">
        <v>624</v>
      </c>
      <c r="C339" s="174" t="s">
        <v>1698</v>
      </c>
      <c r="D339" s="192"/>
      <c r="E339" s="153"/>
      <c r="F339" s="153">
        <v>0.27900000000000003</v>
      </c>
      <c r="G339" s="229">
        <v>2020</v>
      </c>
      <c r="H339" s="229">
        <v>2020</v>
      </c>
      <c r="I339" s="229" t="s">
        <v>1952</v>
      </c>
      <c r="J339" s="229" t="s">
        <v>1953</v>
      </c>
      <c r="K339" s="229" t="s">
        <v>1952</v>
      </c>
      <c r="L339" s="229" t="s">
        <v>1953</v>
      </c>
      <c r="M339" s="230"/>
      <c r="N339" s="231"/>
      <c r="O339" s="231"/>
    </row>
    <row r="340" spans="1:15" ht="62.2" x14ac:dyDescent="0.35">
      <c r="A340" s="208">
        <v>285</v>
      </c>
      <c r="B340" s="152" t="s">
        <v>1699</v>
      </c>
      <c r="C340" s="174" t="s">
        <v>1700</v>
      </c>
      <c r="D340" s="192"/>
      <c r="E340" s="153"/>
      <c r="F340" s="153"/>
      <c r="G340" s="229">
        <v>2020</v>
      </c>
      <c r="H340" s="229">
        <v>2021</v>
      </c>
      <c r="I340" s="229" t="s">
        <v>1518</v>
      </c>
      <c r="J340" s="229" t="s">
        <v>1953</v>
      </c>
      <c r="K340" s="229" t="s">
        <v>1518</v>
      </c>
      <c r="L340" s="229" t="s">
        <v>1953</v>
      </c>
      <c r="M340" s="230"/>
      <c r="N340" s="231"/>
      <c r="O340" s="231"/>
    </row>
    <row r="341" spans="1:15" ht="62.2" x14ac:dyDescent="0.35">
      <c r="A341" s="208">
        <v>286</v>
      </c>
      <c r="B341" s="152" t="s">
        <v>1701</v>
      </c>
      <c r="C341" s="174" t="s">
        <v>1702</v>
      </c>
      <c r="D341" s="192"/>
      <c r="E341" s="153"/>
      <c r="F341" s="153"/>
      <c r="G341" s="229">
        <v>2020</v>
      </c>
      <c r="H341" s="229">
        <v>2021</v>
      </c>
      <c r="I341" s="229" t="s">
        <v>1518</v>
      </c>
      <c r="J341" s="229" t="s">
        <v>1953</v>
      </c>
      <c r="K341" s="229" t="s">
        <v>1518</v>
      </c>
      <c r="L341" s="229" t="s">
        <v>1953</v>
      </c>
      <c r="M341" s="230"/>
      <c r="N341" s="231"/>
      <c r="O341" s="231"/>
    </row>
    <row r="342" spans="1:15" ht="30.05" x14ac:dyDescent="0.35">
      <c r="A342" s="172"/>
      <c r="B342" s="156" t="s">
        <v>625</v>
      </c>
      <c r="C342" s="173"/>
      <c r="D342" s="237">
        <f t="shared" ref="D342" si="95">SUM(D343:D358)</f>
        <v>0.4</v>
      </c>
      <c r="E342" s="237">
        <f t="shared" ref="E342:F342" si="96">SUM(E343:E358)</f>
        <v>0</v>
      </c>
      <c r="F342" s="237">
        <f t="shared" si="96"/>
        <v>0.99280000000000002</v>
      </c>
      <c r="G342" s="227"/>
      <c r="H342" s="228"/>
      <c r="I342" s="227"/>
      <c r="J342" s="227"/>
      <c r="K342" s="227"/>
      <c r="L342" s="227"/>
      <c r="M342" s="230"/>
      <c r="N342" s="231"/>
      <c r="O342" s="231"/>
    </row>
    <row r="343" spans="1:15" ht="31.1" x14ac:dyDescent="0.35">
      <c r="A343" s="208">
        <v>287</v>
      </c>
      <c r="B343" s="152" t="s">
        <v>626</v>
      </c>
      <c r="C343" s="174" t="s">
        <v>627</v>
      </c>
      <c r="D343" s="192"/>
      <c r="E343" s="153"/>
      <c r="F343" s="153"/>
      <c r="G343" s="229">
        <v>2018</v>
      </c>
      <c r="H343" s="229">
        <v>2020</v>
      </c>
      <c r="I343" s="229" t="s">
        <v>1952</v>
      </c>
      <c r="J343" s="229" t="s">
        <v>1953</v>
      </c>
      <c r="K343" s="229" t="s">
        <v>1518</v>
      </c>
      <c r="L343" s="229" t="s">
        <v>1953</v>
      </c>
      <c r="M343" s="230"/>
      <c r="N343" s="231"/>
      <c r="O343" s="231"/>
    </row>
    <row r="344" spans="1:15" ht="62.2" x14ac:dyDescent="0.35">
      <c r="A344" s="208">
        <v>288</v>
      </c>
      <c r="B344" s="152" t="s">
        <v>1703</v>
      </c>
      <c r="C344" s="174" t="s">
        <v>628</v>
      </c>
      <c r="D344" s="192"/>
      <c r="E344" s="153"/>
      <c r="F344" s="153"/>
      <c r="G344" s="229">
        <v>2019</v>
      </c>
      <c r="H344" s="229">
        <v>2020</v>
      </c>
      <c r="I344" s="229" t="s">
        <v>1952</v>
      </c>
      <c r="J344" s="229" t="s">
        <v>1953</v>
      </c>
      <c r="K344" s="229" t="s">
        <v>1518</v>
      </c>
      <c r="L344" s="229" t="s">
        <v>1953</v>
      </c>
      <c r="M344" s="230"/>
      <c r="N344" s="231"/>
      <c r="O344" s="231"/>
    </row>
    <row r="345" spans="1:15" ht="77.7" x14ac:dyDescent="0.35">
      <c r="A345" s="208">
        <v>289</v>
      </c>
      <c r="B345" s="152" t="s">
        <v>629</v>
      </c>
      <c r="C345" s="174" t="s">
        <v>630</v>
      </c>
      <c r="D345" s="192"/>
      <c r="E345" s="153"/>
      <c r="F345" s="153"/>
      <c r="G345" s="229">
        <v>2019</v>
      </c>
      <c r="H345" s="229">
        <v>2020</v>
      </c>
      <c r="I345" s="229" t="s">
        <v>1952</v>
      </c>
      <c r="J345" s="229" t="s">
        <v>1953</v>
      </c>
      <c r="K345" s="229" t="s">
        <v>1518</v>
      </c>
      <c r="L345" s="229" t="s">
        <v>1953</v>
      </c>
      <c r="M345" s="230"/>
      <c r="N345" s="231"/>
      <c r="O345" s="231"/>
    </row>
    <row r="346" spans="1:15" ht="46.65" x14ac:dyDescent="0.35">
      <c r="A346" s="208">
        <v>290</v>
      </c>
      <c r="B346" s="152" t="s">
        <v>631</v>
      </c>
      <c r="C346" s="174" t="s">
        <v>632</v>
      </c>
      <c r="D346" s="192"/>
      <c r="E346" s="153"/>
      <c r="F346" s="153"/>
      <c r="G346" s="229">
        <v>2018</v>
      </c>
      <c r="H346" s="229">
        <v>2020</v>
      </c>
      <c r="I346" s="229" t="s">
        <v>1952</v>
      </c>
      <c r="J346" s="229" t="s">
        <v>1953</v>
      </c>
      <c r="K346" s="229" t="s">
        <v>1518</v>
      </c>
      <c r="L346" s="229" t="s">
        <v>1953</v>
      </c>
      <c r="M346" s="230"/>
      <c r="N346" s="231"/>
      <c r="O346" s="231"/>
    </row>
    <row r="347" spans="1:15" ht="46.65" x14ac:dyDescent="0.35">
      <c r="A347" s="208">
        <v>291</v>
      </c>
      <c r="B347" s="152" t="s">
        <v>633</v>
      </c>
      <c r="C347" s="174" t="s">
        <v>634</v>
      </c>
      <c r="D347" s="192"/>
      <c r="E347" s="153"/>
      <c r="F347" s="153">
        <v>0.54779999999999995</v>
      </c>
      <c r="G347" s="229">
        <v>2018</v>
      </c>
      <c r="H347" s="229">
        <v>2020</v>
      </c>
      <c r="I347" s="229" t="s">
        <v>1952</v>
      </c>
      <c r="J347" s="229" t="s">
        <v>1953</v>
      </c>
      <c r="K347" s="229" t="s">
        <v>1952</v>
      </c>
      <c r="L347" s="229" t="s">
        <v>1953</v>
      </c>
      <c r="M347" s="230"/>
      <c r="N347" s="231"/>
      <c r="O347" s="231"/>
    </row>
    <row r="348" spans="1:15" ht="46.65" x14ac:dyDescent="0.35">
      <c r="A348" s="208">
        <v>292</v>
      </c>
      <c r="B348" s="152" t="s">
        <v>635</v>
      </c>
      <c r="C348" s="174" t="s">
        <v>636</v>
      </c>
      <c r="D348" s="192"/>
      <c r="E348" s="153"/>
      <c r="F348" s="153"/>
      <c r="G348" s="229">
        <v>2018</v>
      </c>
      <c r="H348" s="229">
        <v>2021</v>
      </c>
      <c r="I348" s="229" t="s">
        <v>1952</v>
      </c>
      <c r="J348" s="229" t="s">
        <v>1953</v>
      </c>
      <c r="K348" s="229" t="s">
        <v>1952</v>
      </c>
      <c r="L348" s="229" t="s">
        <v>1953</v>
      </c>
      <c r="M348" s="230"/>
      <c r="N348" s="231"/>
      <c r="O348" s="231"/>
    </row>
    <row r="349" spans="1:15" ht="46.65" x14ac:dyDescent="0.35">
      <c r="A349" s="208">
        <v>293</v>
      </c>
      <c r="B349" s="152" t="s">
        <v>637</v>
      </c>
      <c r="C349" s="174" t="s">
        <v>638</v>
      </c>
      <c r="D349" s="192"/>
      <c r="E349" s="153"/>
      <c r="F349" s="153"/>
      <c r="G349" s="229">
        <v>2018</v>
      </c>
      <c r="H349" s="229">
        <v>2021</v>
      </c>
      <c r="I349" s="229" t="s">
        <v>1952</v>
      </c>
      <c r="J349" s="229" t="s">
        <v>1953</v>
      </c>
      <c r="K349" s="229" t="s">
        <v>1952</v>
      </c>
      <c r="L349" s="229" t="s">
        <v>1953</v>
      </c>
      <c r="M349" s="230"/>
      <c r="N349" s="231"/>
      <c r="O349" s="231"/>
    </row>
    <row r="350" spans="1:15" ht="46.65" x14ac:dyDescent="0.35">
      <c r="A350" s="208">
        <v>294</v>
      </c>
      <c r="B350" s="152" t="s">
        <v>639</v>
      </c>
      <c r="C350" s="174" t="s">
        <v>640</v>
      </c>
      <c r="D350" s="192"/>
      <c r="E350" s="153"/>
      <c r="F350" s="153"/>
      <c r="G350" s="229">
        <v>2019</v>
      </c>
      <c r="H350" s="229">
        <v>2020</v>
      </c>
      <c r="I350" s="229" t="s">
        <v>1518</v>
      </c>
      <c r="J350" s="229" t="s">
        <v>1953</v>
      </c>
      <c r="K350" s="229" t="s">
        <v>1518</v>
      </c>
      <c r="L350" s="229" t="s">
        <v>1953</v>
      </c>
      <c r="M350" s="230"/>
      <c r="N350" s="231"/>
      <c r="O350" s="231"/>
    </row>
    <row r="351" spans="1:15" ht="46.65" x14ac:dyDescent="0.35">
      <c r="A351" s="208">
        <v>295</v>
      </c>
      <c r="B351" s="152" t="s">
        <v>1704</v>
      </c>
      <c r="C351" s="174" t="s">
        <v>641</v>
      </c>
      <c r="D351" s="192"/>
      <c r="E351" s="153"/>
      <c r="F351" s="153">
        <v>5.5E-2</v>
      </c>
      <c r="G351" s="229">
        <v>2019</v>
      </c>
      <c r="H351" s="229">
        <v>2020</v>
      </c>
      <c r="I351" s="229" t="s">
        <v>1952</v>
      </c>
      <c r="J351" s="229" t="s">
        <v>1953</v>
      </c>
      <c r="K351" s="229" t="s">
        <v>1952</v>
      </c>
      <c r="L351" s="229" t="s">
        <v>1953</v>
      </c>
      <c r="M351" s="230"/>
      <c r="N351" s="231"/>
      <c r="O351" s="231"/>
    </row>
    <row r="352" spans="1:15" ht="46.65" x14ac:dyDescent="0.35">
      <c r="A352" s="208">
        <v>296</v>
      </c>
      <c r="B352" s="152" t="s">
        <v>1705</v>
      </c>
      <c r="C352" s="174" t="s">
        <v>1706</v>
      </c>
      <c r="D352" s="192"/>
      <c r="E352" s="153"/>
      <c r="F352" s="153"/>
      <c r="G352" s="229">
        <v>2020</v>
      </c>
      <c r="H352" s="229">
        <v>2020</v>
      </c>
      <c r="I352" s="229" t="s">
        <v>1518</v>
      </c>
      <c r="J352" s="229" t="s">
        <v>1953</v>
      </c>
      <c r="K352" s="229" t="s">
        <v>1518</v>
      </c>
      <c r="L352" s="229" t="s">
        <v>1953</v>
      </c>
      <c r="M352" s="230"/>
      <c r="N352" s="231"/>
      <c r="O352" s="231"/>
    </row>
    <row r="353" spans="1:15" ht="46.65" x14ac:dyDescent="0.35">
      <c r="A353" s="208">
        <v>297</v>
      </c>
      <c r="B353" s="152" t="s">
        <v>1707</v>
      </c>
      <c r="C353" s="174" t="s">
        <v>642</v>
      </c>
      <c r="D353" s="192"/>
      <c r="E353" s="153"/>
      <c r="F353" s="153"/>
      <c r="G353" s="229">
        <v>2019</v>
      </c>
      <c r="H353" s="229">
        <v>2020</v>
      </c>
      <c r="I353" s="229" t="s">
        <v>1952</v>
      </c>
      <c r="J353" s="229" t="s">
        <v>1953</v>
      </c>
      <c r="K353" s="229" t="s">
        <v>1952</v>
      </c>
      <c r="L353" s="229" t="s">
        <v>1953</v>
      </c>
      <c r="M353" s="230"/>
      <c r="N353" s="231"/>
      <c r="O353" s="231"/>
    </row>
    <row r="354" spans="1:15" ht="46.65" x14ac:dyDescent="0.35">
      <c r="A354" s="208">
        <v>298</v>
      </c>
      <c r="B354" s="152" t="s">
        <v>643</v>
      </c>
      <c r="C354" s="174" t="s">
        <v>644</v>
      </c>
      <c r="D354" s="192"/>
      <c r="E354" s="153"/>
      <c r="F354" s="153"/>
      <c r="G354" s="229">
        <v>2018</v>
      </c>
      <c r="H354" s="229">
        <v>2020</v>
      </c>
      <c r="I354" s="229" t="s">
        <v>1952</v>
      </c>
      <c r="J354" s="229" t="s">
        <v>1953</v>
      </c>
      <c r="K354" s="229" t="s">
        <v>1952</v>
      </c>
      <c r="L354" s="229" t="s">
        <v>1953</v>
      </c>
      <c r="M354" s="230"/>
      <c r="N354" s="231"/>
      <c r="O354" s="231"/>
    </row>
    <row r="355" spans="1:15" ht="31.1" x14ac:dyDescent="0.35">
      <c r="A355" s="208">
        <v>299</v>
      </c>
      <c r="B355" s="152" t="s">
        <v>645</v>
      </c>
      <c r="C355" s="174" t="s">
        <v>646</v>
      </c>
      <c r="D355" s="192">
        <v>0.4</v>
      </c>
      <c r="E355" s="153"/>
      <c r="F355" s="153"/>
      <c r="G355" s="229">
        <v>2019</v>
      </c>
      <c r="H355" s="229">
        <v>2020</v>
      </c>
      <c r="I355" s="229" t="s">
        <v>1952</v>
      </c>
      <c r="J355" s="229" t="s">
        <v>1953</v>
      </c>
      <c r="K355" s="229" t="s">
        <v>1952</v>
      </c>
      <c r="L355" s="229" t="s">
        <v>1953</v>
      </c>
      <c r="M355" s="230"/>
      <c r="N355" s="231"/>
      <c r="O355" s="231"/>
    </row>
    <row r="356" spans="1:15" ht="62.2" x14ac:dyDescent="0.35">
      <c r="A356" s="208">
        <v>300</v>
      </c>
      <c r="B356" s="152" t="s">
        <v>1708</v>
      </c>
      <c r="C356" s="174" t="s">
        <v>1709</v>
      </c>
      <c r="D356" s="192"/>
      <c r="E356" s="153"/>
      <c r="F356" s="153">
        <v>0.39</v>
      </c>
      <c r="G356" s="229">
        <v>2020</v>
      </c>
      <c r="H356" s="229">
        <v>2020</v>
      </c>
      <c r="I356" s="229" t="s">
        <v>1952</v>
      </c>
      <c r="J356" s="229" t="s">
        <v>1953</v>
      </c>
      <c r="K356" s="229" t="s">
        <v>1952</v>
      </c>
      <c r="L356" s="229" t="s">
        <v>1953</v>
      </c>
      <c r="M356" s="230"/>
      <c r="N356" s="231"/>
      <c r="O356" s="231"/>
    </row>
    <row r="357" spans="1:15" ht="62.2" x14ac:dyDescent="0.35">
      <c r="A357" s="208">
        <v>301</v>
      </c>
      <c r="B357" s="152" t="s">
        <v>1710</v>
      </c>
      <c r="C357" s="174" t="s">
        <v>1711</v>
      </c>
      <c r="D357" s="192"/>
      <c r="E357" s="153"/>
      <c r="F357" s="153"/>
      <c r="G357" s="229">
        <v>2020</v>
      </c>
      <c r="H357" s="229">
        <v>2020</v>
      </c>
      <c r="I357" s="229" t="s">
        <v>1518</v>
      </c>
      <c r="J357" s="229" t="s">
        <v>1953</v>
      </c>
      <c r="K357" s="229" t="s">
        <v>1518</v>
      </c>
      <c r="L357" s="229" t="s">
        <v>1953</v>
      </c>
      <c r="M357" s="230"/>
      <c r="N357" s="231"/>
      <c r="O357" s="231"/>
    </row>
    <row r="358" spans="1:15" ht="46.65" x14ac:dyDescent="0.35">
      <c r="A358" s="208">
        <v>302</v>
      </c>
      <c r="B358" s="152" t="s">
        <v>1712</v>
      </c>
      <c r="C358" s="174" t="s">
        <v>1713</v>
      </c>
      <c r="D358" s="192"/>
      <c r="E358" s="153"/>
      <c r="F358" s="153"/>
      <c r="G358" s="229">
        <v>2020</v>
      </c>
      <c r="H358" s="229">
        <v>2020</v>
      </c>
      <c r="I358" s="229" t="s">
        <v>1952</v>
      </c>
      <c r="J358" s="229" t="s">
        <v>1953</v>
      </c>
      <c r="K358" s="229" t="s">
        <v>1952</v>
      </c>
      <c r="L358" s="229" t="s">
        <v>1953</v>
      </c>
      <c r="M358" s="230"/>
      <c r="N358" s="231"/>
      <c r="O358" s="231"/>
    </row>
    <row r="359" spans="1:15" ht="30.05" x14ac:dyDescent="0.35">
      <c r="A359" s="172"/>
      <c r="B359" s="156" t="s">
        <v>647</v>
      </c>
      <c r="C359" s="173"/>
      <c r="D359" s="237">
        <f t="shared" ref="D359" si="97">SUM(D360:D395)</f>
        <v>6.1200000000000019</v>
      </c>
      <c r="E359" s="237">
        <f t="shared" ref="E359:F359" si="98">SUM(E360:E395)</f>
        <v>0</v>
      </c>
      <c r="F359" s="237">
        <f t="shared" si="98"/>
        <v>1.3776000000000002</v>
      </c>
      <c r="G359" s="227"/>
      <c r="H359" s="228"/>
      <c r="I359" s="227"/>
      <c r="J359" s="227"/>
      <c r="K359" s="227"/>
      <c r="L359" s="227"/>
      <c r="M359" s="230"/>
      <c r="N359" s="231"/>
      <c r="O359" s="231"/>
    </row>
    <row r="360" spans="1:15" ht="77.7" x14ac:dyDescent="0.35">
      <c r="A360" s="208">
        <v>303</v>
      </c>
      <c r="B360" s="152" t="s">
        <v>648</v>
      </c>
      <c r="C360" s="174" t="s">
        <v>649</v>
      </c>
      <c r="D360" s="192"/>
      <c r="E360" s="153"/>
      <c r="F360" s="153"/>
      <c r="G360" s="229">
        <v>2018</v>
      </c>
      <c r="H360" s="229">
        <v>2020</v>
      </c>
      <c r="I360" s="229" t="s">
        <v>1952</v>
      </c>
      <c r="J360" s="229" t="s">
        <v>1953</v>
      </c>
      <c r="K360" s="229" t="s">
        <v>1518</v>
      </c>
      <c r="L360" s="229" t="s">
        <v>1953</v>
      </c>
      <c r="M360" s="230"/>
      <c r="N360" s="231"/>
      <c r="O360" s="231"/>
    </row>
    <row r="361" spans="1:15" ht="46.65" x14ac:dyDescent="0.35">
      <c r="A361" s="208">
        <v>304</v>
      </c>
      <c r="B361" s="152" t="s">
        <v>1714</v>
      </c>
      <c r="C361" s="174" t="s">
        <v>650</v>
      </c>
      <c r="D361" s="192">
        <v>1.26</v>
      </c>
      <c r="E361" s="153"/>
      <c r="F361" s="153"/>
      <c r="G361" s="229">
        <v>2018</v>
      </c>
      <c r="H361" s="229">
        <v>2020</v>
      </c>
      <c r="I361" s="229" t="s">
        <v>1952</v>
      </c>
      <c r="J361" s="229" t="s">
        <v>1953</v>
      </c>
      <c r="K361" s="229" t="s">
        <v>1952</v>
      </c>
      <c r="L361" s="229" t="s">
        <v>1953</v>
      </c>
      <c r="M361" s="230"/>
      <c r="N361" s="231"/>
      <c r="O361" s="231"/>
    </row>
    <row r="362" spans="1:15" ht="62.2" x14ac:dyDescent="0.35">
      <c r="A362" s="208">
        <v>305</v>
      </c>
      <c r="B362" s="152" t="s">
        <v>651</v>
      </c>
      <c r="C362" s="174" t="s">
        <v>652</v>
      </c>
      <c r="D362" s="192"/>
      <c r="E362" s="153"/>
      <c r="F362" s="153"/>
      <c r="G362" s="229">
        <v>2018</v>
      </c>
      <c r="H362" s="229">
        <v>2021</v>
      </c>
      <c r="I362" s="229" t="s">
        <v>1952</v>
      </c>
      <c r="J362" s="229" t="s">
        <v>1953</v>
      </c>
      <c r="K362" s="229" t="s">
        <v>1518</v>
      </c>
      <c r="L362" s="229" t="s">
        <v>1953</v>
      </c>
      <c r="M362" s="230"/>
      <c r="N362" s="231"/>
      <c r="O362" s="231"/>
    </row>
    <row r="363" spans="1:15" ht="93.25" x14ac:dyDescent="0.35">
      <c r="A363" s="208">
        <v>306</v>
      </c>
      <c r="B363" s="152" t="s">
        <v>653</v>
      </c>
      <c r="C363" s="174" t="s">
        <v>654</v>
      </c>
      <c r="D363" s="192"/>
      <c r="E363" s="153"/>
      <c r="F363" s="153"/>
      <c r="G363" s="229">
        <v>2018</v>
      </c>
      <c r="H363" s="229">
        <v>2021</v>
      </c>
      <c r="I363" s="229" t="s">
        <v>1518</v>
      </c>
      <c r="J363" s="229" t="s">
        <v>1953</v>
      </c>
      <c r="K363" s="229" t="s">
        <v>1518</v>
      </c>
      <c r="L363" s="229" t="s">
        <v>1953</v>
      </c>
      <c r="M363" s="230"/>
      <c r="N363" s="231"/>
      <c r="O363" s="231"/>
    </row>
    <row r="364" spans="1:15" ht="77.7" x14ac:dyDescent="0.35">
      <c r="A364" s="208">
        <v>307</v>
      </c>
      <c r="B364" s="152" t="s">
        <v>655</v>
      </c>
      <c r="C364" s="174" t="s">
        <v>656</v>
      </c>
      <c r="D364" s="192"/>
      <c r="E364" s="153"/>
      <c r="F364" s="153"/>
      <c r="G364" s="229">
        <v>2018</v>
      </c>
      <c r="H364" s="229">
        <v>2020</v>
      </c>
      <c r="I364" s="229" t="s">
        <v>1518</v>
      </c>
      <c r="J364" s="229" t="s">
        <v>1953</v>
      </c>
      <c r="K364" s="229" t="s">
        <v>1518</v>
      </c>
      <c r="L364" s="229" t="s">
        <v>1953</v>
      </c>
      <c r="M364" s="230"/>
      <c r="N364" s="231"/>
      <c r="O364" s="231"/>
    </row>
    <row r="365" spans="1:15" ht="31.1" x14ac:dyDescent="0.35">
      <c r="A365" s="208">
        <v>308</v>
      </c>
      <c r="B365" s="152" t="s">
        <v>657</v>
      </c>
      <c r="C365" s="174" t="s">
        <v>658</v>
      </c>
      <c r="D365" s="192"/>
      <c r="E365" s="153"/>
      <c r="F365" s="153"/>
      <c r="G365" s="229">
        <v>2019</v>
      </c>
      <c r="H365" s="229">
        <v>2020</v>
      </c>
      <c r="I365" s="229" t="s">
        <v>1518</v>
      </c>
      <c r="J365" s="229" t="s">
        <v>1953</v>
      </c>
      <c r="K365" s="229" t="s">
        <v>1518</v>
      </c>
      <c r="L365" s="229" t="s">
        <v>1953</v>
      </c>
      <c r="M365" s="230"/>
      <c r="N365" s="231"/>
      <c r="O365" s="231"/>
    </row>
    <row r="366" spans="1:15" ht="31.1" x14ac:dyDescent="0.35">
      <c r="A366" s="208">
        <v>309</v>
      </c>
      <c r="B366" s="152" t="s">
        <v>659</v>
      </c>
      <c r="C366" s="174" t="s">
        <v>660</v>
      </c>
      <c r="D366" s="192"/>
      <c r="E366" s="153"/>
      <c r="F366" s="153"/>
      <c r="G366" s="229">
        <v>2019</v>
      </c>
      <c r="H366" s="229">
        <v>2020</v>
      </c>
      <c r="I366" s="229" t="s">
        <v>1518</v>
      </c>
      <c r="J366" s="229" t="s">
        <v>1953</v>
      </c>
      <c r="K366" s="229" t="s">
        <v>1952</v>
      </c>
      <c r="L366" s="229" t="s">
        <v>1953</v>
      </c>
      <c r="M366" s="230"/>
      <c r="N366" s="231"/>
      <c r="O366" s="231"/>
    </row>
    <row r="367" spans="1:15" ht="31.1" x14ac:dyDescent="0.35">
      <c r="A367" s="208">
        <v>310</v>
      </c>
      <c r="B367" s="152" t="s">
        <v>661</v>
      </c>
      <c r="C367" s="174" t="s">
        <v>662</v>
      </c>
      <c r="D367" s="192"/>
      <c r="E367" s="153"/>
      <c r="F367" s="153"/>
      <c r="G367" s="229">
        <v>2019</v>
      </c>
      <c r="H367" s="229">
        <v>2020</v>
      </c>
      <c r="I367" s="229" t="s">
        <v>1518</v>
      </c>
      <c r="J367" s="229" t="s">
        <v>1953</v>
      </c>
      <c r="K367" s="229" t="s">
        <v>1518</v>
      </c>
      <c r="L367" s="229" t="s">
        <v>1953</v>
      </c>
      <c r="M367" s="230"/>
      <c r="N367" s="231"/>
      <c r="O367" s="231"/>
    </row>
    <row r="368" spans="1:15" ht="77.7" x14ac:dyDescent="0.35">
      <c r="A368" s="208">
        <v>311</v>
      </c>
      <c r="B368" s="152" t="s">
        <v>663</v>
      </c>
      <c r="C368" s="174" t="s">
        <v>664</v>
      </c>
      <c r="D368" s="192"/>
      <c r="E368" s="153"/>
      <c r="F368" s="153"/>
      <c r="G368" s="229">
        <v>2019</v>
      </c>
      <c r="H368" s="229">
        <v>2020</v>
      </c>
      <c r="I368" s="229" t="s">
        <v>1518</v>
      </c>
      <c r="J368" s="229" t="s">
        <v>1953</v>
      </c>
      <c r="K368" s="229" t="s">
        <v>1518</v>
      </c>
      <c r="L368" s="229" t="s">
        <v>1953</v>
      </c>
      <c r="M368" s="230"/>
      <c r="N368" s="231"/>
      <c r="O368" s="231"/>
    </row>
    <row r="369" spans="1:15" ht="62.2" x14ac:dyDescent="0.35">
      <c r="A369" s="208">
        <v>312</v>
      </c>
      <c r="B369" s="152" t="s">
        <v>665</v>
      </c>
      <c r="C369" s="174" t="s">
        <v>666</v>
      </c>
      <c r="D369" s="192">
        <v>0.4</v>
      </c>
      <c r="E369" s="153"/>
      <c r="F369" s="153"/>
      <c r="G369" s="229">
        <v>2018</v>
      </c>
      <c r="H369" s="229">
        <v>2020</v>
      </c>
      <c r="I369" s="229" t="s">
        <v>1952</v>
      </c>
      <c r="J369" s="229" t="s">
        <v>1953</v>
      </c>
      <c r="K369" s="229" t="s">
        <v>1952</v>
      </c>
      <c r="L369" s="229" t="s">
        <v>1953</v>
      </c>
      <c r="M369" s="230"/>
      <c r="N369" s="231"/>
      <c r="O369" s="231"/>
    </row>
    <row r="370" spans="1:15" ht="62.2" x14ac:dyDescent="0.35">
      <c r="A370" s="208">
        <v>313</v>
      </c>
      <c r="B370" s="152" t="s">
        <v>667</v>
      </c>
      <c r="C370" s="174" t="s">
        <v>668</v>
      </c>
      <c r="D370" s="192">
        <v>0.4</v>
      </c>
      <c r="E370" s="153"/>
      <c r="F370" s="153">
        <v>0.23200000000000001</v>
      </c>
      <c r="G370" s="229">
        <v>2018</v>
      </c>
      <c r="H370" s="229">
        <v>2020</v>
      </c>
      <c r="I370" s="229" t="s">
        <v>1952</v>
      </c>
      <c r="J370" s="229" t="s">
        <v>1953</v>
      </c>
      <c r="K370" s="229" t="s">
        <v>1952</v>
      </c>
      <c r="L370" s="229" t="s">
        <v>1953</v>
      </c>
      <c r="M370" s="230"/>
      <c r="N370" s="231"/>
      <c r="O370" s="231"/>
    </row>
    <row r="371" spans="1:15" ht="31.1" x14ac:dyDescent="0.35">
      <c r="A371" s="208">
        <v>314</v>
      </c>
      <c r="B371" s="152" t="s">
        <v>669</v>
      </c>
      <c r="C371" s="174" t="s">
        <v>670</v>
      </c>
      <c r="D371" s="192"/>
      <c r="E371" s="153"/>
      <c r="F371" s="153"/>
      <c r="G371" s="229">
        <v>2020</v>
      </c>
      <c r="H371" s="229">
        <v>2020</v>
      </c>
      <c r="I371" s="229" t="s">
        <v>1952</v>
      </c>
      <c r="J371" s="229" t="s">
        <v>1953</v>
      </c>
      <c r="K371" s="229" t="s">
        <v>1952</v>
      </c>
      <c r="L371" s="229" t="s">
        <v>1953</v>
      </c>
      <c r="M371" s="230"/>
      <c r="N371" s="231"/>
      <c r="O371" s="231"/>
    </row>
    <row r="372" spans="1:15" ht="62.2" x14ac:dyDescent="0.35">
      <c r="A372" s="208">
        <v>315</v>
      </c>
      <c r="B372" s="152" t="s">
        <v>671</v>
      </c>
      <c r="C372" s="174" t="s">
        <v>672</v>
      </c>
      <c r="D372" s="192"/>
      <c r="E372" s="153"/>
      <c r="F372" s="153"/>
      <c r="G372" s="229">
        <v>2018</v>
      </c>
      <c r="H372" s="229">
        <v>2020</v>
      </c>
      <c r="I372" s="229" t="s">
        <v>1952</v>
      </c>
      <c r="J372" s="229" t="s">
        <v>1953</v>
      </c>
      <c r="K372" s="229" t="s">
        <v>1518</v>
      </c>
      <c r="L372" s="229" t="s">
        <v>1953</v>
      </c>
      <c r="M372" s="230"/>
      <c r="N372" s="231"/>
      <c r="O372" s="231"/>
    </row>
    <row r="373" spans="1:15" ht="77.7" x14ac:dyDescent="0.35">
      <c r="A373" s="208">
        <v>316</v>
      </c>
      <c r="B373" s="152" t="s">
        <v>673</v>
      </c>
      <c r="C373" s="174" t="s">
        <v>674</v>
      </c>
      <c r="D373" s="192">
        <v>1.26</v>
      </c>
      <c r="E373" s="153"/>
      <c r="F373" s="153">
        <v>0.98260000000000003</v>
      </c>
      <c r="G373" s="229">
        <v>2018</v>
      </c>
      <c r="H373" s="229">
        <v>2021</v>
      </c>
      <c r="I373" s="229" t="s">
        <v>1952</v>
      </c>
      <c r="J373" s="229" t="s">
        <v>1953</v>
      </c>
      <c r="K373" s="229" t="s">
        <v>1952</v>
      </c>
      <c r="L373" s="229" t="s">
        <v>1953</v>
      </c>
      <c r="M373" s="230"/>
      <c r="N373" s="231"/>
      <c r="O373" s="231"/>
    </row>
    <row r="374" spans="1:15" ht="77.7" x14ac:dyDescent="0.35">
      <c r="A374" s="208">
        <v>317</v>
      </c>
      <c r="B374" s="152" t="s">
        <v>675</v>
      </c>
      <c r="C374" s="174" t="s">
        <v>676</v>
      </c>
      <c r="D374" s="192"/>
      <c r="E374" s="153"/>
      <c r="F374" s="153">
        <v>0.16300000000000001</v>
      </c>
      <c r="G374" s="229">
        <v>2019</v>
      </c>
      <c r="H374" s="229">
        <v>2020</v>
      </c>
      <c r="I374" s="229" t="s">
        <v>1952</v>
      </c>
      <c r="J374" s="229" t="s">
        <v>1953</v>
      </c>
      <c r="K374" s="229" t="s">
        <v>1952</v>
      </c>
      <c r="L374" s="229" t="s">
        <v>1953</v>
      </c>
      <c r="M374" s="230"/>
      <c r="N374" s="231"/>
      <c r="O374" s="231"/>
    </row>
    <row r="375" spans="1:15" ht="62.2" x14ac:dyDescent="0.35">
      <c r="A375" s="208">
        <v>318</v>
      </c>
      <c r="B375" s="152" t="s">
        <v>677</v>
      </c>
      <c r="C375" s="174" t="s">
        <v>1715</v>
      </c>
      <c r="D375" s="153"/>
      <c r="E375" s="153"/>
      <c r="F375" s="153"/>
      <c r="G375" s="229">
        <v>2019</v>
      </c>
      <c r="H375" s="229">
        <v>2020</v>
      </c>
      <c r="I375" s="229" t="s">
        <v>1518</v>
      </c>
      <c r="J375" s="229" t="s">
        <v>1953</v>
      </c>
      <c r="K375" s="229" t="s">
        <v>1518</v>
      </c>
      <c r="L375" s="229" t="s">
        <v>1953</v>
      </c>
      <c r="M375" s="230"/>
      <c r="N375" s="231"/>
      <c r="O375" s="231"/>
    </row>
    <row r="376" spans="1:15" ht="62.2" x14ac:dyDescent="0.35">
      <c r="A376" s="208">
        <v>319</v>
      </c>
      <c r="B376" s="152" t="s">
        <v>1716</v>
      </c>
      <c r="C376" s="176" t="s">
        <v>678</v>
      </c>
      <c r="D376" s="192">
        <v>0.25</v>
      </c>
      <c r="E376" s="153"/>
      <c r="F376" s="153"/>
      <c r="G376" s="229">
        <v>2019</v>
      </c>
      <c r="H376" s="229">
        <v>2020</v>
      </c>
      <c r="I376" s="229" t="s">
        <v>1952</v>
      </c>
      <c r="J376" s="229" t="s">
        <v>1953</v>
      </c>
      <c r="K376" s="229" t="s">
        <v>1952</v>
      </c>
      <c r="L376" s="229" t="s">
        <v>1953</v>
      </c>
      <c r="M376" s="230"/>
      <c r="N376" s="231"/>
      <c r="O376" s="231"/>
    </row>
    <row r="377" spans="1:15" ht="46.65" x14ac:dyDescent="0.35">
      <c r="A377" s="208">
        <v>320</v>
      </c>
      <c r="B377" s="152" t="s">
        <v>1717</v>
      </c>
      <c r="C377" s="174" t="s">
        <v>1718</v>
      </c>
      <c r="D377" s="153">
        <v>0.63</v>
      </c>
      <c r="E377" s="153"/>
      <c r="F377" s="153"/>
      <c r="G377" s="229">
        <v>2020</v>
      </c>
      <c r="H377" s="229">
        <v>2020</v>
      </c>
      <c r="I377" s="229" t="s">
        <v>1952</v>
      </c>
      <c r="J377" s="229" t="s">
        <v>1953</v>
      </c>
      <c r="K377" s="229" t="s">
        <v>1952</v>
      </c>
      <c r="L377" s="229" t="s">
        <v>1953</v>
      </c>
      <c r="M377" s="230"/>
      <c r="N377" s="231"/>
      <c r="O377" s="231"/>
    </row>
    <row r="378" spans="1:15" ht="77.7" x14ac:dyDescent="0.35">
      <c r="A378" s="208">
        <v>321</v>
      </c>
      <c r="B378" s="152" t="s">
        <v>1719</v>
      </c>
      <c r="C378" s="174" t="s">
        <v>1720</v>
      </c>
      <c r="D378" s="153">
        <v>0.4</v>
      </c>
      <c r="E378" s="153"/>
      <c r="F378" s="153"/>
      <c r="G378" s="229">
        <v>2019</v>
      </c>
      <c r="H378" s="229">
        <v>2020</v>
      </c>
      <c r="I378" s="229" t="s">
        <v>1952</v>
      </c>
      <c r="J378" s="229" t="s">
        <v>1953</v>
      </c>
      <c r="K378" s="229" t="s">
        <v>1952</v>
      </c>
      <c r="L378" s="229" t="s">
        <v>1953</v>
      </c>
      <c r="M378" s="230"/>
      <c r="N378" s="231"/>
      <c r="O378" s="231"/>
    </row>
    <row r="379" spans="1:15" ht="46.65" x14ac:dyDescent="0.35">
      <c r="A379" s="208">
        <v>322</v>
      </c>
      <c r="B379" s="152" t="s">
        <v>679</v>
      </c>
      <c r="C379" s="174" t="s">
        <v>1721</v>
      </c>
      <c r="D379" s="153">
        <v>0.16</v>
      </c>
      <c r="E379" s="153"/>
      <c r="F379" s="153"/>
      <c r="G379" s="229">
        <v>2020</v>
      </c>
      <c r="H379" s="229">
        <v>2020</v>
      </c>
      <c r="I379" s="229" t="s">
        <v>1952</v>
      </c>
      <c r="J379" s="229" t="s">
        <v>1953</v>
      </c>
      <c r="K379" s="229" t="s">
        <v>1952</v>
      </c>
      <c r="L379" s="229" t="s">
        <v>1953</v>
      </c>
      <c r="M379" s="230"/>
      <c r="N379" s="231"/>
      <c r="O379" s="231"/>
    </row>
    <row r="380" spans="1:15" ht="46.65" x14ac:dyDescent="0.35">
      <c r="A380" s="208">
        <v>323</v>
      </c>
      <c r="B380" s="152" t="s">
        <v>680</v>
      </c>
      <c r="C380" s="174" t="s">
        <v>681</v>
      </c>
      <c r="D380" s="153"/>
      <c r="E380" s="153"/>
      <c r="F380" s="153"/>
      <c r="G380" s="229">
        <v>2019</v>
      </c>
      <c r="H380" s="229">
        <v>2020</v>
      </c>
      <c r="I380" s="229" t="s">
        <v>1518</v>
      </c>
      <c r="J380" s="229" t="s">
        <v>1953</v>
      </c>
      <c r="K380" s="229" t="s">
        <v>1952</v>
      </c>
      <c r="L380" s="229" t="s">
        <v>1953</v>
      </c>
      <c r="M380" s="230"/>
      <c r="N380" s="231"/>
      <c r="O380" s="231"/>
    </row>
    <row r="381" spans="1:15" ht="46.65" x14ac:dyDescent="0.35">
      <c r="A381" s="208">
        <v>324</v>
      </c>
      <c r="B381" s="152" t="s">
        <v>682</v>
      </c>
      <c r="C381" s="174" t="s">
        <v>683</v>
      </c>
      <c r="D381" s="153">
        <v>0.4</v>
      </c>
      <c r="E381" s="153"/>
      <c r="F381" s="153"/>
      <c r="G381" s="229">
        <v>2019</v>
      </c>
      <c r="H381" s="229">
        <v>2020</v>
      </c>
      <c r="I381" s="229" t="s">
        <v>1952</v>
      </c>
      <c r="J381" s="229" t="s">
        <v>1953</v>
      </c>
      <c r="K381" s="229" t="s">
        <v>1952</v>
      </c>
      <c r="L381" s="229" t="s">
        <v>1953</v>
      </c>
      <c r="M381" s="230"/>
      <c r="N381" s="231"/>
      <c r="O381" s="231"/>
    </row>
    <row r="382" spans="1:15" ht="46.65" x14ac:dyDescent="0.35">
      <c r="A382" s="208">
        <v>325</v>
      </c>
      <c r="B382" s="152" t="s">
        <v>1722</v>
      </c>
      <c r="C382" s="174" t="s">
        <v>684</v>
      </c>
      <c r="D382" s="153">
        <v>0.4</v>
      </c>
      <c r="E382" s="153"/>
      <c r="F382" s="153"/>
      <c r="G382" s="229">
        <v>2019</v>
      </c>
      <c r="H382" s="229">
        <v>2020</v>
      </c>
      <c r="I382" s="229" t="s">
        <v>1952</v>
      </c>
      <c r="J382" s="229" t="s">
        <v>1953</v>
      </c>
      <c r="K382" s="229" t="s">
        <v>1952</v>
      </c>
      <c r="L382" s="229" t="s">
        <v>1953</v>
      </c>
      <c r="M382" s="230"/>
      <c r="N382" s="231"/>
      <c r="O382" s="231"/>
    </row>
    <row r="383" spans="1:15" ht="46.65" x14ac:dyDescent="0.35">
      <c r="A383" s="208">
        <v>326</v>
      </c>
      <c r="B383" s="152" t="s">
        <v>1723</v>
      </c>
      <c r="C383" s="208" t="s">
        <v>685</v>
      </c>
      <c r="D383" s="153">
        <v>0.4</v>
      </c>
      <c r="E383" s="153"/>
      <c r="F383" s="153"/>
      <c r="G383" s="229">
        <v>2019</v>
      </c>
      <c r="H383" s="229">
        <v>2020</v>
      </c>
      <c r="I383" s="229" t="s">
        <v>1952</v>
      </c>
      <c r="J383" s="229" t="s">
        <v>1953</v>
      </c>
      <c r="K383" s="229" t="s">
        <v>1952</v>
      </c>
      <c r="L383" s="229" t="s">
        <v>1953</v>
      </c>
      <c r="M383" s="230"/>
      <c r="N383" s="231"/>
      <c r="O383" s="231"/>
    </row>
    <row r="384" spans="1:15" ht="62.2" x14ac:dyDescent="0.35">
      <c r="A384" s="208">
        <v>327</v>
      </c>
      <c r="B384" s="152" t="s">
        <v>686</v>
      </c>
      <c r="C384" s="208" t="s">
        <v>1724</v>
      </c>
      <c r="D384" s="153">
        <v>0.16</v>
      </c>
      <c r="E384" s="153"/>
      <c r="F384" s="153"/>
      <c r="G384" s="229">
        <v>2020</v>
      </c>
      <c r="H384" s="229">
        <v>2020</v>
      </c>
      <c r="I384" s="229" t="s">
        <v>1952</v>
      </c>
      <c r="J384" s="229" t="s">
        <v>1953</v>
      </c>
      <c r="K384" s="229" t="s">
        <v>1952</v>
      </c>
      <c r="L384" s="229" t="s">
        <v>1953</v>
      </c>
      <c r="M384" s="230"/>
      <c r="N384" s="231"/>
      <c r="O384" s="231"/>
    </row>
    <row r="385" spans="1:15" ht="77.7" x14ac:dyDescent="0.35">
      <c r="A385" s="208">
        <v>328</v>
      </c>
      <c r="B385" s="152" t="s">
        <v>687</v>
      </c>
      <c r="C385" s="208" t="s">
        <v>1725</v>
      </c>
      <c r="D385" s="153"/>
      <c r="E385" s="153"/>
      <c r="F385" s="153"/>
      <c r="G385" s="229">
        <v>2020</v>
      </c>
      <c r="H385" s="229">
        <v>2020</v>
      </c>
      <c r="I385" s="229" t="s">
        <v>1518</v>
      </c>
      <c r="J385" s="229" t="s">
        <v>1953</v>
      </c>
      <c r="K385" s="229" t="s">
        <v>1518</v>
      </c>
      <c r="L385" s="229" t="s">
        <v>1953</v>
      </c>
      <c r="M385" s="230"/>
      <c r="N385" s="231"/>
      <c r="O385" s="231"/>
    </row>
    <row r="386" spans="1:15" ht="62.2" x14ac:dyDescent="0.35">
      <c r="A386" s="208">
        <v>329</v>
      </c>
      <c r="B386" s="152" t="s">
        <v>1726</v>
      </c>
      <c r="C386" s="208" t="s">
        <v>688</v>
      </c>
      <c r="D386" s="153"/>
      <c r="E386" s="153"/>
      <c r="F386" s="153"/>
      <c r="G386" s="229">
        <v>2020</v>
      </c>
      <c r="H386" s="229">
        <v>2020</v>
      </c>
      <c r="I386" s="229" t="s">
        <v>1518</v>
      </c>
      <c r="J386" s="229" t="s">
        <v>1953</v>
      </c>
      <c r="K386" s="229" t="s">
        <v>1952</v>
      </c>
      <c r="L386" s="229" t="s">
        <v>1953</v>
      </c>
      <c r="M386" s="230"/>
      <c r="N386" s="231"/>
      <c r="O386" s="231"/>
    </row>
    <row r="387" spans="1:15" ht="62.2" x14ac:dyDescent="0.35">
      <c r="A387" s="208">
        <v>330</v>
      </c>
      <c r="B387" s="152" t="s">
        <v>1727</v>
      </c>
      <c r="C387" s="208" t="s">
        <v>689</v>
      </c>
      <c r="D387" s="153"/>
      <c r="E387" s="153"/>
      <c r="F387" s="153"/>
      <c r="G387" s="229">
        <v>2020</v>
      </c>
      <c r="H387" s="229">
        <v>2020</v>
      </c>
      <c r="I387" s="229" t="s">
        <v>1952</v>
      </c>
      <c r="J387" s="229" t="s">
        <v>1953</v>
      </c>
      <c r="K387" s="229" t="s">
        <v>1518</v>
      </c>
      <c r="L387" s="229" t="s">
        <v>1953</v>
      </c>
      <c r="M387" s="230"/>
      <c r="N387" s="231"/>
      <c r="O387" s="231"/>
    </row>
    <row r="388" spans="1:15" ht="62.2" x14ac:dyDescent="0.35">
      <c r="A388" s="208">
        <v>331</v>
      </c>
      <c r="B388" s="152" t="s">
        <v>690</v>
      </c>
      <c r="C388" s="208" t="s">
        <v>691</v>
      </c>
      <c r="D388" s="153"/>
      <c r="E388" s="153"/>
      <c r="F388" s="153"/>
      <c r="G388" s="229">
        <v>2018</v>
      </c>
      <c r="H388" s="229">
        <v>2020</v>
      </c>
      <c r="I388" s="229" t="s">
        <v>1952</v>
      </c>
      <c r="J388" s="229" t="s">
        <v>1953</v>
      </c>
      <c r="K388" s="229" t="s">
        <v>1952</v>
      </c>
      <c r="L388" s="229" t="s">
        <v>1953</v>
      </c>
      <c r="M388" s="230"/>
      <c r="N388" s="231"/>
      <c r="O388" s="231"/>
    </row>
    <row r="389" spans="1:15" ht="62.2" x14ac:dyDescent="0.35">
      <c r="A389" s="208">
        <v>332</v>
      </c>
      <c r="B389" s="152" t="s">
        <v>1728</v>
      </c>
      <c r="C389" s="208" t="s">
        <v>1729</v>
      </c>
      <c r="D389" s="153"/>
      <c r="E389" s="153"/>
      <c r="F389" s="153"/>
      <c r="G389" s="229">
        <v>2020</v>
      </c>
      <c r="H389" s="229">
        <v>2020</v>
      </c>
      <c r="I389" s="229" t="s">
        <v>1952</v>
      </c>
      <c r="J389" s="229" t="s">
        <v>1953</v>
      </c>
      <c r="K389" s="229" t="s">
        <v>1518</v>
      </c>
      <c r="L389" s="229" t="s">
        <v>1953</v>
      </c>
      <c r="M389" s="230"/>
      <c r="N389" s="231"/>
      <c r="O389" s="231"/>
    </row>
    <row r="390" spans="1:15" ht="77.7" x14ac:dyDescent="0.35">
      <c r="A390" s="208">
        <v>333</v>
      </c>
      <c r="B390" s="152" t="s">
        <v>1730</v>
      </c>
      <c r="C390" s="208" t="s">
        <v>1731</v>
      </c>
      <c r="D390" s="153"/>
      <c r="E390" s="153"/>
      <c r="F390" s="153"/>
      <c r="G390" s="229">
        <v>2020</v>
      </c>
      <c r="H390" s="229">
        <v>2020</v>
      </c>
      <c r="I390" s="229" t="s">
        <v>1952</v>
      </c>
      <c r="J390" s="229" t="s">
        <v>1953</v>
      </c>
      <c r="K390" s="229" t="s">
        <v>1518</v>
      </c>
      <c r="L390" s="229" t="s">
        <v>1953</v>
      </c>
      <c r="M390" s="230"/>
      <c r="N390" s="231"/>
      <c r="O390" s="231"/>
    </row>
    <row r="391" spans="1:15" ht="62.2" x14ac:dyDescent="0.35">
      <c r="A391" s="208">
        <v>334</v>
      </c>
      <c r="B391" s="152" t="s">
        <v>1732</v>
      </c>
      <c r="C391" s="208" t="s">
        <v>1733</v>
      </c>
      <c r="D391" s="153"/>
      <c r="E391" s="153"/>
      <c r="F391" s="153"/>
      <c r="G391" s="229">
        <v>2020</v>
      </c>
      <c r="H391" s="229">
        <v>2020</v>
      </c>
      <c r="I391" s="229" t="s">
        <v>1518</v>
      </c>
      <c r="J391" s="229" t="s">
        <v>1953</v>
      </c>
      <c r="K391" s="229" t="s">
        <v>1518</v>
      </c>
      <c r="L391" s="229" t="s">
        <v>1953</v>
      </c>
      <c r="M391" s="230"/>
      <c r="N391" s="231"/>
      <c r="O391" s="231"/>
    </row>
    <row r="392" spans="1:15" ht="77.7" x14ac:dyDescent="0.35">
      <c r="A392" s="208">
        <v>335</v>
      </c>
      <c r="B392" s="152" t="s">
        <v>1734</v>
      </c>
      <c r="C392" s="208" t="s">
        <v>1735</v>
      </c>
      <c r="D392" s="153"/>
      <c r="E392" s="153"/>
      <c r="F392" s="153"/>
      <c r="G392" s="229">
        <v>2018</v>
      </c>
      <c r="H392" s="229">
        <v>2020</v>
      </c>
      <c r="I392" s="229" t="s">
        <v>1518</v>
      </c>
      <c r="J392" s="229" t="s">
        <v>1953</v>
      </c>
      <c r="K392" s="229" t="s">
        <v>1518</v>
      </c>
      <c r="L392" s="229" t="s">
        <v>1953</v>
      </c>
      <c r="M392" s="230"/>
      <c r="N392" s="231"/>
      <c r="O392" s="231"/>
    </row>
    <row r="393" spans="1:15" ht="46.65" x14ac:dyDescent="0.35">
      <c r="A393" s="208">
        <v>336</v>
      </c>
      <c r="B393" s="152" t="s">
        <v>1736</v>
      </c>
      <c r="C393" s="208" t="s">
        <v>1737</v>
      </c>
      <c r="D393" s="153"/>
      <c r="E393" s="153"/>
      <c r="F393" s="153"/>
      <c r="G393" s="229">
        <v>2020</v>
      </c>
      <c r="H393" s="229">
        <v>2020</v>
      </c>
      <c r="I393" s="229" t="s">
        <v>1952</v>
      </c>
      <c r="J393" s="229" t="s">
        <v>1953</v>
      </c>
      <c r="K393" s="229" t="s">
        <v>1518</v>
      </c>
      <c r="L393" s="229" t="s">
        <v>1953</v>
      </c>
      <c r="M393" s="230"/>
      <c r="N393" s="231"/>
      <c r="O393" s="231"/>
    </row>
    <row r="394" spans="1:15" ht="77.7" x14ac:dyDescent="0.35">
      <c r="A394" s="208">
        <v>337</v>
      </c>
      <c r="B394" s="152" t="s">
        <v>1738</v>
      </c>
      <c r="C394" s="208" t="s">
        <v>1739</v>
      </c>
      <c r="D394" s="153"/>
      <c r="E394" s="153"/>
      <c r="F394" s="153"/>
      <c r="G394" s="229">
        <v>2020</v>
      </c>
      <c r="H394" s="229">
        <v>2020</v>
      </c>
      <c r="I394" s="229" t="s">
        <v>1518</v>
      </c>
      <c r="J394" s="229" t="s">
        <v>1953</v>
      </c>
      <c r="K394" s="229" t="s">
        <v>1518</v>
      </c>
      <c r="L394" s="229" t="s">
        <v>1953</v>
      </c>
      <c r="M394" s="230"/>
      <c r="N394" s="231"/>
      <c r="O394" s="231"/>
    </row>
    <row r="395" spans="1:15" ht="62.2" x14ac:dyDescent="0.35">
      <c r="A395" s="208">
        <v>338</v>
      </c>
      <c r="B395" s="152" t="s">
        <v>1740</v>
      </c>
      <c r="C395" s="208" t="s">
        <v>1741</v>
      </c>
      <c r="D395" s="153"/>
      <c r="E395" s="153"/>
      <c r="F395" s="153"/>
      <c r="G395" s="229">
        <v>2020</v>
      </c>
      <c r="H395" s="229">
        <v>2020</v>
      </c>
      <c r="I395" s="229" t="s">
        <v>1518</v>
      </c>
      <c r="J395" s="229" t="s">
        <v>1953</v>
      </c>
      <c r="K395" s="229" t="s">
        <v>1518</v>
      </c>
      <c r="L395" s="229" t="s">
        <v>1953</v>
      </c>
      <c r="M395" s="230"/>
      <c r="N395" s="231"/>
      <c r="O395" s="231"/>
    </row>
    <row r="396" spans="1:15" ht="30.05" x14ac:dyDescent="0.35">
      <c r="A396" s="172"/>
      <c r="B396" s="156" t="s">
        <v>692</v>
      </c>
      <c r="C396" s="173"/>
      <c r="D396" s="237">
        <f t="shared" ref="D396" si="99">SUM(D397:D403)</f>
        <v>0</v>
      </c>
      <c r="E396" s="237">
        <f t="shared" ref="E396:F396" si="100">SUM(E397:E403)</f>
        <v>0</v>
      </c>
      <c r="F396" s="237">
        <f t="shared" si="100"/>
        <v>0.35</v>
      </c>
      <c r="G396" s="227"/>
      <c r="H396" s="228"/>
      <c r="I396" s="227"/>
      <c r="J396" s="227"/>
      <c r="K396" s="227"/>
      <c r="L396" s="227"/>
      <c r="M396" s="230"/>
      <c r="N396" s="231"/>
      <c r="O396" s="231"/>
    </row>
    <row r="397" spans="1:15" ht="31.1" x14ac:dyDescent="0.35">
      <c r="A397" s="208">
        <v>339</v>
      </c>
      <c r="B397" s="152" t="s">
        <v>693</v>
      </c>
      <c r="C397" s="174" t="s">
        <v>694</v>
      </c>
      <c r="D397" s="192"/>
      <c r="E397" s="153"/>
      <c r="F397" s="153"/>
      <c r="G397" s="229">
        <v>2019</v>
      </c>
      <c r="H397" s="229">
        <v>2021</v>
      </c>
      <c r="I397" s="229" t="s">
        <v>1518</v>
      </c>
      <c r="J397" s="229" t="s">
        <v>1953</v>
      </c>
      <c r="K397" s="229" t="s">
        <v>1952</v>
      </c>
      <c r="L397" s="229" t="s">
        <v>1953</v>
      </c>
      <c r="M397" s="230"/>
      <c r="N397" s="231"/>
      <c r="O397" s="231"/>
    </row>
    <row r="398" spans="1:15" ht="46.65" x14ac:dyDescent="0.35">
      <c r="A398" s="208">
        <v>340</v>
      </c>
      <c r="B398" s="152" t="s">
        <v>695</v>
      </c>
      <c r="C398" s="174" t="s">
        <v>696</v>
      </c>
      <c r="D398" s="192"/>
      <c r="E398" s="153"/>
      <c r="F398" s="153"/>
      <c r="G398" s="229">
        <v>2019</v>
      </c>
      <c r="H398" s="229">
        <v>2020</v>
      </c>
      <c r="I398" s="229" t="s">
        <v>1518</v>
      </c>
      <c r="J398" s="229" t="s">
        <v>1953</v>
      </c>
      <c r="K398" s="229" t="s">
        <v>1518</v>
      </c>
      <c r="L398" s="229" t="s">
        <v>1953</v>
      </c>
      <c r="M398" s="230"/>
      <c r="N398" s="231"/>
      <c r="O398" s="231"/>
    </row>
    <row r="399" spans="1:15" ht="62.2" x14ac:dyDescent="0.35">
      <c r="A399" s="208">
        <v>341</v>
      </c>
      <c r="B399" s="152" t="s">
        <v>697</v>
      </c>
      <c r="C399" s="174" t="s">
        <v>698</v>
      </c>
      <c r="D399" s="192"/>
      <c r="E399" s="153"/>
      <c r="F399" s="153"/>
      <c r="G399" s="229">
        <v>2019</v>
      </c>
      <c r="H399" s="229">
        <v>2020</v>
      </c>
      <c r="I399" s="229" t="s">
        <v>1952</v>
      </c>
      <c r="J399" s="229" t="s">
        <v>1953</v>
      </c>
      <c r="K399" s="229" t="s">
        <v>1518</v>
      </c>
      <c r="L399" s="229" t="s">
        <v>1953</v>
      </c>
      <c r="M399" s="230"/>
      <c r="N399" s="231"/>
      <c r="O399" s="231"/>
    </row>
    <row r="400" spans="1:15" ht="31.1" x14ac:dyDescent="0.35">
      <c r="A400" s="208">
        <v>342</v>
      </c>
      <c r="B400" s="152" t="s">
        <v>699</v>
      </c>
      <c r="C400" s="174" t="s">
        <v>700</v>
      </c>
      <c r="D400" s="192"/>
      <c r="E400" s="153"/>
      <c r="F400" s="153"/>
      <c r="G400" s="229">
        <v>2019</v>
      </c>
      <c r="H400" s="229">
        <v>2020</v>
      </c>
      <c r="I400" s="229" t="s">
        <v>1518</v>
      </c>
      <c r="J400" s="229" t="s">
        <v>1953</v>
      </c>
      <c r="K400" s="229" t="s">
        <v>1518</v>
      </c>
      <c r="L400" s="229" t="s">
        <v>1953</v>
      </c>
      <c r="M400" s="230"/>
      <c r="N400" s="231"/>
      <c r="O400" s="231"/>
    </row>
    <row r="401" spans="1:15" ht="77.7" x14ac:dyDescent="0.35">
      <c r="A401" s="208">
        <v>343</v>
      </c>
      <c r="B401" s="152" t="s">
        <v>701</v>
      </c>
      <c r="C401" s="174" t="s">
        <v>702</v>
      </c>
      <c r="D401" s="192"/>
      <c r="E401" s="153"/>
      <c r="F401" s="153"/>
      <c r="G401" s="229">
        <v>2019</v>
      </c>
      <c r="H401" s="229">
        <v>2020</v>
      </c>
      <c r="I401" s="229" t="s">
        <v>1952</v>
      </c>
      <c r="J401" s="229" t="s">
        <v>1953</v>
      </c>
      <c r="K401" s="229" t="s">
        <v>1952</v>
      </c>
      <c r="L401" s="229" t="s">
        <v>1953</v>
      </c>
      <c r="M401" s="230"/>
      <c r="N401" s="231"/>
      <c r="O401" s="231"/>
    </row>
    <row r="402" spans="1:15" ht="31.1" x14ac:dyDescent="0.35">
      <c r="A402" s="208">
        <v>344</v>
      </c>
      <c r="B402" s="152" t="s">
        <v>1742</v>
      </c>
      <c r="C402" s="174" t="s">
        <v>1743</v>
      </c>
      <c r="D402" s="192"/>
      <c r="E402" s="153"/>
      <c r="F402" s="153"/>
      <c r="G402" s="229">
        <v>2020</v>
      </c>
      <c r="H402" s="229">
        <v>2021</v>
      </c>
      <c r="I402" s="229" t="s">
        <v>1518</v>
      </c>
      <c r="J402" s="229" t="s">
        <v>1953</v>
      </c>
      <c r="K402" s="229" t="s">
        <v>1518</v>
      </c>
      <c r="L402" s="229" t="s">
        <v>1953</v>
      </c>
      <c r="M402" s="230"/>
      <c r="N402" s="231"/>
      <c r="O402" s="231"/>
    </row>
    <row r="403" spans="1:15" ht="62.2" x14ac:dyDescent="0.35">
      <c r="A403" s="208">
        <v>345</v>
      </c>
      <c r="B403" s="152" t="s">
        <v>1744</v>
      </c>
      <c r="C403" s="174" t="s">
        <v>1745</v>
      </c>
      <c r="D403" s="192"/>
      <c r="E403" s="153"/>
      <c r="F403" s="153">
        <v>0.35</v>
      </c>
      <c r="G403" s="229">
        <v>2020</v>
      </c>
      <c r="H403" s="229">
        <v>2020</v>
      </c>
      <c r="I403" s="229" t="s">
        <v>1952</v>
      </c>
      <c r="J403" s="229" t="s">
        <v>1953</v>
      </c>
      <c r="K403" s="229" t="s">
        <v>1952</v>
      </c>
      <c r="L403" s="229" t="s">
        <v>1953</v>
      </c>
      <c r="M403" s="230"/>
      <c r="N403" s="231"/>
      <c r="O403" s="231"/>
    </row>
    <row r="404" spans="1:15" ht="30.05" x14ac:dyDescent="0.35">
      <c r="A404" s="178"/>
      <c r="B404" s="163" t="s">
        <v>703</v>
      </c>
      <c r="C404" s="170"/>
      <c r="D404" s="161">
        <v>12.995999999999999</v>
      </c>
      <c r="E404" s="236">
        <v>0</v>
      </c>
      <c r="F404" s="161">
        <f t="shared" ref="F404" si="101">F405+F411+F425+F432+F451+F457+F468+F473+F478+F483+F486+F488+F492+F515+F522+F524+F530+F548+F558+F561+F566+F571+F585+F591+F601+F623+F625+F637+F640+F650+F655+F665+F686+F695+F698+F708+F741+F749+F752+F755+F766+F768+F770+F778+F781+F783</f>
        <v>40.543290000000006</v>
      </c>
      <c r="G404" s="170"/>
      <c r="H404" s="170"/>
      <c r="I404" s="170"/>
      <c r="J404" s="170"/>
      <c r="K404" s="170"/>
      <c r="L404" s="170"/>
      <c r="M404" s="230"/>
      <c r="N404" s="231"/>
      <c r="O404" s="231"/>
    </row>
    <row r="405" spans="1:15" ht="30.05" x14ac:dyDescent="0.35">
      <c r="A405" s="172"/>
      <c r="B405" s="156" t="s">
        <v>179</v>
      </c>
      <c r="C405" s="173"/>
      <c r="D405" s="237">
        <f t="shared" ref="D405" si="102">SUM(D406:D410)</f>
        <v>0</v>
      </c>
      <c r="E405" s="237">
        <f t="shared" ref="E405" si="103">SUM(E406:E410)</f>
        <v>0</v>
      </c>
      <c r="F405" s="237">
        <f t="shared" ref="F405" si="104">SUM(F406:F410)</f>
        <v>0.66500000000000004</v>
      </c>
      <c r="G405" s="227"/>
      <c r="H405" s="228"/>
      <c r="I405" s="227"/>
      <c r="J405" s="227"/>
      <c r="K405" s="227"/>
      <c r="L405" s="227"/>
      <c r="M405" s="230"/>
      <c r="N405" s="231"/>
      <c r="O405" s="231"/>
    </row>
    <row r="406" spans="1:15" ht="62.2" x14ac:dyDescent="0.35">
      <c r="A406" s="208">
        <v>346</v>
      </c>
      <c r="B406" s="152" t="s">
        <v>704</v>
      </c>
      <c r="C406" s="174" t="s">
        <v>705</v>
      </c>
      <c r="D406" s="192"/>
      <c r="E406" s="153"/>
      <c r="F406" s="153"/>
      <c r="G406" s="229">
        <v>2015</v>
      </c>
      <c r="H406" s="229">
        <v>2021</v>
      </c>
      <c r="I406" s="229" t="s">
        <v>1518</v>
      </c>
      <c r="J406" s="229" t="s">
        <v>1953</v>
      </c>
      <c r="K406" s="229" t="s">
        <v>1518</v>
      </c>
      <c r="L406" s="229" t="str">
        <f>K406</f>
        <v>-</v>
      </c>
      <c r="M406" s="230"/>
      <c r="N406" s="231"/>
      <c r="O406" s="231"/>
    </row>
    <row r="407" spans="1:15" ht="46.65" x14ac:dyDescent="0.35">
      <c r="A407" s="208">
        <v>347</v>
      </c>
      <c r="B407" s="152" t="s">
        <v>1746</v>
      </c>
      <c r="C407" s="174" t="s">
        <v>1747</v>
      </c>
      <c r="D407" s="192"/>
      <c r="E407" s="153"/>
      <c r="F407" s="153"/>
      <c r="G407" s="229">
        <v>2020</v>
      </c>
      <c r="H407" s="229">
        <v>2021</v>
      </c>
      <c r="I407" s="229" t="s">
        <v>1518</v>
      </c>
      <c r="J407" s="229" t="s">
        <v>1953</v>
      </c>
      <c r="K407" s="229" t="s">
        <v>1518</v>
      </c>
      <c r="L407" s="229" t="str">
        <f t="shared" ref="L407:L470" si="105">K407</f>
        <v>-</v>
      </c>
      <c r="M407" s="230"/>
      <c r="N407" s="231"/>
      <c r="O407" s="231"/>
    </row>
    <row r="408" spans="1:15" ht="46.65" x14ac:dyDescent="0.35">
      <c r="A408" s="208">
        <v>348</v>
      </c>
      <c r="B408" s="152" t="s">
        <v>1748</v>
      </c>
      <c r="C408" s="174" t="s">
        <v>1749</v>
      </c>
      <c r="D408" s="192"/>
      <c r="E408" s="153"/>
      <c r="F408" s="153">
        <v>0.29599999999999999</v>
      </c>
      <c r="G408" s="229">
        <v>2015</v>
      </c>
      <c r="H408" s="229">
        <v>2020</v>
      </c>
      <c r="I408" s="229" t="s">
        <v>1952</v>
      </c>
      <c r="J408" s="229" t="s">
        <v>1953</v>
      </c>
      <c r="K408" s="229" t="s">
        <v>1952</v>
      </c>
      <c r="L408" s="229" t="str">
        <f t="shared" si="105"/>
        <v>+</v>
      </c>
      <c r="M408" s="230"/>
      <c r="N408" s="231"/>
      <c r="O408" s="231"/>
    </row>
    <row r="409" spans="1:15" ht="46.65" x14ac:dyDescent="0.35">
      <c r="A409" s="208">
        <v>349</v>
      </c>
      <c r="B409" s="152" t="s">
        <v>1750</v>
      </c>
      <c r="C409" s="174" t="s">
        <v>1751</v>
      </c>
      <c r="D409" s="192"/>
      <c r="E409" s="153"/>
      <c r="F409" s="153"/>
      <c r="G409" s="229">
        <v>2015</v>
      </c>
      <c r="H409" s="229">
        <v>2020</v>
      </c>
      <c r="I409" s="229" t="s">
        <v>1518</v>
      </c>
      <c r="J409" s="229" t="s">
        <v>1953</v>
      </c>
      <c r="K409" s="229" t="s">
        <v>1952</v>
      </c>
      <c r="L409" s="229" t="str">
        <f t="shared" si="105"/>
        <v>+</v>
      </c>
      <c r="M409" s="230"/>
      <c r="N409" s="231"/>
      <c r="O409" s="231"/>
    </row>
    <row r="410" spans="1:15" ht="46.65" x14ac:dyDescent="0.35">
      <c r="A410" s="208">
        <v>350</v>
      </c>
      <c r="B410" s="152" t="s">
        <v>1752</v>
      </c>
      <c r="C410" s="174" t="s">
        <v>1753</v>
      </c>
      <c r="D410" s="192"/>
      <c r="E410" s="153"/>
      <c r="F410" s="153">
        <v>0.36899999999999999</v>
      </c>
      <c r="G410" s="229">
        <v>2015</v>
      </c>
      <c r="H410" s="229">
        <v>2020</v>
      </c>
      <c r="I410" s="229" t="s">
        <v>1952</v>
      </c>
      <c r="J410" s="229" t="s">
        <v>1953</v>
      </c>
      <c r="K410" s="229" t="s">
        <v>1952</v>
      </c>
      <c r="L410" s="229" t="str">
        <f t="shared" si="105"/>
        <v>+</v>
      </c>
      <c r="M410" s="230"/>
      <c r="N410" s="231"/>
      <c r="O410" s="231"/>
    </row>
    <row r="411" spans="1:15" ht="30.05" x14ac:dyDescent="0.35">
      <c r="A411" s="172"/>
      <c r="B411" s="156" t="s">
        <v>183</v>
      </c>
      <c r="C411" s="173"/>
      <c r="D411" s="237">
        <f t="shared" ref="D411" si="106">SUM(D412:D424)</f>
        <v>0.1</v>
      </c>
      <c r="E411" s="237">
        <f t="shared" ref="E411:F411" si="107">SUM(E412:E424)</f>
        <v>0</v>
      </c>
      <c r="F411" s="237">
        <f t="shared" si="107"/>
        <v>0.55496999999999996</v>
      </c>
      <c r="G411" s="227"/>
      <c r="H411" s="228"/>
      <c r="I411" s="227"/>
      <c r="J411" s="227"/>
      <c r="K411" s="227"/>
      <c r="L411" s="227"/>
      <c r="M411" s="230"/>
      <c r="N411" s="231"/>
      <c r="O411" s="231"/>
    </row>
    <row r="412" spans="1:15" ht="46.65" x14ac:dyDescent="0.35">
      <c r="A412" s="208">
        <v>351</v>
      </c>
      <c r="B412" s="152" t="s">
        <v>706</v>
      </c>
      <c r="C412" s="174" t="s">
        <v>707</v>
      </c>
      <c r="D412" s="192"/>
      <c r="E412" s="153"/>
      <c r="F412" s="153"/>
      <c r="G412" s="229">
        <v>2016</v>
      </c>
      <c r="H412" s="229">
        <v>2022</v>
      </c>
      <c r="I412" s="229" t="s">
        <v>1518</v>
      </c>
      <c r="J412" s="229" t="s">
        <v>1953</v>
      </c>
      <c r="K412" s="229" t="s">
        <v>1952</v>
      </c>
      <c r="L412" s="229" t="str">
        <f t="shared" si="105"/>
        <v>+</v>
      </c>
      <c r="M412" s="230"/>
      <c r="N412" s="231"/>
      <c r="O412" s="231"/>
    </row>
    <row r="413" spans="1:15" ht="46.65" x14ac:dyDescent="0.35">
      <c r="A413" s="208">
        <v>352</v>
      </c>
      <c r="B413" s="152" t="s">
        <v>708</v>
      </c>
      <c r="C413" s="174" t="s">
        <v>709</v>
      </c>
      <c r="D413" s="192"/>
      <c r="E413" s="153"/>
      <c r="F413" s="153"/>
      <c r="G413" s="229">
        <v>2013</v>
      </c>
      <c r="H413" s="229">
        <v>2020</v>
      </c>
      <c r="I413" s="229" t="s">
        <v>1952</v>
      </c>
      <c r="J413" s="229" t="s">
        <v>1953</v>
      </c>
      <c r="K413" s="229" t="s">
        <v>1952</v>
      </c>
      <c r="L413" s="229" t="str">
        <f t="shared" si="105"/>
        <v>+</v>
      </c>
      <c r="M413" s="230"/>
      <c r="N413" s="231"/>
      <c r="O413" s="231"/>
    </row>
    <row r="414" spans="1:15" ht="31.1" x14ac:dyDescent="0.35">
      <c r="A414" s="208">
        <v>353</v>
      </c>
      <c r="B414" s="152" t="s">
        <v>710</v>
      </c>
      <c r="C414" s="174" t="s">
        <v>711</v>
      </c>
      <c r="D414" s="192"/>
      <c r="E414" s="153"/>
      <c r="F414" s="153"/>
      <c r="G414" s="229">
        <v>2013</v>
      </c>
      <c r="H414" s="229">
        <v>2020</v>
      </c>
      <c r="I414" s="229" t="s">
        <v>1952</v>
      </c>
      <c r="J414" s="229" t="s">
        <v>1953</v>
      </c>
      <c r="K414" s="229" t="s">
        <v>1952</v>
      </c>
      <c r="L414" s="229" t="str">
        <f t="shared" si="105"/>
        <v>+</v>
      </c>
      <c r="M414" s="230"/>
      <c r="N414" s="231"/>
      <c r="O414" s="231"/>
    </row>
    <row r="415" spans="1:15" ht="31.1" x14ac:dyDescent="0.35">
      <c r="A415" s="208">
        <v>354</v>
      </c>
      <c r="B415" s="152" t="s">
        <v>712</v>
      </c>
      <c r="C415" s="174" t="s">
        <v>713</v>
      </c>
      <c r="D415" s="192"/>
      <c r="E415" s="153"/>
      <c r="F415" s="153"/>
      <c r="G415" s="229">
        <v>2013</v>
      </c>
      <c r="H415" s="229">
        <v>2021</v>
      </c>
      <c r="I415" s="229" t="s">
        <v>1952</v>
      </c>
      <c r="J415" s="229" t="s">
        <v>1953</v>
      </c>
      <c r="K415" s="229" t="s">
        <v>1952</v>
      </c>
      <c r="L415" s="229" t="str">
        <f t="shared" si="105"/>
        <v>+</v>
      </c>
      <c r="M415" s="230"/>
      <c r="N415" s="231"/>
      <c r="O415" s="231"/>
    </row>
    <row r="416" spans="1:15" ht="46.65" x14ac:dyDescent="0.35">
      <c r="A416" s="208">
        <v>355</v>
      </c>
      <c r="B416" s="152" t="s">
        <v>714</v>
      </c>
      <c r="C416" s="174" t="s">
        <v>715</v>
      </c>
      <c r="D416" s="192"/>
      <c r="E416" s="153"/>
      <c r="F416" s="153"/>
      <c r="G416" s="229">
        <v>2016</v>
      </c>
      <c r="H416" s="229">
        <v>2020</v>
      </c>
      <c r="I416" s="229" t="s">
        <v>1952</v>
      </c>
      <c r="J416" s="229" t="s">
        <v>1953</v>
      </c>
      <c r="K416" s="229" t="s">
        <v>1952</v>
      </c>
      <c r="L416" s="229" t="str">
        <f t="shared" si="105"/>
        <v>+</v>
      </c>
      <c r="M416" s="230"/>
      <c r="N416" s="231"/>
      <c r="O416" s="231"/>
    </row>
    <row r="417" spans="1:15" ht="62.2" x14ac:dyDescent="0.35">
      <c r="A417" s="208">
        <v>356</v>
      </c>
      <c r="B417" s="152" t="s">
        <v>716</v>
      </c>
      <c r="C417" s="174" t="s">
        <v>717</v>
      </c>
      <c r="D417" s="192"/>
      <c r="E417" s="153"/>
      <c r="F417" s="153"/>
      <c r="G417" s="229">
        <v>2016</v>
      </c>
      <c r="H417" s="229">
        <v>2020</v>
      </c>
      <c r="I417" s="229" t="s">
        <v>1518</v>
      </c>
      <c r="J417" s="229" t="s">
        <v>1953</v>
      </c>
      <c r="K417" s="229" t="s">
        <v>1518</v>
      </c>
      <c r="L417" s="229" t="str">
        <f t="shared" si="105"/>
        <v>-</v>
      </c>
      <c r="M417" s="230"/>
      <c r="N417" s="231"/>
      <c r="O417" s="231"/>
    </row>
    <row r="418" spans="1:15" ht="62.2" x14ac:dyDescent="0.35">
      <c r="A418" s="208">
        <v>357</v>
      </c>
      <c r="B418" s="152" t="s">
        <v>718</v>
      </c>
      <c r="C418" s="174" t="s">
        <v>719</v>
      </c>
      <c r="D418" s="192"/>
      <c r="E418" s="153"/>
      <c r="F418" s="153"/>
      <c r="G418" s="229">
        <v>2016</v>
      </c>
      <c r="H418" s="229">
        <v>2020</v>
      </c>
      <c r="I418" s="229" t="s">
        <v>1518</v>
      </c>
      <c r="J418" s="229" t="s">
        <v>1953</v>
      </c>
      <c r="K418" s="229" t="s">
        <v>1518</v>
      </c>
      <c r="L418" s="229" t="str">
        <f t="shared" si="105"/>
        <v>-</v>
      </c>
      <c r="M418" s="230"/>
      <c r="N418" s="231"/>
      <c r="O418" s="231"/>
    </row>
    <row r="419" spans="1:15" ht="46.65" x14ac:dyDescent="0.35">
      <c r="A419" s="208">
        <v>358</v>
      </c>
      <c r="B419" s="152" t="s">
        <v>720</v>
      </c>
      <c r="C419" s="174" t="s">
        <v>721</v>
      </c>
      <c r="D419" s="192"/>
      <c r="E419" s="153"/>
      <c r="F419" s="153">
        <v>9.9000000000000005E-2</v>
      </c>
      <c r="G419" s="229">
        <v>2016</v>
      </c>
      <c r="H419" s="229">
        <v>2020</v>
      </c>
      <c r="I419" s="229" t="s">
        <v>1952</v>
      </c>
      <c r="J419" s="229" t="s">
        <v>1953</v>
      </c>
      <c r="K419" s="229" t="s">
        <v>1952</v>
      </c>
      <c r="L419" s="229" t="str">
        <f t="shared" si="105"/>
        <v>+</v>
      </c>
      <c r="M419" s="230"/>
      <c r="N419" s="231"/>
      <c r="O419" s="231"/>
    </row>
    <row r="420" spans="1:15" ht="46.65" x14ac:dyDescent="0.35">
      <c r="A420" s="208">
        <v>359</v>
      </c>
      <c r="B420" s="152" t="s">
        <v>722</v>
      </c>
      <c r="C420" s="174" t="s">
        <v>723</v>
      </c>
      <c r="D420" s="192"/>
      <c r="E420" s="153"/>
      <c r="F420" s="153"/>
      <c r="G420" s="229">
        <v>2016</v>
      </c>
      <c r="H420" s="229">
        <v>2020</v>
      </c>
      <c r="I420" s="229" t="s">
        <v>1518</v>
      </c>
      <c r="J420" s="229" t="s">
        <v>1953</v>
      </c>
      <c r="K420" s="229" t="s">
        <v>1518</v>
      </c>
      <c r="L420" s="229" t="str">
        <f t="shared" si="105"/>
        <v>-</v>
      </c>
      <c r="M420" s="230"/>
      <c r="N420" s="231"/>
      <c r="O420" s="231"/>
    </row>
    <row r="421" spans="1:15" ht="46.65" x14ac:dyDescent="0.35">
      <c r="A421" s="208">
        <v>360</v>
      </c>
      <c r="B421" s="152" t="s">
        <v>724</v>
      </c>
      <c r="C421" s="174" t="s">
        <v>725</v>
      </c>
      <c r="D421" s="192"/>
      <c r="E421" s="153"/>
      <c r="F421" s="153"/>
      <c r="G421" s="229">
        <v>2016</v>
      </c>
      <c r="H421" s="229">
        <v>2020</v>
      </c>
      <c r="I421" s="229" t="s">
        <v>1518</v>
      </c>
      <c r="J421" s="229" t="s">
        <v>1953</v>
      </c>
      <c r="K421" s="229" t="s">
        <v>1518</v>
      </c>
      <c r="L421" s="229" t="str">
        <f t="shared" si="105"/>
        <v>-</v>
      </c>
      <c r="M421" s="230"/>
      <c r="N421" s="231"/>
      <c r="O421" s="231"/>
    </row>
    <row r="422" spans="1:15" ht="46.65" x14ac:dyDescent="0.35">
      <c r="A422" s="208">
        <v>361</v>
      </c>
      <c r="B422" s="152" t="s">
        <v>1754</v>
      </c>
      <c r="C422" s="174" t="s">
        <v>726</v>
      </c>
      <c r="D422" s="192"/>
      <c r="E422" s="153"/>
      <c r="F422" s="153"/>
      <c r="G422" s="229">
        <v>2019</v>
      </c>
      <c r="H422" s="229">
        <v>2020</v>
      </c>
      <c r="I422" s="229" t="s">
        <v>1518</v>
      </c>
      <c r="J422" s="229" t="s">
        <v>1953</v>
      </c>
      <c r="K422" s="229" t="s">
        <v>1518</v>
      </c>
      <c r="L422" s="229" t="str">
        <f t="shared" si="105"/>
        <v>-</v>
      </c>
      <c r="M422" s="230"/>
      <c r="N422" s="231"/>
      <c r="O422" s="231"/>
    </row>
    <row r="423" spans="1:15" ht="31.1" x14ac:dyDescent="0.35">
      <c r="A423" s="208">
        <v>362</v>
      </c>
      <c r="B423" s="152" t="s">
        <v>727</v>
      </c>
      <c r="C423" s="174" t="s">
        <v>728</v>
      </c>
      <c r="D423" s="192"/>
      <c r="E423" s="153"/>
      <c r="F423" s="153">
        <v>9.2670000000000002E-2</v>
      </c>
      <c r="G423" s="229">
        <v>2018</v>
      </c>
      <c r="H423" s="229">
        <v>2020</v>
      </c>
      <c r="I423" s="229" t="s">
        <v>1952</v>
      </c>
      <c r="J423" s="229" t="s">
        <v>1953</v>
      </c>
      <c r="K423" s="229" t="s">
        <v>1952</v>
      </c>
      <c r="L423" s="229" t="str">
        <f t="shared" si="105"/>
        <v>+</v>
      </c>
      <c r="M423" s="230"/>
      <c r="N423" s="231"/>
      <c r="O423" s="231"/>
    </row>
    <row r="424" spans="1:15" ht="46.65" x14ac:dyDescent="0.35">
      <c r="A424" s="208">
        <v>363</v>
      </c>
      <c r="B424" s="152" t="s">
        <v>1755</v>
      </c>
      <c r="C424" s="174" t="s">
        <v>1756</v>
      </c>
      <c r="D424" s="192">
        <v>0.1</v>
      </c>
      <c r="E424" s="153"/>
      <c r="F424" s="153">
        <v>0.36330000000000001</v>
      </c>
      <c r="G424" s="229">
        <v>2020</v>
      </c>
      <c r="H424" s="229">
        <v>2020</v>
      </c>
      <c r="I424" s="229" t="s">
        <v>1952</v>
      </c>
      <c r="J424" s="229" t="s">
        <v>1953</v>
      </c>
      <c r="K424" s="229" t="s">
        <v>1952</v>
      </c>
      <c r="L424" s="229" t="str">
        <f t="shared" si="105"/>
        <v>+</v>
      </c>
      <c r="M424" s="230"/>
      <c r="N424" s="231"/>
      <c r="O424" s="231"/>
    </row>
    <row r="425" spans="1:15" ht="30.05" x14ac:dyDescent="0.35">
      <c r="A425" s="172"/>
      <c r="B425" s="154" t="s">
        <v>190</v>
      </c>
      <c r="C425" s="173"/>
      <c r="D425" s="237">
        <f t="shared" ref="D425" si="108">SUM(D426:D431)</f>
        <v>0.65</v>
      </c>
      <c r="E425" s="237">
        <f t="shared" ref="E425:F425" si="109">SUM(E426:E431)</f>
        <v>0</v>
      </c>
      <c r="F425" s="237">
        <f t="shared" si="109"/>
        <v>0.55600000000000005</v>
      </c>
      <c r="G425" s="227"/>
      <c r="H425" s="228"/>
      <c r="I425" s="227"/>
      <c r="J425" s="227"/>
      <c r="K425" s="227"/>
      <c r="L425" s="227"/>
      <c r="M425" s="230"/>
      <c r="N425" s="231"/>
      <c r="O425" s="231"/>
    </row>
    <row r="426" spans="1:15" ht="62.2" x14ac:dyDescent="0.35">
      <c r="A426" s="208">
        <v>364</v>
      </c>
      <c r="B426" s="152" t="s">
        <v>729</v>
      </c>
      <c r="C426" s="174" t="s">
        <v>730</v>
      </c>
      <c r="D426" s="192"/>
      <c r="E426" s="153"/>
      <c r="F426" s="153"/>
      <c r="G426" s="229">
        <v>2018</v>
      </c>
      <c r="H426" s="229">
        <v>2020</v>
      </c>
      <c r="I426" s="229" t="s">
        <v>1518</v>
      </c>
      <c r="J426" s="229" t="s">
        <v>1953</v>
      </c>
      <c r="K426" s="229" t="s">
        <v>1518</v>
      </c>
      <c r="L426" s="229" t="str">
        <f t="shared" si="105"/>
        <v>-</v>
      </c>
      <c r="M426" s="230"/>
      <c r="N426" s="231"/>
      <c r="O426" s="231"/>
    </row>
    <row r="427" spans="1:15" ht="62.2" x14ac:dyDescent="0.35">
      <c r="A427" s="208">
        <v>365</v>
      </c>
      <c r="B427" s="152" t="s">
        <v>731</v>
      </c>
      <c r="C427" s="174" t="s">
        <v>732</v>
      </c>
      <c r="D427" s="192"/>
      <c r="E427" s="153"/>
      <c r="F427" s="153"/>
      <c r="G427" s="229">
        <v>2018</v>
      </c>
      <c r="H427" s="229">
        <v>2020</v>
      </c>
      <c r="I427" s="229" t="s">
        <v>1518</v>
      </c>
      <c r="J427" s="229" t="s">
        <v>1953</v>
      </c>
      <c r="K427" s="229" t="s">
        <v>1518</v>
      </c>
      <c r="L427" s="229" t="str">
        <f t="shared" si="105"/>
        <v>-</v>
      </c>
      <c r="M427" s="230"/>
      <c r="N427" s="231"/>
      <c r="O427" s="231"/>
    </row>
    <row r="428" spans="1:15" ht="46.65" x14ac:dyDescent="0.35">
      <c r="A428" s="208">
        <v>366</v>
      </c>
      <c r="B428" s="152" t="s">
        <v>733</v>
      </c>
      <c r="C428" s="174" t="s">
        <v>734</v>
      </c>
      <c r="D428" s="192"/>
      <c r="E428" s="153"/>
      <c r="F428" s="153"/>
      <c r="G428" s="229">
        <v>2013</v>
      </c>
      <c r="H428" s="229">
        <v>2020</v>
      </c>
      <c r="I428" s="229" t="s">
        <v>1518</v>
      </c>
      <c r="J428" s="229" t="s">
        <v>1953</v>
      </c>
      <c r="K428" s="229" t="s">
        <v>1952</v>
      </c>
      <c r="L428" s="229" t="str">
        <f t="shared" si="105"/>
        <v>+</v>
      </c>
      <c r="M428" s="230"/>
      <c r="N428" s="231"/>
      <c r="O428" s="231"/>
    </row>
    <row r="429" spans="1:15" ht="31.1" x14ac:dyDescent="0.35">
      <c r="A429" s="208">
        <v>367</v>
      </c>
      <c r="B429" s="152" t="s">
        <v>735</v>
      </c>
      <c r="C429" s="174" t="s">
        <v>736</v>
      </c>
      <c r="D429" s="192">
        <v>0.25</v>
      </c>
      <c r="E429" s="153"/>
      <c r="F429" s="153">
        <v>0.19500000000000001</v>
      </c>
      <c r="G429" s="229">
        <v>2013</v>
      </c>
      <c r="H429" s="229">
        <v>2020</v>
      </c>
      <c r="I429" s="229" t="s">
        <v>1952</v>
      </c>
      <c r="J429" s="229" t="s">
        <v>1953</v>
      </c>
      <c r="K429" s="229" t="s">
        <v>1952</v>
      </c>
      <c r="L429" s="229" t="str">
        <f t="shared" si="105"/>
        <v>+</v>
      </c>
      <c r="M429" s="230"/>
      <c r="N429" s="231"/>
      <c r="O429" s="231"/>
    </row>
    <row r="430" spans="1:15" ht="31.1" x14ac:dyDescent="0.35">
      <c r="A430" s="208">
        <v>368</v>
      </c>
      <c r="B430" s="152" t="s">
        <v>737</v>
      </c>
      <c r="C430" s="174" t="s">
        <v>738</v>
      </c>
      <c r="D430" s="192"/>
      <c r="E430" s="153"/>
      <c r="F430" s="153"/>
      <c r="G430" s="229">
        <v>2013</v>
      </c>
      <c r="H430" s="229">
        <v>2020</v>
      </c>
      <c r="I430" s="229" t="s">
        <v>1952</v>
      </c>
      <c r="J430" s="229" t="s">
        <v>1953</v>
      </c>
      <c r="K430" s="229" t="s">
        <v>1518</v>
      </c>
      <c r="L430" s="229" t="str">
        <f t="shared" si="105"/>
        <v>-</v>
      </c>
      <c r="M430" s="230"/>
      <c r="N430" s="231"/>
      <c r="O430" s="231"/>
    </row>
    <row r="431" spans="1:15" ht="31.1" x14ac:dyDescent="0.35">
      <c r="A431" s="208">
        <v>369</v>
      </c>
      <c r="B431" s="152" t="s">
        <v>739</v>
      </c>
      <c r="C431" s="174" t="s">
        <v>740</v>
      </c>
      <c r="D431" s="192">
        <v>0.4</v>
      </c>
      <c r="E431" s="153"/>
      <c r="F431" s="153">
        <v>0.36099999999999999</v>
      </c>
      <c r="G431" s="229">
        <v>2019</v>
      </c>
      <c r="H431" s="229">
        <v>2020</v>
      </c>
      <c r="I431" s="229" t="s">
        <v>1952</v>
      </c>
      <c r="J431" s="229" t="s">
        <v>1953</v>
      </c>
      <c r="K431" s="229" t="s">
        <v>1952</v>
      </c>
      <c r="L431" s="229" t="str">
        <f t="shared" si="105"/>
        <v>+</v>
      </c>
      <c r="M431" s="230"/>
      <c r="N431" s="231"/>
      <c r="O431" s="231"/>
    </row>
    <row r="432" spans="1:15" ht="30.05" x14ac:dyDescent="0.35">
      <c r="A432" s="172"/>
      <c r="B432" s="156" t="s">
        <v>195</v>
      </c>
      <c r="C432" s="173"/>
      <c r="D432" s="237">
        <f t="shared" ref="D432" si="110">SUM(D433:D450)</f>
        <v>0.25</v>
      </c>
      <c r="E432" s="237">
        <f t="shared" ref="E432:F432" si="111">SUM(E433:E450)</f>
        <v>0</v>
      </c>
      <c r="F432" s="237">
        <f t="shared" si="111"/>
        <v>3.4226999999999999</v>
      </c>
      <c r="G432" s="227"/>
      <c r="H432" s="228"/>
      <c r="I432" s="227"/>
      <c r="J432" s="227"/>
      <c r="K432" s="227"/>
      <c r="L432" s="227"/>
      <c r="M432" s="230"/>
      <c r="N432" s="231"/>
      <c r="O432" s="231"/>
    </row>
    <row r="433" spans="1:15" ht="62.2" x14ac:dyDescent="0.35">
      <c r="A433" s="208">
        <v>370</v>
      </c>
      <c r="B433" s="152" t="s">
        <v>741</v>
      </c>
      <c r="C433" s="174" t="s">
        <v>742</v>
      </c>
      <c r="D433" s="192"/>
      <c r="E433" s="153"/>
      <c r="F433" s="153"/>
      <c r="G433" s="229">
        <v>2015</v>
      </c>
      <c r="H433" s="229">
        <v>2022</v>
      </c>
      <c r="I433" s="229" t="s">
        <v>1518</v>
      </c>
      <c r="J433" s="229" t="s">
        <v>1953</v>
      </c>
      <c r="K433" s="229" t="s">
        <v>1952</v>
      </c>
      <c r="L433" s="229" t="str">
        <f t="shared" si="105"/>
        <v>+</v>
      </c>
      <c r="M433" s="230"/>
      <c r="N433" s="231"/>
      <c r="O433" s="231"/>
    </row>
    <row r="434" spans="1:15" ht="46.65" x14ac:dyDescent="0.35">
      <c r="A434" s="208">
        <v>371</v>
      </c>
      <c r="B434" s="152" t="s">
        <v>743</v>
      </c>
      <c r="C434" s="174" t="s">
        <v>744</v>
      </c>
      <c r="D434" s="192"/>
      <c r="E434" s="153"/>
      <c r="F434" s="153"/>
      <c r="G434" s="229">
        <v>2016</v>
      </c>
      <c r="H434" s="229">
        <v>2020</v>
      </c>
      <c r="I434" s="229" t="s">
        <v>1518</v>
      </c>
      <c r="J434" s="229" t="s">
        <v>1953</v>
      </c>
      <c r="K434" s="229" t="s">
        <v>1518</v>
      </c>
      <c r="L434" s="229" t="str">
        <f t="shared" si="105"/>
        <v>-</v>
      </c>
      <c r="M434" s="230"/>
      <c r="N434" s="231"/>
      <c r="O434" s="231"/>
    </row>
    <row r="435" spans="1:15" ht="46.65" x14ac:dyDescent="0.35">
      <c r="A435" s="208">
        <v>372</v>
      </c>
      <c r="B435" s="152" t="s">
        <v>745</v>
      </c>
      <c r="C435" s="174" t="s">
        <v>746</v>
      </c>
      <c r="D435" s="192"/>
      <c r="E435" s="153"/>
      <c r="F435" s="153"/>
      <c r="G435" s="229">
        <v>2016</v>
      </c>
      <c r="H435" s="229">
        <v>2020</v>
      </c>
      <c r="I435" s="229" t="s">
        <v>1518</v>
      </c>
      <c r="J435" s="229" t="s">
        <v>1953</v>
      </c>
      <c r="K435" s="229" t="s">
        <v>1518</v>
      </c>
      <c r="L435" s="229" t="str">
        <f t="shared" si="105"/>
        <v>-</v>
      </c>
      <c r="M435" s="230"/>
      <c r="N435" s="231"/>
      <c r="O435" s="231"/>
    </row>
    <row r="436" spans="1:15" ht="46.65" x14ac:dyDescent="0.35">
      <c r="A436" s="208">
        <v>373</v>
      </c>
      <c r="B436" s="152" t="s">
        <v>747</v>
      </c>
      <c r="C436" s="174" t="s">
        <v>748</v>
      </c>
      <c r="D436" s="192"/>
      <c r="E436" s="153"/>
      <c r="F436" s="153"/>
      <c r="G436" s="229">
        <v>2016</v>
      </c>
      <c r="H436" s="229">
        <v>2020</v>
      </c>
      <c r="I436" s="229" t="s">
        <v>1518</v>
      </c>
      <c r="J436" s="229" t="s">
        <v>1953</v>
      </c>
      <c r="K436" s="229" t="s">
        <v>1518</v>
      </c>
      <c r="L436" s="229" t="str">
        <f t="shared" si="105"/>
        <v>-</v>
      </c>
      <c r="M436" s="230"/>
      <c r="N436" s="231"/>
      <c r="O436" s="231"/>
    </row>
    <row r="437" spans="1:15" ht="46.65" x14ac:dyDescent="0.35">
      <c r="A437" s="208">
        <v>374</v>
      </c>
      <c r="B437" s="152" t="s">
        <v>749</v>
      </c>
      <c r="C437" s="174" t="s">
        <v>750</v>
      </c>
      <c r="D437" s="192"/>
      <c r="E437" s="153"/>
      <c r="F437" s="153"/>
      <c r="G437" s="229">
        <v>2017</v>
      </c>
      <c r="H437" s="229">
        <v>2020</v>
      </c>
      <c r="I437" s="229" t="s">
        <v>1518</v>
      </c>
      <c r="J437" s="229" t="s">
        <v>1953</v>
      </c>
      <c r="K437" s="229" t="s">
        <v>1952</v>
      </c>
      <c r="L437" s="229" t="str">
        <f t="shared" si="105"/>
        <v>+</v>
      </c>
      <c r="M437" s="230"/>
      <c r="N437" s="231"/>
      <c r="O437" s="231"/>
    </row>
    <row r="438" spans="1:15" ht="46.65" x14ac:dyDescent="0.35">
      <c r="A438" s="208">
        <v>375</v>
      </c>
      <c r="B438" s="152" t="s">
        <v>751</v>
      </c>
      <c r="C438" s="174" t="s">
        <v>752</v>
      </c>
      <c r="D438" s="192"/>
      <c r="E438" s="153"/>
      <c r="F438" s="153"/>
      <c r="G438" s="229">
        <v>2018</v>
      </c>
      <c r="H438" s="229">
        <v>2020</v>
      </c>
      <c r="I438" s="229" t="s">
        <v>1518</v>
      </c>
      <c r="J438" s="229" t="s">
        <v>1953</v>
      </c>
      <c r="K438" s="229" t="s">
        <v>1952</v>
      </c>
      <c r="L438" s="229" t="str">
        <f t="shared" si="105"/>
        <v>+</v>
      </c>
      <c r="M438" s="230"/>
      <c r="N438" s="231"/>
      <c r="O438" s="231"/>
    </row>
    <row r="439" spans="1:15" ht="46.65" x14ac:dyDescent="0.35">
      <c r="A439" s="208">
        <v>376</v>
      </c>
      <c r="B439" s="152" t="s">
        <v>753</v>
      </c>
      <c r="C439" s="174" t="s">
        <v>754</v>
      </c>
      <c r="D439" s="192"/>
      <c r="E439" s="153"/>
      <c r="F439" s="153"/>
      <c r="G439" s="229">
        <v>2018</v>
      </c>
      <c r="H439" s="229">
        <v>2020</v>
      </c>
      <c r="I439" s="229" t="s">
        <v>1518</v>
      </c>
      <c r="J439" s="229" t="s">
        <v>1953</v>
      </c>
      <c r="K439" s="229" t="s">
        <v>1952</v>
      </c>
      <c r="L439" s="229" t="str">
        <f t="shared" si="105"/>
        <v>+</v>
      </c>
      <c r="M439" s="230"/>
      <c r="N439" s="231"/>
      <c r="O439" s="231"/>
    </row>
    <row r="440" spans="1:15" ht="46.65" x14ac:dyDescent="0.35">
      <c r="A440" s="208">
        <v>377</v>
      </c>
      <c r="B440" s="152" t="s">
        <v>755</v>
      </c>
      <c r="C440" s="174" t="s">
        <v>756</v>
      </c>
      <c r="D440" s="192"/>
      <c r="E440" s="153"/>
      <c r="F440" s="153"/>
      <c r="G440" s="229">
        <v>2016</v>
      </c>
      <c r="H440" s="229">
        <v>2020</v>
      </c>
      <c r="I440" s="229" t="s">
        <v>1518</v>
      </c>
      <c r="J440" s="229" t="s">
        <v>1953</v>
      </c>
      <c r="K440" s="229" t="s">
        <v>1518</v>
      </c>
      <c r="L440" s="229" t="str">
        <f t="shared" si="105"/>
        <v>-</v>
      </c>
      <c r="M440" s="230"/>
      <c r="N440" s="231"/>
      <c r="O440" s="231"/>
    </row>
    <row r="441" spans="1:15" ht="46.65" x14ac:dyDescent="0.35">
      <c r="A441" s="208">
        <v>378</v>
      </c>
      <c r="B441" s="152" t="s">
        <v>757</v>
      </c>
      <c r="C441" s="174" t="s">
        <v>758</v>
      </c>
      <c r="D441" s="192"/>
      <c r="E441" s="153"/>
      <c r="F441" s="153"/>
      <c r="G441" s="229">
        <v>2016</v>
      </c>
      <c r="H441" s="229">
        <v>2020</v>
      </c>
      <c r="I441" s="229" t="s">
        <v>1518</v>
      </c>
      <c r="J441" s="229" t="s">
        <v>1953</v>
      </c>
      <c r="K441" s="229" t="s">
        <v>1518</v>
      </c>
      <c r="L441" s="229" t="str">
        <f t="shared" si="105"/>
        <v>-</v>
      </c>
      <c r="M441" s="230"/>
      <c r="N441" s="231"/>
      <c r="O441" s="231"/>
    </row>
    <row r="442" spans="1:15" ht="46.65" x14ac:dyDescent="0.35">
      <c r="A442" s="208">
        <v>379</v>
      </c>
      <c r="B442" s="152" t="s">
        <v>759</v>
      </c>
      <c r="C442" s="174" t="s">
        <v>760</v>
      </c>
      <c r="D442" s="192"/>
      <c r="E442" s="153"/>
      <c r="F442" s="153"/>
      <c r="G442" s="229">
        <v>2017</v>
      </c>
      <c r="H442" s="229">
        <v>2020</v>
      </c>
      <c r="I442" s="229" t="s">
        <v>1518</v>
      </c>
      <c r="J442" s="229" t="s">
        <v>1953</v>
      </c>
      <c r="K442" s="229" t="s">
        <v>1518</v>
      </c>
      <c r="L442" s="229" t="str">
        <f t="shared" si="105"/>
        <v>-</v>
      </c>
      <c r="M442" s="230"/>
      <c r="N442" s="231"/>
      <c r="O442" s="231"/>
    </row>
    <row r="443" spans="1:15" ht="46.65" x14ac:dyDescent="0.35">
      <c r="A443" s="208">
        <v>380</v>
      </c>
      <c r="B443" s="152" t="s">
        <v>761</v>
      </c>
      <c r="C443" s="174" t="s">
        <v>762</v>
      </c>
      <c r="D443" s="192"/>
      <c r="E443" s="153"/>
      <c r="F443" s="153"/>
      <c r="G443" s="229">
        <v>2017</v>
      </c>
      <c r="H443" s="229">
        <v>2020</v>
      </c>
      <c r="I443" s="229" t="s">
        <v>1518</v>
      </c>
      <c r="J443" s="229" t="s">
        <v>1953</v>
      </c>
      <c r="K443" s="229" t="s">
        <v>1518</v>
      </c>
      <c r="L443" s="229" t="str">
        <f t="shared" si="105"/>
        <v>-</v>
      </c>
      <c r="M443" s="230"/>
      <c r="N443" s="231"/>
      <c r="O443" s="231"/>
    </row>
    <row r="444" spans="1:15" ht="62.2" x14ac:dyDescent="0.35">
      <c r="A444" s="208">
        <v>381</v>
      </c>
      <c r="B444" s="152" t="s">
        <v>763</v>
      </c>
      <c r="C444" s="174" t="s">
        <v>764</v>
      </c>
      <c r="D444" s="192"/>
      <c r="E444" s="153"/>
      <c r="F444" s="153"/>
      <c r="G444" s="229">
        <v>2017</v>
      </c>
      <c r="H444" s="229">
        <v>2020</v>
      </c>
      <c r="I444" s="229" t="s">
        <v>1518</v>
      </c>
      <c r="J444" s="229" t="s">
        <v>1953</v>
      </c>
      <c r="K444" s="229" t="s">
        <v>1518</v>
      </c>
      <c r="L444" s="229" t="str">
        <f t="shared" si="105"/>
        <v>-</v>
      </c>
      <c r="M444" s="230"/>
      <c r="N444" s="231"/>
      <c r="O444" s="231"/>
    </row>
    <row r="445" spans="1:15" ht="46.65" x14ac:dyDescent="0.35">
      <c r="A445" s="208">
        <v>382</v>
      </c>
      <c r="B445" s="152" t="s">
        <v>765</v>
      </c>
      <c r="C445" s="174" t="s">
        <v>766</v>
      </c>
      <c r="D445" s="192"/>
      <c r="E445" s="153"/>
      <c r="F445" s="153"/>
      <c r="G445" s="229">
        <v>2018</v>
      </c>
      <c r="H445" s="229">
        <v>2020</v>
      </c>
      <c r="I445" s="229" t="s">
        <v>1518</v>
      </c>
      <c r="J445" s="229" t="s">
        <v>1953</v>
      </c>
      <c r="K445" s="229" t="s">
        <v>1518</v>
      </c>
      <c r="L445" s="229" t="str">
        <f t="shared" si="105"/>
        <v>-</v>
      </c>
      <c r="M445" s="230"/>
      <c r="N445" s="231"/>
      <c r="O445" s="231"/>
    </row>
    <row r="446" spans="1:15" ht="46.65" x14ac:dyDescent="0.35">
      <c r="A446" s="208">
        <v>383</v>
      </c>
      <c r="B446" s="152" t="s">
        <v>767</v>
      </c>
      <c r="C446" s="174" t="s">
        <v>768</v>
      </c>
      <c r="D446" s="192"/>
      <c r="E446" s="153"/>
      <c r="F446" s="153"/>
      <c r="G446" s="229">
        <v>2018</v>
      </c>
      <c r="H446" s="229">
        <v>2020</v>
      </c>
      <c r="I446" s="229" t="s">
        <v>1518</v>
      </c>
      <c r="J446" s="229" t="s">
        <v>1953</v>
      </c>
      <c r="K446" s="229" t="s">
        <v>1518</v>
      </c>
      <c r="L446" s="229" t="str">
        <f t="shared" si="105"/>
        <v>-</v>
      </c>
      <c r="M446" s="230"/>
      <c r="N446" s="231"/>
      <c r="O446" s="231"/>
    </row>
    <row r="447" spans="1:15" ht="62.2" x14ac:dyDescent="0.35">
      <c r="A447" s="208">
        <v>384</v>
      </c>
      <c r="B447" s="152" t="s">
        <v>769</v>
      </c>
      <c r="C447" s="174" t="s">
        <v>770</v>
      </c>
      <c r="D447" s="192"/>
      <c r="E447" s="153"/>
      <c r="F447" s="153"/>
      <c r="G447" s="229">
        <v>2018</v>
      </c>
      <c r="H447" s="229">
        <v>2020</v>
      </c>
      <c r="I447" s="229" t="s">
        <v>1518</v>
      </c>
      <c r="J447" s="229" t="s">
        <v>1953</v>
      </c>
      <c r="K447" s="229" t="s">
        <v>1518</v>
      </c>
      <c r="L447" s="229" t="str">
        <f t="shared" si="105"/>
        <v>-</v>
      </c>
      <c r="M447" s="230"/>
      <c r="N447" s="231"/>
      <c r="O447" s="231"/>
    </row>
    <row r="448" spans="1:15" ht="31.1" x14ac:dyDescent="0.35">
      <c r="A448" s="208">
        <v>385</v>
      </c>
      <c r="B448" s="152" t="s">
        <v>771</v>
      </c>
      <c r="C448" s="174" t="s">
        <v>772</v>
      </c>
      <c r="D448" s="192"/>
      <c r="E448" s="153"/>
      <c r="F448" s="153"/>
      <c r="G448" s="229">
        <v>2019</v>
      </c>
      <c r="H448" s="229">
        <v>2020</v>
      </c>
      <c r="I448" s="229" t="s">
        <v>1952</v>
      </c>
      <c r="J448" s="229" t="s">
        <v>1953</v>
      </c>
      <c r="K448" s="229" t="s">
        <v>1952</v>
      </c>
      <c r="L448" s="229" t="str">
        <f t="shared" si="105"/>
        <v>+</v>
      </c>
      <c r="M448" s="230"/>
      <c r="N448" s="231"/>
      <c r="O448" s="231"/>
    </row>
    <row r="449" spans="1:15" ht="31.1" x14ac:dyDescent="0.35">
      <c r="A449" s="208">
        <v>386</v>
      </c>
      <c r="B449" s="152" t="s">
        <v>773</v>
      </c>
      <c r="C449" s="174" t="s">
        <v>774</v>
      </c>
      <c r="D449" s="192"/>
      <c r="E449" s="153"/>
      <c r="F449" s="153">
        <v>0.11070000000000002</v>
      </c>
      <c r="G449" s="229">
        <v>2018</v>
      </c>
      <c r="H449" s="229">
        <v>2020</v>
      </c>
      <c r="I449" s="229" t="s">
        <v>1952</v>
      </c>
      <c r="J449" s="229" t="s">
        <v>1953</v>
      </c>
      <c r="K449" s="229" t="s">
        <v>1952</v>
      </c>
      <c r="L449" s="229" t="str">
        <f t="shared" si="105"/>
        <v>+</v>
      </c>
      <c r="M449" s="230"/>
      <c r="N449" s="231"/>
      <c r="O449" s="231"/>
    </row>
    <row r="450" spans="1:15" ht="62.2" x14ac:dyDescent="0.35">
      <c r="A450" s="208">
        <v>387</v>
      </c>
      <c r="B450" s="152" t="s">
        <v>1757</v>
      </c>
      <c r="C450" s="174" t="s">
        <v>1758</v>
      </c>
      <c r="D450" s="192">
        <v>0.25</v>
      </c>
      <c r="E450" s="153"/>
      <c r="F450" s="153">
        <v>3.3119999999999998</v>
      </c>
      <c r="G450" s="229">
        <v>2020</v>
      </c>
      <c r="H450" s="229">
        <v>2021</v>
      </c>
      <c r="I450" s="229" t="s">
        <v>1952</v>
      </c>
      <c r="J450" s="229" t="s">
        <v>1953</v>
      </c>
      <c r="K450" s="229" t="s">
        <v>1952</v>
      </c>
      <c r="L450" s="229" t="str">
        <f t="shared" si="105"/>
        <v>+</v>
      </c>
      <c r="M450" s="230"/>
      <c r="N450" s="231"/>
      <c r="O450" s="231"/>
    </row>
    <row r="451" spans="1:15" ht="30.05" x14ac:dyDescent="0.35">
      <c r="A451" s="172"/>
      <c r="B451" s="156" t="s">
        <v>203</v>
      </c>
      <c r="C451" s="173"/>
      <c r="D451" s="237">
        <f t="shared" ref="D451" si="112">SUM(D452:D456)</f>
        <v>0.1</v>
      </c>
      <c r="E451" s="237">
        <f t="shared" ref="E451:F451" si="113">SUM(E452:E456)</f>
        <v>0</v>
      </c>
      <c r="F451" s="237">
        <f t="shared" si="113"/>
        <v>0.26900000000000002</v>
      </c>
      <c r="G451" s="227"/>
      <c r="H451" s="228"/>
      <c r="I451" s="227"/>
      <c r="J451" s="227"/>
      <c r="K451" s="227"/>
      <c r="L451" s="227"/>
      <c r="M451" s="230"/>
      <c r="N451" s="231"/>
      <c r="O451" s="231"/>
    </row>
    <row r="452" spans="1:15" ht="46.65" x14ac:dyDescent="0.35">
      <c r="A452" s="208">
        <v>388</v>
      </c>
      <c r="B452" s="152" t="s">
        <v>775</v>
      </c>
      <c r="C452" s="174" t="s">
        <v>776</v>
      </c>
      <c r="D452" s="192"/>
      <c r="E452" s="153"/>
      <c r="F452" s="153"/>
      <c r="G452" s="229">
        <v>2016</v>
      </c>
      <c r="H452" s="229">
        <v>2020</v>
      </c>
      <c r="I452" s="229" t="s">
        <v>1518</v>
      </c>
      <c r="J452" s="229" t="s">
        <v>1953</v>
      </c>
      <c r="K452" s="229" t="s">
        <v>1952</v>
      </c>
      <c r="L452" s="229" t="str">
        <f t="shared" si="105"/>
        <v>+</v>
      </c>
      <c r="M452" s="230"/>
      <c r="N452" s="231"/>
      <c r="O452" s="231"/>
    </row>
    <row r="453" spans="1:15" ht="46.65" x14ac:dyDescent="0.35">
      <c r="A453" s="208">
        <v>389</v>
      </c>
      <c r="B453" s="152" t="s">
        <v>777</v>
      </c>
      <c r="C453" s="174" t="s">
        <v>778</v>
      </c>
      <c r="D453" s="192"/>
      <c r="E453" s="153"/>
      <c r="F453" s="153"/>
      <c r="G453" s="229">
        <v>2016</v>
      </c>
      <c r="H453" s="229">
        <v>2020</v>
      </c>
      <c r="I453" s="229" t="s">
        <v>1518</v>
      </c>
      <c r="J453" s="229" t="s">
        <v>1953</v>
      </c>
      <c r="K453" s="229" t="s">
        <v>1952</v>
      </c>
      <c r="L453" s="229" t="str">
        <f t="shared" si="105"/>
        <v>+</v>
      </c>
      <c r="M453" s="230"/>
      <c r="N453" s="231"/>
      <c r="O453" s="231"/>
    </row>
    <row r="454" spans="1:15" ht="46.65" x14ac:dyDescent="0.35">
      <c r="A454" s="208">
        <v>390</v>
      </c>
      <c r="B454" s="152" t="s">
        <v>779</v>
      </c>
      <c r="C454" s="174" t="s">
        <v>780</v>
      </c>
      <c r="D454" s="192"/>
      <c r="E454" s="153"/>
      <c r="F454" s="153"/>
      <c r="G454" s="229">
        <v>2018</v>
      </c>
      <c r="H454" s="229">
        <v>2020</v>
      </c>
      <c r="I454" s="229" t="s">
        <v>1518</v>
      </c>
      <c r="J454" s="229" t="s">
        <v>1953</v>
      </c>
      <c r="K454" s="229" t="s">
        <v>1518</v>
      </c>
      <c r="L454" s="229" t="str">
        <f t="shared" si="105"/>
        <v>-</v>
      </c>
      <c r="M454" s="230"/>
      <c r="N454" s="231"/>
      <c r="O454" s="231"/>
    </row>
    <row r="455" spans="1:15" ht="31.1" x14ac:dyDescent="0.35">
      <c r="A455" s="208">
        <v>391</v>
      </c>
      <c r="B455" s="152" t="s">
        <v>781</v>
      </c>
      <c r="C455" s="174" t="s">
        <v>782</v>
      </c>
      <c r="D455" s="192"/>
      <c r="E455" s="153"/>
      <c r="F455" s="153"/>
      <c r="G455" s="229">
        <v>2018</v>
      </c>
      <c r="H455" s="229">
        <v>2020</v>
      </c>
      <c r="I455" s="229" t="s">
        <v>1518</v>
      </c>
      <c r="J455" s="229" t="s">
        <v>1953</v>
      </c>
      <c r="K455" s="229" t="s">
        <v>1952</v>
      </c>
      <c r="L455" s="229" t="str">
        <f t="shared" si="105"/>
        <v>+</v>
      </c>
      <c r="M455" s="230"/>
      <c r="N455" s="231"/>
      <c r="O455" s="231"/>
    </row>
    <row r="456" spans="1:15" ht="46.65" x14ac:dyDescent="0.35">
      <c r="A456" s="208">
        <v>392</v>
      </c>
      <c r="B456" s="152" t="s">
        <v>1759</v>
      </c>
      <c r="C456" s="174" t="s">
        <v>1760</v>
      </c>
      <c r="D456" s="192">
        <v>0.1</v>
      </c>
      <c r="E456" s="153"/>
      <c r="F456" s="153">
        <v>0.26900000000000002</v>
      </c>
      <c r="G456" s="229">
        <v>2019</v>
      </c>
      <c r="H456" s="229">
        <v>2021</v>
      </c>
      <c r="I456" s="229" t="s">
        <v>1952</v>
      </c>
      <c r="J456" s="229" t="s">
        <v>1953</v>
      </c>
      <c r="K456" s="229" t="s">
        <v>1952</v>
      </c>
      <c r="L456" s="229" t="str">
        <f t="shared" si="105"/>
        <v>+</v>
      </c>
      <c r="M456" s="230"/>
      <c r="N456" s="231"/>
      <c r="O456" s="231"/>
    </row>
    <row r="457" spans="1:15" ht="30.05" x14ac:dyDescent="0.35">
      <c r="A457" s="172"/>
      <c r="B457" s="156" t="s">
        <v>212</v>
      </c>
      <c r="C457" s="173"/>
      <c r="D457" s="237">
        <f t="shared" ref="D457" si="114">SUM(D458:D467)</f>
        <v>0.9</v>
      </c>
      <c r="E457" s="237">
        <f t="shared" ref="E457:F457" si="115">SUM(E458:E467)</f>
        <v>0</v>
      </c>
      <c r="F457" s="237">
        <f t="shared" si="115"/>
        <v>0.20500000000000002</v>
      </c>
      <c r="G457" s="227"/>
      <c r="H457" s="228"/>
      <c r="I457" s="227"/>
      <c r="J457" s="227"/>
      <c r="K457" s="227"/>
      <c r="L457" s="227"/>
      <c r="M457" s="230"/>
      <c r="N457" s="231"/>
      <c r="O457" s="231"/>
    </row>
    <row r="458" spans="1:15" ht="31.1" x14ac:dyDescent="0.35">
      <c r="A458" s="208">
        <v>393</v>
      </c>
      <c r="B458" s="152" t="s">
        <v>783</v>
      </c>
      <c r="C458" s="174" t="s">
        <v>784</v>
      </c>
      <c r="D458" s="192">
        <v>0.4</v>
      </c>
      <c r="E458" s="153"/>
      <c r="F458" s="153">
        <v>7.9000000000000001E-2</v>
      </c>
      <c r="G458" s="229">
        <v>2016</v>
      </c>
      <c r="H458" s="229">
        <v>2022</v>
      </c>
      <c r="I458" s="229" t="s">
        <v>1952</v>
      </c>
      <c r="J458" s="229" t="s">
        <v>1953</v>
      </c>
      <c r="K458" s="229" t="s">
        <v>1952</v>
      </c>
      <c r="L458" s="229" t="str">
        <f t="shared" si="105"/>
        <v>+</v>
      </c>
      <c r="M458" s="230"/>
      <c r="N458" s="231"/>
      <c r="O458" s="231"/>
    </row>
    <row r="459" spans="1:15" ht="31.1" x14ac:dyDescent="0.35">
      <c r="A459" s="208">
        <v>394</v>
      </c>
      <c r="B459" s="152" t="s">
        <v>785</v>
      </c>
      <c r="C459" s="174" t="s">
        <v>786</v>
      </c>
      <c r="D459" s="192"/>
      <c r="E459" s="153"/>
      <c r="F459" s="153"/>
      <c r="G459" s="229">
        <v>2018</v>
      </c>
      <c r="H459" s="229">
        <v>2021</v>
      </c>
      <c r="I459" s="229" t="s">
        <v>1952</v>
      </c>
      <c r="J459" s="229" t="s">
        <v>1953</v>
      </c>
      <c r="K459" s="229" t="s">
        <v>1952</v>
      </c>
      <c r="L459" s="229" t="str">
        <f t="shared" si="105"/>
        <v>+</v>
      </c>
      <c r="M459" s="230"/>
      <c r="N459" s="231"/>
      <c r="O459" s="231"/>
    </row>
    <row r="460" spans="1:15" ht="31.1" x14ac:dyDescent="0.35">
      <c r="A460" s="208">
        <v>395</v>
      </c>
      <c r="B460" s="152" t="s">
        <v>787</v>
      </c>
      <c r="C460" s="174" t="s">
        <v>788</v>
      </c>
      <c r="D460" s="192"/>
      <c r="E460" s="153"/>
      <c r="F460" s="153"/>
      <c r="G460" s="229">
        <v>2016</v>
      </c>
      <c r="H460" s="229">
        <v>2022</v>
      </c>
      <c r="I460" s="229" t="s">
        <v>1518</v>
      </c>
      <c r="J460" s="229" t="s">
        <v>1953</v>
      </c>
      <c r="K460" s="229" t="s">
        <v>1952</v>
      </c>
      <c r="L460" s="229" t="str">
        <f t="shared" si="105"/>
        <v>+</v>
      </c>
      <c r="M460" s="230"/>
      <c r="N460" s="231"/>
      <c r="O460" s="231"/>
    </row>
    <row r="461" spans="1:15" ht="31.1" x14ac:dyDescent="0.35">
      <c r="A461" s="208">
        <v>396</v>
      </c>
      <c r="B461" s="152" t="s">
        <v>789</v>
      </c>
      <c r="C461" s="174" t="s">
        <v>790</v>
      </c>
      <c r="D461" s="192"/>
      <c r="E461" s="153"/>
      <c r="F461" s="153"/>
      <c r="G461" s="229">
        <v>2011</v>
      </c>
      <c r="H461" s="229">
        <v>2020</v>
      </c>
      <c r="I461" s="229" t="s">
        <v>1952</v>
      </c>
      <c r="J461" s="229" t="s">
        <v>1953</v>
      </c>
      <c r="K461" s="229" t="s">
        <v>1952</v>
      </c>
      <c r="L461" s="229" t="str">
        <f t="shared" si="105"/>
        <v>+</v>
      </c>
      <c r="M461" s="230"/>
      <c r="N461" s="231"/>
      <c r="O461" s="231"/>
    </row>
    <row r="462" spans="1:15" ht="31.1" x14ac:dyDescent="0.35">
      <c r="A462" s="208">
        <v>397</v>
      </c>
      <c r="B462" s="152" t="s">
        <v>791</v>
      </c>
      <c r="C462" s="174" t="s">
        <v>792</v>
      </c>
      <c r="D462" s="192"/>
      <c r="E462" s="153"/>
      <c r="F462" s="153"/>
      <c r="G462" s="229">
        <v>2013</v>
      </c>
      <c r="H462" s="229">
        <v>2024</v>
      </c>
      <c r="I462" s="229" t="s">
        <v>1518</v>
      </c>
      <c r="J462" s="229" t="s">
        <v>1953</v>
      </c>
      <c r="K462" s="229" t="s">
        <v>1518</v>
      </c>
      <c r="L462" s="229" t="str">
        <f t="shared" si="105"/>
        <v>-</v>
      </c>
      <c r="M462" s="230"/>
      <c r="N462" s="231"/>
      <c r="O462" s="231"/>
    </row>
    <row r="463" spans="1:15" ht="31.1" x14ac:dyDescent="0.35">
      <c r="A463" s="208">
        <v>398</v>
      </c>
      <c r="B463" s="152" t="s">
        <v>793</v>
      </c>
      <c r="C463" s="174" t="s">
        <v>794</v>
      </c>
      <c r="D463" s="192"/>
      <c r="E463" s="153"/>
      <c r="F463" s="153"/>
      <c r="G463" s="229">
        <v>2013</v>
      </c>
      <c r="H463" s="229">
        <v>2021</v>
      </c>
      <c r="I463" s="229" t="s">
        <v>1518</v>
      </c>
      <c r="J463" s="229" t="s">
        <v>1953</v>
      </c>
      <c r="K463" s="229" t="s">
        <v>1952</v>
      </c>
      <c r="L463" s="229" t="str">
        <f t="shared" si="105"/>
        <v>+</v>
      </c>
      <c r="M463" s="230"/>
      <c r="N463" s="231"/>
      <c r="O463" s="231"/>
    </row>
    <row r="464" spans="1:15" ht="46.65" x14ac:dyDescent="0.35">
      <c r="A464" s="208">
        <v>399</v>
      </c>
      <c r="B464" s="152" t="s">
        <v>795</v>
      </c>
      <c r="C464" s="174" t="s">
        <v>796</v>
      </c>
      <c r="D464" s="192"/>
      <c r="E464" s="153"/>
      <c r="F464" s="153"/>
      <c r="G464" s="229">
        <v>2013</v>
      </c>
      <c r="H464" s="229">
        <v>2025</v>
      </c>
      <c r="I464" s="229" t="s">
        <v>1518</v>
      </c>
      <c r="J464" s="229" t="s">
        <v>1953</v>
      </c>
      <c r="K464" s="229" t="s">
        <v>1952</v>
      </c>
      <c r="L464" s="229" t="str">
        <f t="shared" si="105"/>
        <v>+</v>
      </c>
      <c r="M464" s="230"/>
      <c r="N464" s="231"/>
      <c r="O464" s="231"/>
    </row>
    <row r="465" spans="1:15" ht="46.65" x14ac:dyDescent="0.35">
      <c r="A465" s="208">
        <v>400</v>
      </c>
      <c r="B465" s="152" t="s">
        <v>797</v>
      </c>
      <c r="C465" s="174" t="s">
        <v>798</v>
      </c>
      <c r="D465" s="192"/>
      <c r="E465" s="153"/>
      <c r="F465" s="153"/>
      <c r="G465" s="229">
        <v>2011</v>
      </c>
      <c r="H465" s="229">
        <v>2022</v>
      </c>
      <c r="I465" s="229" t="s">
        <v>1518</v>
      </c>
      <c r="J465" s="229" t="s">
        <v>1953</v>
      </c>
      <c r="K465" s="229" t="s">
        <v>1518</v>
      </c>
      <c r="L465" s="229" t="str">
        <f t="shared" si="105"/>
        <v>-</v>
      </c>
      <c r="M465" s="230"/>
      <c r="N465" s="231"/>
      <c r="O465" s="231"/>
    </row>
    <row r="466" spans="1:15" ht="46.65" x14ac:dyDescent="0.35">
      <c r="A466" s="208">
        <v>401</v>
      </c>
      <c r="B466" s="152" t="s">
        <v>799</v>
      </c>
      <c r="C466" s="174" t="s">
        <v>800</v>
      </c>
      <c r="D466" s="192"/>
      <c r="E466" s="153"/>
      <c r="F466" s="153"/>
      <c r="G466" s="229">
        <v>2015</v>
      </c>
      <c r="H466" s="229">
        <v>2020</v>
      </c>
      <c r="I466" s="229" t="s">
        <v>1518</v>
      </c>
      <c r="J466" s="229" t="s">
        <v>1953</v>
      </c>
      <c r="K466" s="229" t="s">
        <v>1952</v>
      </c>
      <c r="L466" s="229" t="str">
        <f t="shared" si="105"/>
        <v>+</v>
      </c>
      <c r="M466" s="230"/>
      <c r="N466" s="231"/>
      <c r="O466" s="231"/>
    </row>
    <row r="467" spans="1:15" ht="31.1" x14ac:dyDescent="0.35">
      <c r="A467" s="208">
        <v>402</v>
      </c>
      <c r="B467" s="152" t="s">
        <v>1761</v>
      </c>
      <c r="C467" s="174" t="s">
        <v>1762</v>
      </c>
      <c r="D467" s="192">
        <v>0.5</v>
      </c>
      <c r="E467" s="153"/>
      <c r="F467" s="153">
        <v>0.126</v>
      </c>
      <c r="G467" s="229">
        <v>2012</v>
      </c>
      <c r="H467" s="229">
        <v>2021</v>
      </c>
      <c r="I467" s="229" t="s">
        <v>1952</v>
      </c>
      <c r="J467" s="229" t="s">
        <v>1953</v>
      </c>
      <c r="K467" s="229" t="s">
        <v>1952</v>
      </c>
      <c r="L467" s="229" t="str">
        <f t="shared" si="105"/>
        <v>+</v>
      </c>
      <c r="M467" s="230"/>
      <c r="N467" s="231"/>
      <c r="O467" s="231"/>
    </row>
    <row r="468" spans="1:15" ht="30.05" x14ac:dyDescent="0.35">
      <c r="A468" s="172"/>
      <c r="B468" s="156" t="s">
        <v>801</v>
      </c>
      <c r="C468" s="173"/>
      <c r="D468" s="237">
        <f t="shared" ref="D468" si="116">SUM(D469:D472)</f>
        <v>0.25</v>
      </c>
      <c r="E468" s="237">
        <f t="shared" ref="E468:F468" si="117">SUM(E469:E472)</f>
        <v>0</v>
      </c>
      <c r="F468" s="237">
        <f t="shared" si="117"/>
        <v>1.0169999999999999</v>
      </c>
      <c r="G468" s="227"/>
      <c r="H468" s="228"/>
      <c r="I468" s="227"/>
      <c r="J468" s="227"/>
      <c r="K468" s="227"/>
      <c r="L468" s="227"/>
      <c r="M468" s="230"/>
      <c r="N468" s="231"/>
      <c r="O468" s="231"/>
    </row>
    <row r="469" spans="1:15" ht="46.65" x14ac:dyDescent="0.35">
      <c r="A469" s="208">
        <v>403</v>
      </c>
      <c r="B469" s="152" t="s">
        <v>802</v>
      </c>
      <c r="C469" s="174" t="s">
        <v>803</v>
      </c>
      <c r="D469" s="192"/>
      <c r="E469" s="153"/>
      <c r="F469" s="153"/>
      <c r="G469" s="229">
        <v>2016</v>
      </c>
      <c r="H469" s="229">
        <v>2020</v>
      </c>
      <c r="I469" s="229" t="s">
        <v>1952</v>
      </c>
      <c r="J469" s="229" t="s">
        <v>1953</v>
      </c>
      <c r="K469" s="229" t="s">
        <v>1952</v>
      </c>
      <c r="L469" s="229" t="str">
        <f t="shared" si="105"/>
        <v>+</v>
      </c>
      <c r="M469" s="230"/>
      <c r="N469" s="231"/>
      <c r="O469" s="231"/>
    </row>
    <row r="470" spans="1:15" ht="46.65" x14ac:dyDescent="0.35">
      <c r="A470" s="208">
        <v>404</v>
      </c>
      <c r="B470" s="152" t="s">
        <v>804</v>
      </c>
      <c r="C470" s="174" t="s">
        <v>805</v>
      </c>
      <c r="D470" s="192"/>
      <c r="E470" s="153"/>
      <c r="F470" s="153"/>
      <c r="G470" s="229">
        <v>2016</v>
      </c>
      <c r="H470" s="229">
        <v>2025</v>
      </c>
      <c r="I470" s="229" t="s">
        <v>1518</v>
      </c>
      <c r="J470" s="229" t="s">
        <v>1953</v>
      </c>
      <c r="K470" s="229" t="s">
        <v>1518</v>
      </c>
      <c r="L470" s="229" t="str">
        <f t="shared" si="105"/>
        <v>-</v>
      </c>
      <c r="M470" s="230"/>
      <c r="N470" s="231"/>
      <c r="O470" s="231"/>
    </row>
    <row r="471" spans="1:15" ht="31.1" x14ac:dyDescent="0.35">
      <c r="A471" s="208">
        <v>405</v>
      </c>
      <c r="B471" s="152" t="s">
        <v>1763</v>
      </c>
      <c r="C471" s="176" t="s">
        <v>806</v>
      </c>
      <c r="D471" s="192">
        <v>0.25</v>
      </c>
      <c r="E471" s="153"/>
      <c r="F471" s="153">
        <v>1.0169999999999999</v>
      </c>
      <c r="G471" s="229">
        <v>2019</v>
      </c>
      <c r="H471" s="229">
        <v>2020</v>
      </c>
      <c r="I471" s="229" t="s">
        <v>1952</v>
      </c>
      <c r="J471" s="229" t="s">
        <v>1953</v>
      </c>
      <c r="K471" s="229" t="s">
        <v>1952</v>
      </c>
      <c r="L471" s="229" t="str">
        <f t="shared" ref="L471:L534" si="118">K471</f>
        <v>+</v>
      </c>
      <c r="M471" s="230"/>
      <c r="N471" s="231"/>
      <c r="O471" s="231"/>
    </row>
    <row r="472" spans="1:15" ht="62.2" x14ac:dyDescent="0.35">
      <c r="A472" s="208">
        <v>406</v>
      </c>
      <c r="B472" s="152" t="s">
        <v>1764</v>
      </c>
      <c r="C472" s="174" t="s">
        <v>1765</v>
      </c>
      <c r="D472" s="192"/>
      <c r="E472" s="153"/>
      <c r="F472" s="153"/>
      <c r="G472" s="229">
        <v>2019</v>
      </c>
      <c r="H472" s="229">
        <v>2020</v>
      </c>
      <c r="I472" s="229" t="s">
        <v>1518</v>
      </c>
      <c r="J472" s="229" t="s">
        <v>1953</v>
      </c>
      <c r="K472" s="229" t="s">
        <v>1518</v>
      </c>
      <c r="L472" s="229" t="str">
        <f t="shared" si="118"/>
        <v>-</v>
      </c>
      <c r="M472" s="230"/>
      <c r="N472" s="231"/>
      <c r="O472" s="231"/>
    </row>
    <row r="473" spans="1:15" ht="30.05" x14ac:dyDescent="0.35">
      <c r="A473" s="172"/>
      <c r="B473" s="156" t="s">
        <v>222</v>
      </c>
      <c r="C473" s="173"/>
      <c r="D473" s="237">
        <f t="shared" ref="D473" si="119">SUM(D474:D477)</f>
        <v>0.16</v>
      </c>
      <c r="E473" s="237">
        <f t="shared" ref="E473:F473" si="120">SUM(E474:E477)</f>
        <v>0</v>
      </c>
      <c r="F473" s="237">
        <f t="shared" si="120"/>
        <v>0.10100000000000001</v>
      </c>
      <c r="G473" s="237">
        <f t="shared" ref="G473" si="121">SUM(G474:G477)</f>
        <v>8072</v>
      </c>
      <c r="H473" s="237">
        <f t="shared" ref="H473" si="122">SUM(H474:H477)</f>
        <v>8080</v>
      </c>
      <c r="I473" s="237">
        <f t="shared" ref="I473" si="123">SUM(I474:I477)</f>
        <v>0</v>
      </c>
      <c r="J473" s="237">
        <f t="shared" ref="J473" si="124">SUM(J474:J477)</f>
        <v>0</v>
      </c>
      <c r="K473" s="237">
        <f t="shared" ref="K473" si="125">SUM(K474:K477)</f>
        <v>0</v>
      </c>
      <c r="L473" s="237">
        <f t="shared" ref="L473" si="126">SUM(L474:L477)</f>
        <v>0</v>
      </c>
      <c r="M473" s="237">
        <f t="shared" ref="M473" si="127">SUM(M474:M477)</f>
        <v>0</v>
      </c>
      <c r="N473" s="231"/>
      <c r="O473" s="231"/>
    </row>
    <row r="474" spans="1:15" ht="31.1" x14ac:dyDescent="0.35">
      <c r="A474" s="208">
        <v>407</v>
      </c>
      <c r="B474" s="152" t="s">
        <v>807</v>
      </c>
      <c r="C474" s="174" t="s">
        <v>808</v>
      </c>
      <c r="D474" s="192">
        <v>0.16</v>
      </c>
      <c r="E474" s="153"/>
      <c r="F474" s="153">
        <v>0.10100000000000001</v>
      </c>
      <c r="G474" s="229">
        <v>2016</v>
      </c>
      <c r="H474" s="229">
        <v>2020</v>
      </c>
      <c r="I474" s="229" t="s">
        <v>1952</v>
      </c>
      <c r="J474" s="229" t="s">
        <v>1953</v>
      </c>
      <c r="K474" s="229" t="s">
        <v>1952</v>
      </c>
      <c r="L474" s="229" t="str">
        <f t="shared" si="118"/>
        <v>+</v>
      </c>
      <c r="M474" s="230"/>
      <c r="N474" s="231"/>
      <c r="O474" s="231"/>
    </row>
    <row r="475" spans="1:15" ht="46.65" x14ac:dyDescent="0.35">
      <c r="A475" s="208">
        <v>408</v>
      </c>
      <c r="B475" s="152" t="s">
        <v>809</v>
      </c>
      <c r="C475" s="174" t="s">
        <v>810</v>
      </c>
      <c r="D475" s="192"/>
      <c r="E475" s="153"/>
      <c r="F475" s="153"/>
      <c r="G475" s="229">
        <v>2017</v>
      </c>
      <c r="H475" s="229">
        <v>2020</v>
      </c>
      <c r="I475" s="229" t="s">
        <v>1518</v>
      </c>
      <c r="J475" s="229" t="s">
        <v>1953</v>
      </c>
      <c r="K475" s="229" t="s">
        <v>1518</v>
      </c>
      <c r="L475" s="229" t="str">
        <f t="shared" si="118"/>
        <v>-</v>
      </c>
      <c r="M475" s="230"/>
      <c r="N475" s="231"/>
      <c r="O475" s="231"/>
    </row>
    <row r="476" spans="1:15" ht="62.2" x14ac:dyDescent="0.35">
      <c r="A476" s="208">
        <v>409</v>
      </c>
      <c r="B476" s="152" t="s">
        <v>811</v>
      </c>
      <c r="C476" s="174" t="s">
        <v>812</v>
      </c>
      <c r="D476" s="192"/>
      <c r="E476" s="153"/>
      <c r="F476" s="153"/>
      <c r="G476" s="229">
        <v>2019</v>
      </c>
      <c r="H476" s="229">
        <v>2020</v>
      </c>
      <c r="I476" s="229" t="s">
        <v>1518</v>
      </c>
      <c r="J476" s="229" t="s">
        <v>1953</v>
      </c>
      <c r="K476" s="229" t="s">
        <v>1518</v>
      </c>
      <c r="L476" s="229" t="str">
        <f t="shared" si="118"/>
        <v>-</v>
      </c>
      <c r="M476" s="230"/>
      <c r="N476" s="231"/>
      <c r="O476" s="231"/>
    </row>
    <row r="477" spans="1:15" ht="31.1" x14ac:dyDescent="0.35">
      <c r="A477" s="208">
        <v>410</v>
      </c>
      <c r="B477" s="152" t="s">
        <v>813</v>
      </c>
      <c r="C477" s="174" t="s">
        <v>814</v>
      </c>
      <c r="D477" s="192"/>
      <c r="E477" s="153"/>
      <c r="F477" s="153"/>
      <c r="G477" s="229">
        <v>2020</v>
      </c>
      <c r="H477" s="229">
        <v>2020</v>
      </c>
      <c r="I477" s="229" t="s">
        <v>1518</v>
      </c>
      <c r="J477" s="229" t="s">
        <v>1953</v>
      </c>
      <c r="K477" s="229" t="s">
        <v>1952</v>
      </c>
      <c r="L477" s="229" t="str">
        <f t="shared" si="118"/>
        <v>+</v>
      </c>
      <c r="M477" s="230"/>
      <c r="N477" s="231"/>
      <c r="O477" s="231"/>
    </row>
    <row r="478" spans="1:15" ht="30.05" x14ac:dyDescent="0.35">
      <c r="A478" s="172"/>
      <c r="B478" s="156" t="s">
        <v>229</v>
      </c>
      <c r="C478" s="173"/>
      <c r="D478" s="237">
        <f t="shared" ref="D478" si="128">SUM(D479:D482)</f>
        <v>0.5</v>
      </c>
      <c r="E478" s="237">
        <f t="shared" ref="E478:F478" si="129">SUM(E479:E482)</f>
        <v>0</v>
      </c>
      <c r="F478" s="237">
        <f t="shared" si="129"/>
        <v>0.27529999999999999</v>
      </c>
      <c r="G478" s="227"/>
      <c r="H478" s="228"/>
      <c r="I478" s="227"/>
      <c r="J478" s="227"/>
      <c r="K478" s="227"/>
      <c r="L478" s="227"/>
      <c r="M478" s="230"/>
      <c r="N478" s="231"/>
      <c r="O478" s="231"/>
    </row>
    <row r="479" spans="1:15" ht="31.1" x14ac:dyDescent="0.35">
      <c r="A479" s="208">
        <v>411</v>
      </c>
      <c r="B479" s="152" t="s">
        <v>815</v>
      </c>
      <c r="C479" s="174" t="s">
        <v>816</v>
      </c>
      <c r="D479" s="192">
        <v>0.25</v>
      </c>
      <c r="E479" s="153"/>
      <c r="F479" s="153">
        <v>9.2300000000000007E-2</v>
      </c>
      <c r="G479" s="229">
        <v>2016</v>
      </c>
      <c r="H479" s="229">
        <v>2021</v>
      </c>
      <c r="I479" s="229" t="s">
        <v>1952</v>
      </c>
      <c r="J479" s="229" t="s">
        <v>1953</v>
      </c>
      <c r="K479" s="229" t="s">
        <v>1952</v>
      </c>
      <c r="L479" s="229" t="str">
        <f t="shared" si="118"/>
        <v>+</v>
      </c>
      <c r="M479" s="230"/>
      <c r="N479" s="231"/>
      <c r="O479" s="231"/>
    </row>
    <row r="480" spans="1:15" ht="31.1" x14ac:dyDescent="0.35">
      <c r="A480" s="208">
        <v>412</v>
      </c>
      <c r="B480" s="152" t="s">
        <v>817</v>
      </c>
      <c r="C480" s="174" t="s">
        <v>818</v>
      </c>
      <c r="D480" s="192">
        <v>0.25</v>
      </c>
      <c r="E480" s="153"/>
      <c r="F480" s="153">
        <v>0.183</v>
      </c>
      <c r="G480" s="229">
        <v>2016</v>
      </c>
      <c r="H480" s="229">
        <v>2021</v>
      </c>
      <c r="I480" s="229" t="s">
        <v>1952</v>
      </c>
      <c r="J480" s="229" t="s">
        <v>1953</v>
      </c>
      <c r="K480" s="229" t="s">
        <v>1952</v>
      </c>
      <c r="L480" s="229" t="str">
        <f t="shared" si="118"/>
        <v>+</v>
      </c>
      <c r="M480" s="230"/>
      <c r="N480" s="231"/>
      <c r="O480" s="231"/>
    </row>
    <row r="481" spans="1:15" ht="46.65" x14ac:dyDescent="0.35">
      <c r="A481" s="208">
        <v>413</v>
      </c>
      <c r="B481" s="152" t="s">
        <v>819</v>
      </c>
      <c r="C481" s="174" t="s">
        <v>820</v>
      </c>
      <c r="D481" s="192"/>
      <c r="E481" s="153"/>
      <c r="F481" s="153"/>
      <c r="G481" s="229">
        <v>2018</v>
      </c>
      <c r="H481" s="229">
        <v>2021</v>
      </c>
      <c r="I481" s="229" t="s">
        <v>1518</v>
      </c>
      <c r="J481" s="229" t="s">
        <v>1953</v>
      </c>
      <c r="K481" s="229" t="s">
        <v>1952</v>
      </c>
      <c r="L481" s="229" t="str">
        <f t="shared" si="118"/>
        <v>+</v>
      </c>
      <c r="M481" s="230"/>
      <c r="N481" s="231"/>
      <c r="O481" s="231"/>
    </row>
    <row r="482" spans="1:15" ht="46.65" x14ac:dyDescent="0.35">
      <c r="A482" s="208">
        <v>414</v>
      </c>
      <c r="B482" s="152" t="s">
        <v>821</v>
      </c>
      <c r="C482" s="174" t="s">
        <v>822</v>
      </c>
      <c r="D482" s="192"/>
      <c r="E482" s="153"/>
      <c r="F482" s="153"/>
      <c r="G482" s="229">
        <v>2013</v>
      </c>
      <c r="H482" s="229">
        <v>2025</v>
      </c>
      <c r="I482" s="229" t="s">
        <v>1518</v>
      </c>
      <c r="J482" s="229" t="s">
        <v>1953</v>
      </c>
      <c r="K482" s="229" t="s">
        <v>1518</v>
      </c>
      <c r="L482" s="229" t="str">
        <f t="shared" si="118"/>
        <v>-</v>
      </c>
      <c r="M482" s="230"/>
      <c r="N482" s="231"/>
      <c r="O482" s="231"/>
    </row>
    <row r="483" spans="1:15" ht="30.05" x14ac:dyDescent="0.35">
      <c r="A483" s="172"/>
      <c r="B483" s="156" t="s">
        <v>823</v>
      </c>
      <c r="C483" s="173"/>
      <c r="D483" s="237">
        <f t="shared" ref="D483" si="130">SUM(D484:D485)</f>
        <v>0</v>
      </c>
      <c r="E483" s="237">
        <f t="shared" ref="E483:F483" si="131">SUM(E484:E485)</f>
        <v>0</v>
      </c>
      <c r="F483" s="237">
        <f t="shared" si="131"/>
        <v>0</v>
      </c>
      <c r="G483" s="227"/>
      <c r="H483" s="228"/>
      <c r="I483" s="227"/>
      <c r="J483" s="227"/>
      <c r="K483" s="227"/>
      <c r="L483" s="227"/>
      <c r="M483" s="230"/>
      <c r="N483" s="231"/>
      <c r="O483" s="231"/>
    </row>
    <row r="484" spans="1:15" ht="46.65" x14ac:dyDescent="0.35">
      <c r="A484" s="208">
        <v>415</v>
      </c>
      <c r="B484" s="152" t="s">
        <v>824</v>
      </c>
      <c r="C484" s="174" t="s">
        <v>825</v>
      </c>
      <c r="D484" s="192"/>
      <c r="E484" s="153"/>
      <c r="F484" s="153"/>
      <c r="G484" s="229">
        <v>2016</v>
      </c>
      <c r="H484" s="229">
        <v>2020</v>
      </c>
      <c r="I484" s="229" t="s">
        <v>1518</v>
      </c>
      <c r="J484" s="229" t="s">
        <v>1953</v>
      </c>
      <c r="K484" s="229" t="s">
        <v>1952</v>
      </c>
      <c r="L484" s="229" t="str">
        <f t="shared" si="118"/>
        <v>+</v>
      </c>
      <c r="M484" s="230"/>
      <c r="N484" s="231"/>
      <c r="O484" s="231"/>
    </row>
    <row r="485" spans="1:15" ht="62.2" x14ac:dyDescent="0.35">
      <c r="A485" s="208">
        <v>416</v>
      </c>
      <c r="B485" s="152" t="s">
        <v>826</v>
      </c>
      <c r="C485" s="174" t="s">
        <v>827</v>
      </c>
      <c r="D485" s="192"/>
      <c r="E485" s="153"/>
      <c r="F485" s="153"/>
      <c r="G485" s="229">
        <v>2018</v>
      </c>
      <c r="H485" s="229">
        <v>2020</v>
      </c>
      <c r="I485" s="229" t="s">
        <v>1518</v>
      </c>
      <c r="J485" s="229" t="s">
        <v>1953</v>
      </c>
      <c r="K485" s="229" t="s">
        <v>1952</v>
      </c>
      <c r="L485" s="229" t="str">
        <f t="shared" si="118"/>
        <v>+</v>
      </c>
      <c r="M485" s="230"/>
      <c r="N485" s="231"/>
      <c r="O485" s="231"/>
    </row>
    <row r="486" spans="1:15" ht="30.05" x14ac:dyDescent="0.35">
      <c r="A486" s="172"/>
      <c r="B486" s="156" t="s">
        <v>1766</v>
      </c>
      <c r="C486" s="173"/>
      <c r="D486" s="237">
        <f t="shared" ref="D486" si="132">SUM(D487)</f>
        <v>0</v>
      </c>
      <c r="E486" s="237">
        <f t="shared" ref="E486:F486" si="133">SUM(E487)</f>
        <v>0</v>
      </c>
      <c r="F486" s="237">
        <f t="shared" si="133"/>
        <v>0</v>
      </c>
      <c r="G486" s="227"/>
      <c r="H486" s="228"/>
      <c r="I486" s="227"/>
      <c r="J486" s="227"/>
      <c r="K486" s="227"/>
      <c r="L486" s="227"/>
      <c r="M486" s="230"/>
      <c r="N486" s="231"/>
      <c r="O486" s="231"/>
    </row>
    <row r="487" spans="1:15" ht="62.2" x14ac:dyDescent="0.35">
      <c r="A487" s="208">
        <v>417</v>
      </c>
      <c r="B487" s="152" t="s">
        <v>1767</v>
      </c>
      <c r="C487" s="174" t="s">
        <v>1768</v>
      </c>
      <c r="D487" s="192"/>
      <c r="E487" s="153"/>
      <c r="F487" s="153"/>
      <c r="G487" s="229">
        <v>2020</v>
      </c>
      <c r="H487" s="229">
        <v>2020</v>
      </c>
      <c r="I487" s="229" t="s">
        <v>1518</v>
      </c>
      <c r="J487" s="229" t="s">
        <v>1953</v>
      </c>
      <c r="K487" s="229" t="s">
        <v>1952</v>
      </c>
      <c r="L487" s="229" t="str">
        <f t="shared" si="118"/>
        <v>+</v>
      </c>
      <c r="M487" s="230"/>
      <c r="N487" s="231"/>
      <c r="O487" s="231"/>
    </row>
    <row r="488" spans="1:15" ht="30.05" x14ac:dyDescent="0.35">
      <c r="A488" s="172"/>
      <c r="B488" s="156" t="s">
        <v>232</v>
      </c>
      <c r="C488" s="173"/>
      <c r="D488" s="237">
        <f t="shared" ref="D488" si="134">SUM(D489:D491)</f>
        <v>0.25</v>
      </c>
      <c r="E488" s="237">
        <f t="shared" ref="E488" si="135">SUM(E489:E491)</f>
        <v>0</v>
      </c>
      <c r="F488" s="237">
        <f t="shared" ref="F488" si="136">SUM(F489:F491)</f>
        <v>0.77</v>
      </c>
      <c r="G488" s="227"/>
      <c r="H488" s="228"/>
      <c r="I488" s="227"/>
      <c r="J488" s="227"/>
      <c r="K488" s="227"/>
      <c r="L488" s="227"/>
      <c r="M488" s="230"/>
      <c r="N488" s="231"/>
      <c r="O488" s="231"/>
    </row>
    <row r="489" spans="1:15" ht="46.65" x14ac:dyDescent="0.35">
      <c r="A489" s="208">
        <v>418</v>
      </c>
      <c r="B489" s="152" t="s">
        <v>828</v>
      </c>
      <c r="C489" s="174" t="s">
        <v>829</v>
      </c>
      <c r="D489" s="192"/>
      <c r="E489" s="153"/>
      <c r="F489" s="153"/>
      <c r="G489" s="229">
        <v>2019</v>
      </c>
      <c r="H489" s="229">
        <v>2021</v>
      </c>
      <c r="I489" s="229" t="s">
        <v>1518</v>
      </c>
      <c r="J489" s="229" t="s">
        <v>1953</v>
      </c>
      <c r="K489" s="229" t="s">
        <v>1952</v>
      </c>
      <c r="L489" s="229" t="str">
        <f t="shared" si="118"/>
        <v>+</v>
      </c>
      <c r="M489" s="230"/>
      <c r="N489" s="231"/>
      <c r="O489" s="231"/>
    </row>
    <row r="490" spans="1:15" ht="46.65" x14ac:dyDescent="0.35">
      <c r="A490" s="208">
        <v>419</v>
      </c>
      <c r="B490" s="152" t="s">
        <v>830</v>
      </c>
      <c r="C490" s="174" t="s">
        <v>831</v>
      </c>
      <c r="D490" s="192">
        <v>0.25</v>
      </c>
      <c r="E490" s="153"/>
      <c r="F490" s="153">
        <v>0.77</v>
      </c>
      <c r="G490" s="229">
        <v>2019</v>
      </c>
      <c r="H490" s="229">
        <v>2021</v>
      </c>
      <c r="I490" s="229" t="s">
        <v>1952</v>
      </c>
      <c r="J490" s="229" t="s">
        <v>1953</v>
      </c>
      <c r="K490" s="229" t="s">
        <v>1952</v>
      </c>
      <c r="L490" s="229" t="str">
        <f t="shared" si="118"/>
        <v>+</v>
      </c>
      <c r="M490" s="230"/>
      <c r="N490" s="231"/>
      <c r="O490" s="231"/>
    </row>
    <row r="491" spans="1:15" ht="46.65" x14ac:dyDescent="0.35">
      <c r="A491" s="208">
        <v>420</v>
      </c>
      <c r="B491" s="152" t="s">
        <v>252</v>
      </c>
      <c r="C491" s="174" t="s">
        <v>253</v>
      </c>
      <c r="D491" s="192"/>
      <c r="E491" s="153"/>
      <c r="F491" s="153"/>
      <c r="G491" s="229">
        <v>2020</v>
      </c>
      <c r="H491" s="229">
        <v>2020</v>
      </c>
      <c r="I491" s="229" t="s">
        <v>1952</v>
      </c>
      <c r="J491" s="229" t="s">
        <v>1953</v>
      </c>
      <c r="K491" s="229" t="s">
        <v>1952</v>
      </c>
      <c r="L491" s="229" t="str">
        <f t="shared" si="118"/>
        <v>+</v>
      </c>
      <c r="M491" s="230"/>
      <c r="N491" s="231"/>
      <c r="O491" s="231"/>
    </row>
    <row r="492" spans="1:15" ht="30.05" x14ac:dyDescent="0.35">
      <c r="A492" s="172"/>
      <c r="B492" s="156" t="s">
        <v>256</v>
      </c>
      <c r="C492" s="173"/>
      <c r="D492" s="237">
        <f t="shared" ref="D492" si="137">SUM(D493:D514)</f>
        <v>0</v>
      </c>
      <c r="E492" s="237">
        <f t="shared" ref="E492:F492" si="138">SUM(E493:E514)</f>
        <v>0</v>
      </c>
      <c r="F492" s="237">
        <f t="shared" si="138"/>
        <v>0</v>
      </c>
      <c r="G492" s="227"/>
      <c r="H492" s="228"/>
      <c r="I492" s="227"/>
      <c r="J492" s="227"/>
      <c r="K492" s="227"/>
      <c r="L492" s="227"/>
      <c r="M492" s="230"/>
      <c r="N492" s="231"/>
      <c r="O492" s="231"/>
    </row>
    <row r="493" spans="1:15" ht="31.1" x14ac:dyDescent="0.35">
      <c r="A493" s="208">
        <v>421</v>
      </c>
      <c r="B493" s="152" t="s">
        <v>832</v>
      </c>
      <c r="C493" s="174" t="s">
        <v>833</v>
      </c>
      <c r="D493" s="192"/>
      <c r="E493" s="153"/>
      <c r="F493" s="153"/>
      <c r="G493" s="229">
        <v>2016</v>
      </c>
      <c r="H493" s="229">
        <v>2020</v>
      </c>
      <c r="I493" s="229" t="s">
        <v>1518</v>
      </c>
      <c r="J493" s="229" t="s">
        <v>1953</v>
      </c>
      <c r="K493" s="229" t="s">
        <v>1518</v>
      </c>
      <c r="L493" s="229" t="str">
        <f t="shared" si="118"/>
        <v>-</v>
      </c>
      <c r="M493" s="230"/>
      <c r="N493" s="231"/>
      <c r="O493" s="231"/>
    </row>
    <row r="494" spans="1:15" ht="31.1" x14ac:dyDescent="0.35">
      <c r="A494" s="208">
        <v>422</v>
      </c>
      <c r="B494" s="152" t="s">
        <v>834</v>
      </c>
      <c r="C494" s="174" t="s">
        <v>835</v>
      </c>
      <c r="D494" s="192"/>
      <c r="E494" s="153"/>
      <c r="F494" s="153"/>
      <c r="G494" s="229">
        <v>2016</v>
      </c>
      <c r="H494" s="229">
        <v>2020</v>
      </c>
      <c r="I494" s="229" t="s">
        <v>1518</v>
      </c>
      <c r="J494" s="229" t="s">
        <v>1953</v>
      </c>
      <c r="K494" s="229" t="s">
        <v>1518</v>
      </c>
      <c r="L494" s="229" t="str">
        <f t="shared" si="118"/>
        <v>-</v>
      </c>
      <c r="M494" s="230"/>
      <c r="N494" s="231"/>
      <c r="O494" s="231"/>
    </row>
    <row r="495" spans="1:15" ht="31.1" x14ac:dyDescent="0.35">
      <c r="A495" s="208">
        <v>423</v>
      </c>
      <c r="B495" s="152" t="s">
        <v>836</v>
      </c>
      <c r="C495" s="174" t="s">
        <v>837</v>
      </c>
      <c r="D495" s="192"/>
      <c r="E495" s="153"/>
      <c r="F495" s="153"/>
      <c r="G495" s="229">
        <v>2016</v>
      </c>
      <c r="H495" s="229">
        <v>2020</v>
      </c>
      <c r="I495" s="229" t="s">
        <v>1518</v>
      </c>
      <c r="J495" s="229" t="s">
        <v>1953</v>
      </c>
      <c r="K495" s="229" t="s">
        <v>1518</v>
      </c>
      <c r="L495" s="229" t="str">
        <f t="shared" si="118"/>
        <v>-</v>
      </c>
      <c r="M495" s="230"/>
      <c r="N495" s="231"/>
      <c r="O495" s="231"/>
    </row>
    <row r="496" spans="1:15" ht="31.1" x14ac:dyDescent="0.35">
      <c r="A496" s="208">
        <v>424</v>
      </c>
      <c r="B496" s="152" t="s">
        <v>838</v>
      </c>
      <c r="C496" s="174" t="s">
        <v>839</v>
      </c>
      <c r="D496" s="192"/>
      <c r="E496" s="153"/>
      <c r="F496" s="153"/>
      <c r="G496" s="229">
        <v>2016</v>
      </c>
      <c r="H496" s="229">
        <v>2020</v>
      </c>
      <c r="I496" s="229" t="s">
        <v>1518</v>
      </c>
      <c r="J496" s="229" t="s">
        <v>1953</v>
      </c>
      <c r="K496" s="229" t="s">
        <v>1518</v>
      </c>
      <c r="L496" s="229" t="str">
        <f t="shared" si="118"/>
        <v>-</v>
      </c>
      <c r="M496" s="230"/>
      <c r="N496" s="231"/>
      <c r="O496" s="231"/>
    </row>
    <row r="497" spans="1:15" ht="31.1" x14ac:dyDescent="0.35">
      <c r="A497" s="208">
        <v>425</v>
      </c>
      <c r="B497" s="152" t="s">
        <v>840</v>
      </c>
      <c r="C497" s="174" t="s">
        <v>841</v>
      </c>
      <c r="D497" s="192"/>
      <c r="E497" s="153"/>
      <c r="F497" s="153"/>
      <c r="G497" s="229">
        <v>2016</v>
      </c>
      <c r="H497" s="229">
        <v>2020</v>
      </c>
      <c r="I497" s="229" t="s">
        <v>1518</v>
      </c>
      <c r="J497" s="229" t="s">
        <v>1953</v>
      </c>
      <c r="K497" s="229" t="s">
        <v>1518</v>
      </c>
      <c r="L497" s="229" t="str">
        <f t="shared" si="118"/>
        <v>-</v>
      </c>
      <c r="M497" s="230"/>
      <c r="N497" s="231"/>
      <c r="O497" s="231"/>
    </row>
    <row r="498" spans="1:15" ht="31.1" x14ac:dyDescent="0.35">
      <c r="A498" s="208">
        <v>426</v>
      </c>
      <c r="B498" s="152" t="s">
        <v>842</v>
      </c>
      <c r="C498" s="174" t="s">
        <v>843</v>
      </c>
      <c r="D498" s="192"/>
      <c r="E498" s="153"/>
      <c r="F498" s="153"/>
      <c r="G498" s="229">
        <v>2016</v>
      </c>
      <c r="H498" s="229">
        <v>2020</v>
      </c>
      <c r="I498" s="229" t="s">
        <v>1518</v>
      </c>
      <c r="J498" s="229" t="s">
        <v>1953</v>
      </c>
      <c r="K498" s="229" t="s">
        <v>1518</v>
      </c>
      <c r="L498" s="229" t="str">
        <f t="shared" si="118"/>
        <v>-</v>
      </c>
      <c r="M498" s="230"/>
      <c r="N498" s="231"/>
      <c r="O498" s="231"/>
    </row>
    <row r="499" spans="1:15" ht="31.1" x14ac:dyDescent="0.35">
      <c r="A499" s="208">
        <v>427</v>
      </c>
      <c r="B499" s="152" t="s">
        <v>844</v>
      </c>
      <c r="C499" s="174" t="s">
        <v>845</v>
      </c>
      <c r="D499" s="192"/>
      <c r="E499" s="153"/>
      <c r="F499" s="153"/>
      <c r="G499" s="229">
        <v>2016</v>
      </c>
      <c r="H499" s="229">
        <v>2020</v>
      </c>
      <c r="I499" s="229" t="s">
        <v>1518</v>
      </c>
      <c r="J499" s="229" t="s">
        <v>1953</v>
      </c>
      <c r="K499" s="229" t="s">
        <v>1518</v>
      </c>
      <c r="L499" s="229" t="str">
        <f t="shared" si="118"/>
        <v>-</v>
      </c>
      <c r="M499" s="230"/>
      <c r="N499" s="231"/>
      <c r="O499" s="231"/>
    </row>
    <row r="500" spans="1:15" ht="31.1" x14ac:dyDescent="0.35">
      <c r="A500" s="208">
        <v>428</v>
      </c>
      <c r="B500" s="152" t="s">
        <v>846</v>
      </c>
      <c r="C500" s="174" t="s">
        <v>847</v>
      </c>
      <c r="D500" s="192"/>
      <c r="E500" s="153"/>
      <c r="F500" s="153"/>
      <c r="G500" s="229">
        <v>2016</v>
      </c>
      <c r="H500" s="229">
        <v>2020</v>
      </c>
      <c r="I500" s="229" t="s">
        <v>1518</v>
      </c>
      <c r="J500" s="229" t="s">
        <v>1953</v>
      </c>
      <c r="K500" s="229" t="s">
        <v>1518</v>
      </c>
      <c r="L500" s="229" t="str">
        <f t="shared" si="118"/>
        <v>-</v>
      </c>
      <c r="M500" s="230"/>
      <c r="N500" s="231"/>
      <c r="O500" s="231"/>
    </row>
    <row r="501" spans="1:15" ht="46.65" x14ac:dyDescent="0.35">
      <c r="A501" s="208">
        <v>429</v>
      </c>
      <c r="B501" s="152" t="s">
        <v>848</v>
      </c>
      <c r="C501" s="174" t="s">
        <v>849</v>
      </c>
      <c r="D501" s="192"/>
      <c r="E501" s="153"/>
      <c r="F501" s="153"/>
      <c r="G501" s="229">
        <v>2017</v>
      </c>
      <c r="H501" s="229">
        <v>2020</v>
      </c>
      <c r="I501" s="229" t="s">
        <v>1518</v>
      </c>
      <c r="J501" s="229" t="s">
        <v>1953</v>
      </c>
      <c r="K501" s="229" t="s">
        <v>1518</v>
      </c>
      <c r="L501" s="229" t="str">
        <f t="shared" si="118"/>
        <v>-</v>
      </c>
      <c r="M501" s="230"/>
      <c r="N501" s="231"/>
      <c r="O501" s="231"/>
    </row>
    <row r="502" spans="1:15" ht="46.65" x14ac:dyDescent="0.35">
      <c r="A502" s="208">
        <v>430</v>
      </c>
      <c r="B502" s="152" t="s">
        <v>850</v>
      </c>
      <c r="C502" s="174" t="s">
        <v>851</v>
      </c>
      <c r="D502" s="192"/>
      <c r="E502" s="153"/>
      <c r="F502" s="153"/>
      <c r="G502" s="229">
        <v>2017</v>
      </c>
      <c r="H502" s="229">
        <v>2020</v>
      </c>
      <c r="I502" s="229" t="s">
        <v>1518</v>
      </c>
      <c r="J502" s="229" t="s">
        <v>1953</v>
      </c>
      <c r="K502" s="229" t="s">
        <v>1518</v>
      </c>
      <c r="L502" s="229" t="str">
        <f t="shared" si="118"/>
        <v>-</v>
      </c>
      <c r="M502" s="230"/>
      <c r="N502" s="231"/>
      <c r="O502" s="231"/>
    </row>
    <row r="503" spans="1:15" ht="46.65" x14ac:dyDescent="0.35">
      <c r="A503" s="208">
        <v>431</v>
      </c>
      <c r="B503" s="152" t="s">
        <v>852</v>
      </c>
      <c r="C503" s="174" t="s">
        <v>853</v>
      </c>
      <c r="D503" s="192"/>
      <c r="E503" s="153"/>
      <c r="F503" s="153"/>
      <c r="G503" s="229">
        <v>2017</v>
      </c>
      <c r="H503" s="229">
        <v>2020</v>
      </c>
      <c r="I503" s="229" t="s">
        <v>1518</v>
      </c>
      <c r="J503" s="229" t="s">
        <v>1953</v>
      </c>
      <c r="K503" s="229" t="s">
        <v>1518</v>
      </c>
      <c r="L503" s="229" t="str">
        <f t="shared" si="118"/>
        <v>-</v>
      </c>
      <c r="M503" s="230"/>
      <c r="N503" s="231"/>
      <c r="O503" s="231"/>
    </row>
    <row r="504" spans="1:15" ht="46.65" x14ac:dyDescent="0.35">
      <c r="A504" s="208">
        <v>432</v>
      </c>
      <c r="B504" s="152" t="s">
        <v>854</v>
      </c>
      <c r="C504" s="174" t="s">
        <v>855</v>
      </c>
      <c r="D504" s="192"/>
      <c r="E504" s="153"/>
      <c r="F504" s="153"/>
      <c r="G504" s="229">
        <v>2017</v>
      </c>
      <c r="H504" s="229">
        <v>2020</v>
      </c>
      <c r="I504" s="229" t="s">
        <v>1518</v>
      </c>
      <c r="J504" s="229" t="s">
        <v>1953</v>
      </c>
      <c r="K504" s="229" t="s">
        <v>1518</v>
      </c>
      <c r="L504" s="229" t="str">
        <f t="shared" si="118"/>
        <v>-</v>
      </c>
      <c r="M504" s="230"/>
      <c r="N504" s="231"/>
      <c r="O504" s="231"/>
    </row>
    <row r="505" spans="1:15" ht="46.65" x14ac:dyDescent="0.35">
      <c r="A505" s="208">
        <v>433</v>
      </c>
      <c r="B505" s="152" t="s">
        <v>856</v>
      </c>
      <c r="C505" s="174" t="s">
        <v>857</v>
      </c>
      <c r="D505" s="192"/>
      <c r="E505" s="153"/>
      <c r="F505" s="153"/>
      <c r="G505" s="229">
        <v>2017</v>
      </c>
      <c r="H505" s="229">
        <v>2020</v>
      </c>
      <c r="I505" s="229" t="s">
        <v>1518</v>
      </c>
      <c r="J505" s="229" t="s">
        <v>1953</v>
      </c>
      <c r="K505" s="229" t="s">
        <v>1518</v>
      </c>
      <c r="L505" s="229" t="str">
        <f t="shared" si="118"/>
        <v>-</v>
      </c>
      <c r="M505" s="230"/>
      <c r="N505" s="231"/>
      <c r="O505" s="231"/>
    </row>
    <row r="506" spans="1:15" ht="46.65" x14ac:dyDescent="0.35">
      <c r="A506" s="208">
        <v>434</v>
      </c>
      <c r="B506" s="152" t="s">
        <v>858</v>
      </c>
      <c r="C506" s="174" t="s">
        <v>859</v>
      </c>
      <c r="D506" s="192"/>
      <c r="E506" s="153"/>
      <c r="F506" s="153"/>
      <c r="G506" s="229">
        <v>2017</v>
      </c>
      <c r="H506" s="229">
        <v>2020</v>
      </c>
      <c r="I506" s="229" t="s">
        <v>1518</v>
      </c>
      <c r="J506" s="229" t="s">
        <v>1953</v>
      </c>
      <c r="K506" s="229" t="s">
        <v>1518</v>
      </c>
      <c r="L506" s="229" t="str">
        <f t="shared" si="118"/>
        <v>-</v>
      </c>
      <c r="M506" s="230"/>
      <c r="N506" s="231"/>
      <c r="O506" s="231"/>
    </row>
    <row r="507" spans="1:15" ht="31.1" x14ac:dyDescent="0.35">
      <c r="A507" s="208">
        <v>435</v>
      </c>
      <c r="B507" s="152" t="s">
        <v>860</v>
      </c>
      <c r="C507" s="174" t="s">
        <v>861</v>
      </c>
      <c r="D507" s="192"/>
      <c r="E507" s="153"/>
      <c r="F507" s="153"/>
      <c r="G507" s="229">
        <v>2018</v>
      </c>
      <c r="H507" s="229">
        <v>2020</v>
      </c>
      <c r="I507" s="229" t="s">
        <v>1518</v>
      </c>
      <c r="J507" s="229" t="s">
        <v>1953</v>
      </c>
      <c r="K507" s="229" t="s">
        <v>1952</v>
      </c>
      <c r="L507" s="229" t="str">
        <f t="shared" si="118"/>
        <v>+</v>
      </c>
      <c r="M507" s="230"/>
      <c r="N507" s="231"/>
      <c r="O507" s="231"/>
    </row>
    <row r="508" spans="1:15" ht="31.1" x14ac:dyDescent="0.35">
      <c r="A508" s="208">
        <v>436</v>
      </c>
      <c r="B508" s="152" t="s">
        <v>862</v>
      </c>
      <c r="C508" s="174" t="s">
        <v>863</v>
      </c>
      <c r="D508" s="192"/>
      <c r="E508" s="153"/>
      <c r="F508" s="153"/>
      <c r="G508" s="229">
        <v>2018</v>
      </c>
      <c r="H508" s="229">
        <v>2020</v>
      </c>
      <c r="I508" s="229" t="s">
        <v>1518</v>
      </c>
      <c r="J508" s="229" t="s">
        <v>1953</v>
      </c>
      <c r="K508" s="229" t="s">
        <v>1952</v>
      </c>
      <c r="L508" s="229" t="str">
        <f t="shared" si="118"/>
        <v>+</v>
      </c>
      <c r="M508" s="230"/>
      <c r="N508" s="231"/>
      <c r="O508" s="231"/>
    </row>
    <row r="509" spans="1:15" ht="31.1" x14ac:dyDescent="0.35">
      <c r="A509" s="208">
        <v>437</v>
      </c>
      <c r="B509" s="152" t="s">
        <v>864</v>
      </c>
      <c r="C509" s="174" t="s">
        <v>865</v>
      </c>
      <c r="D509" s="192"/>
      <c r="E509" s="153"/>
      <c r="F509" s="153"/>
      <c r="G509" s="229">
        <v>2018</v>
      </c>
      <c r="H509" s="229">
        <v>2020</v>
      </c>
      <c r="I509" s="229" t="s">
        <v>1518</v>
      </c>
      <c r="J509" s="229" t="s">
        <v>1953</v>
      </c>
      <c r="K509" s="229" t="s">
        <v>1952</v>
      </c>
      <c r="L509" s="229" t="str">
        <f t="shared" si="118"/>
        <v>+</v>
      </c>
      <c r="M509" s="230"/>
      <c r="N509" s="231"/>
      <c r="O509" s="231"/>
    </row>
    <row r="510" spans="1:15" ht="31.1" x14ac:dyDescent="0.35">
      <c r="A510" s="208">
        <v>438</v>
      </c>
      <c r="B510" s="152" t="s">
        <v>866</v>
      </c>
      <c r="C510" s="174" t="s">
        <v>867</v>
      </c>
      <c r="D510" s="192"/>
      <c r="E510" s="153"/>
      <c r="F510" s="153"/>
      <c r="G510" s="229">
        <v>2018</v>
      </c>
      <c r="H510" s="229">
        <v>2020</v>
      </c>
      <c r="I510" s="229" t="s">
        <v>1518</v>
      </c>
      <c r="J510" s="229" t="s">
        <v>1953</v>
      </c>
      <c r="K510" s="229" t="s">
        <v>1952</v>
      </c>
      <c r="L510" s="229" t="str">
        <f t="shared" si="118"/>
        <v>+</v>
      </c>
      <c r="M510" s="230"/>
      <c r="N510" s="231"/>
      <c r="O510" s="231"/>
    </row>
    <row r="511" spans="1:15" ht="31.1" x14ac:dyDescent="0.35">
      <c r="A511" s="208">
        <v>439</v>
      </c>
      <c r="B511" s="152" t="s">
        <v>868</v>
      </c>
      <c r="C511" s="174" t="s">
        <v>869</v>
      </c>
      <c r="D511" s="192"/>
      <c r="E511" s="153"/>
      <c r="F511" s="153"/>
      <c r="G511" s="229">
        <v>2018</v>
      </c>
      <c r="H511" s="229">
        <v>2020</v>
      </c>
      <c r="I511" s="229" t="s">
        <v>1518</v>
      </c>
      <c r="J511" s="229" t="s">
        <v>1953</v>
      </c>
      <c r="K511" s="229" t="s">
        <v>1952</v>
      </c>
      <c r="L511" s="229" t="str">
        <f t="shared" si="118"/>
        <v>+</v>
      </c>
      <c r="M511" s="230"/>
      <c r="N511" s="231"/>
      <c r="O511" s="231"/>
    </row>
    <row r="512" spans="1:15" ht="31.1" x14ac:dyDescent="0.35">
      <c r="A512" s="208">
        <v>440</v>
      </c>
      <c r="B512" s="152" t="s">
        <v>870</v>
      </c>
      <c r="C512" s="174" t="s">
        <v>871</v>
      </c>
      <c r="D512" s="192"/>
      <c r="E512" s="153"/>
      <c r="F512" s="153"/>
      <c r="G512" s="229">
        <v>2018</v>
      </c>
      <c r="H512" s="229">
        <v>2020</v>
      </c>
      <c r="I512" s="229" t="s">
        <v>1518</v>
      </c>
      <c r="J512" s="229" t="s">
        <v>1953</v>
      </c>
      <c r="K512" s="229" t="s">
        <v>1952</v>
      </c>
      <c r="L512" s="229" t="str">
        <f t="shared" si="118"/>
        <v>+</v>
      </c>
      <c r="M512" s="230"/>
      <c r="N512" s="231"/>
      <c r="O512" s="231"/>
    </row>
    <row r="513" spans="1:15" ht="31.1" x14ac:dyDescent="0.35">
      <c r="A513" s="208">
        <v>441</v>
      </c>
      <c r="B513" s="152" t="s">
        <v>872</v>
      </c>
      <c r="C513" s="174" t="s">
        <v>873</v>
      </c>
      <c r="D513" s="192"/>
      <c r="E513" s="153"/>
      <c r="F513" s="153"/>
      <c r="G513" s="229">
        <v>2018</v>
      </c>
      <c r="H513" s="229">
        <v>2020</v>
      </c>
      <c r="I513" s="229" t="s">
        <v>1518</v>
      </c>
      <c r="J513" s="229" t="s">
        <v>1953</v>
      </c>
      <c r="K513" s="229" t="s">
        <v>1952</v>
      </c>
      <c r="L513" s="229" t="str">
        <f t="shared" si="118"/>
        <v>+</v>
      </c>
      <c r="M513" s="230"/>
      <c r="N513" s="231"/>
      <c r="O513" s="231"/>
    </row>
    <row r="514" spans="1:15" ht="31.1" x14ac:dyDescent="0.35">
      <c r="A514" s="208">
        <v>442</v>
      </c>
      <c r="B514" s="152" t="s">
        <v>874</v>
      </c>
      <c r="C514" s="174" t="s">
        <v>875</v>
      </c>
      <c r="D514" s="192"/>
      <c r="E514" s="153"/>
      <c r="F514" s="153"/>
      <c r="G514" s="229">
        <v>2018</v>
      </c>
      <c r="H514" s="229">
        <v>2020</v>
      </c>
      <c r="I514" s="229" t="s">
        <v>1518</v>
      </c>
      <c r="J514" s="229" t="s">
        <v>1953</v>
      </c>
      <c r="K514" s="229" t="s">
        <v>1952</v>
      </c>
      <c r="L514" s="229" t="str">
        <f t="shared" si="118"/>
        <v>+</v>
      </c>
      <c r="M514" s="230"/>
      <c r="N514" s="231"/>
      <c r="O514" s="231"/>
    </row>
    <row r="515" spans="1:15" ht="30.05" x14ac:dyDescent="0.35">
      <c r="A515" s="172"/>
      <c r="B515" s="156" t="s">
        <v>261</v>
      </c>
      <c r="C515" s="173"/>
      <c r="D515" s="237">
        <f t="shared" ref="D515" si="139">SUM(D516:D521)</f>
        <v>1.05</v>
      </c>
      <c r="E515" s="237">
        <f t="shared" ref="E515:F515" si="140">SUM(E516:E521)</f>
        <v>0</v>
      </c>
      <c r="F515" s="237">
        <f t="shared" si="140"/>
        <v>0.53286</v>
      </c>
      <c r="G515" s="227"/>
      <c r="H515" s="228"/>
      <c r="I515" s="227"/>
      <c r="J515" s="227"/>
      <c r="K515" s="227"/>
      <c r="L515" s="227"/>
      <c r="M515" s="230"/>
      <c r="N515" s="231"/>
      <c r="O515" s="231"/>
    </row>
    <row r="516" spans="1:15" ht="46.65" x14ac:dyDescent="0.35">
      <c r="A516" s="208">
        <v>443</v>
      </c>
      <c r="B516" s="152" t="s">
        <v>876</v>
      </c>
      <c r="C516" s="174" t="s">
        <v>877</v>
      </c>
      <c r="D516" s="192"/>
      <c r="E516" s="153"/>
      <c r="F516" s="153"/>
      <c r="G516" s="229">
        <v>2018</v>
      </c>
      <c r="H516" s="229">
        <v>2020</v>
      </c>
      <c r="I516" s="229" t="s">
        <v>1952</v>
      </c>
      <c r="J516" s="229" t="s">
        <v>1953</v>
      </c>
      <c r="K516" s="229" t="s">
        <v>1952</v>
      </c>
      <c r="L516" s="229" t="str">
        <f t="shared" si="118"/>
        <v>+</v>
      </c>
      <c r="M516" s="230"/>
      <c r="N516" s="231"/>
      <c r="O516" s="231"/>
    </row>
    <row r="517" spans="1:15" ht="46.65" x14ac:dyDescent="0.35">
      <c r="A517" s="208">
        <v>444</v>
      </c>
      <c r="B517" s="152" t="s">
        <v>878</v>
      </c>
      <c r="C517" s="174" t="s">
        <v>879</v>
      </c>
      <c r="D517" s="192"/>
      <c r="E517" s="153"/>
      <c r="F517" s="153">
        <v>3.9660000000000001E-2</v>
      </c>
      <c r="G517" s="229">
        <v>2019</v>
      </c>
      <c r="H517" s="229">
        <v>2020</v>
      </c>
      <c r="I517" s="229" t="s">
        <v>1952</v>
      </c>
      <c r="J517" s="229" t="s">
        <v>1953</v>
      </c>
      <c r="K517" s="229" t="s">
        <v>1952</v>
      </c>
      <c r="L517" s="229" t="str">
        <f t="shared" si="118"/>
        <v>+</v>
      </c>
      <c r="M517" s="230"/>
      <c r="N517" s="231"/>
      <c r="O517" s="231"/>
    </row>
    <row r="518" spans="1:15" ht="31.1" x14ac:dyDescent="0.35">
      <c r="A518" s="208">
        <v>445</v>
      </c>
      <c r="B518" s="152" t="s">
        <v>880</v>
      </c>
      <c r="C518" s="174" t="s">
        <v>881</v>
      </c>
      <c r="D518" s="192"/>
      <c r="E518" s="153"/>
      <c r="F518" s="153"/>
      <c r="G518" s="229">
        <v>2019</v>
      </c>
      <c r="H518" s="229">
        <v>2020</v>
      </c>
      <c r="I518" s="229" t="s">
        <v>1518</v>
      </c>
      <c r="J518" s="229" t="s">
        <v>1953</v>
      </c>
      <c r="K518" s="229" t="s">
        <v>1518</v>
      </c>
      <c r="L518" s="229" t="str">
        <f t="shared" si="118"/>
        <v>-</v>
      </c>
      <c r="M518" s="230"/>
      <c r="N518" s="231"/>
      <c r="O518" s="231"/>
    </row>
    <row r="519" spans="1:15" ht="46.65" x14ac:dyDescent="0.35">
      <c r="A519" s="208">
        <v>446</v>
      </c>
      <c r="B519" s="152" t="s">
        <v>882</v>
      </c>
      <c r="C519" s="174" t="s">
        <v>883</v>
      </c>
      <c r="D519" s="192">
        <v>0.25</v>
      </c>
      <c r="E519" s="153"/>
      <c r="F519" s="153">
        <v>0.12769999999999998</v>
      </c>
      <c r="G519" s="229">
        <v>2018</v>
      </c>
      <c r="H519" s="229">
        <v>2020</v>
      </c>
      <c r="I519" s="229" t="s">
        <v>1952</v>
      </c>
      <c r="J519" s="229" t="s">
        <v>1953</v>
      </c>
      <c r="K519" s="229" t="s">
        <v>1952</v>
      </c>
      <c r="L519" s="229" t="str">
        <f t="shared" si="118"/>
        <v>+</v>
      </c>
      <c r="M519" s="230"/>
      <c r="N519" s="231"/>
      <c r="O519" s="231"/>
    </row>
    <row r="520" spans="1:15" ht="46.65" x14ac:dyDescent="0.35">
      <c r="A520" s="208">
        <v>447</v>
      </c>
      <c r="B520" s="152" t="s">
        <v>884</v>
      </c>
      <c r="C520" s="174" t="s">
        <v>885</v>
      </c>
      <c r="D520" s="192">
        <v>0.4</v>
      </c>
      <c r="E520" s="153"/>
      <c r="F520" s="153">
        <v>0.23149999999999998</v>
      </c>
      <c r="G520" s="229">
        <v>2018</v>
      </c>
      <c r="H520" s="229">
        <v>2020</v>
      </c>
      <c r="I520" s="229" t="s">
        <v>1952</v>
      </c>
      <c r="J520" s="229" t="s">
        <v>1953</v>
      </c>
      <c r="K520" s="229" t="s">
        <v>1952</v>
      </c>
      <c r="L520" s="229" t="str">
        <f t="shared" si="118"/>
        <v>+</v>
      </c>
      <c r="M520" s="230"/>
      <c r="N520" s="231"/>
      <c r="O520" s="231"/>
    </row>
    <row r="521" spans="1:15" ht="62.2" x14ac:dyDescent="0.35">
      <c r="A521" s="208">
        <v>448</v>
      </c>
      <c r="B521" s="152" t="s">
        <v>886</v>
      </c>
      <c r="C521" s="174" t="s">
        <v>1769</v>
      </c>
      <c r="D521" s="192">
        <v>0.4</v>
      </c>
      <c r="E521" s="153"/>
      <c r="F521" s="153">
        <v>0.13400000000000001</v>
      </c>
      <c r="G521" s="229">
        <v>2020</v>
      </c>
      <c r="H521" s="229">
        <v>2020</v>
      </c>
      <c r="I521" s="229" t="s">
        <v>1952</v>
      </c>
      <c r="J521" s="229" t="s">
        <v>1953</v>
      </c>
      <c r="K521" s="229" t="s">
        <v>1952</v>
      </c>
      <c r="L521" s="229" t="str">
        <f t="shared" si="118"/>
        <v>+</v>
      </c>
      <c r="M521" s="230"/>
      <c r="N521" s="231"/>
      <c r="O521" s="231"/>
    </row>
    <row r="522" spans="1:15" ht="30.05" x14ac:dyDescent="0.35">
      <c r="A522" s="172"/>
      <c r="B522" s="156" t="s">
        <v>490</v>
      </c>
      <c r="C522" s="173"/>
      <c r="D522" s="237">
        <f t="shared" ref="D522" si="141">SUM(D523)</f>
        <v>0</v>
      </c>
      <c r="E522" s="237">
        <f t="shared" ref="E522:F522" si="142">SUM(E523)</f>
        <v>0</v>
      </c>
      <c r="F522" s="237">
        <f t="shared" si="142"/>
        <v>0</v>
      </c>
      <c r="G522" s="227"/>
      <c r="H522" s="228"/>
      <c r="I522" s="227"/>
      <c r="J522" s="227"/>
      <c r="K522" s="227"/>
      <c r="L522" s="227"/>
      <c r="M522" s="230"/>
      <c r="N522" s="231"/>
      <c r="O522" s="231"/>
    </row>
    <row r="523" spans="1:15" ht="62.2" x14ac:dyDescent="0.35">
      <c r="A523" s="208">
        <v>449</v>
      </c>
      <c r="B523" s="152" t="s">
        <v>887</v>
      </c>
      <c r="C523" s="174" t="s">
        <v>888</v>
      </c>
      <c r="D523" s="192"/>
      <c r="E523" s="153"/>
      <c r="F523" s="153"/>
      <c r="G523" s="229">
        <v>2018</v>
      </c>
      <c r="H523" s="229">
        <v>2020</v>
      </c>
      <c r="I523" s="229" t="s">
        <v>1518</v>
      </c>
      <c r="J523" s="229" t="s">
        <v>1953</v>
      </c>
      <c r="K523" s="229" t="s">
        <v>1518</v>
      </c>
      <c r="L523" s="229" t="str">
        <f t="shared" si="118"/>
        <v>-</v>
      </c>
      <c r="M523" s="230"/>
      <c r="N523" s="231"/>
      <c r="O523" s="231"/>
    </row>
    <row r="524" spans="1:15" ht="30.05" x14ac:dyDescent="0.35">
      <c r="A524" s="172"/>
      <c r="B524" s="156" t="s">
        <v>274</v>
      </c>
      <c r="C524" s="173"/>
      <c r="D524" s="237">
        <f t="shared" ref="D524" si="143">SUM(D525:D529)</f>
        <v>0.26600000000000001</v>
      </c>
      <c r="E524" s="237">
        <f t="shared" ref="E524" si="144">SUM(E525:E529)</f>
        <v>0</v>
      </c>
      <c r="F524" s="237">
        <f t="shared" ref="F524" si="145">SUM(F525:F529)</f>
        <v>0.17499999999999999</v>
      </c>
      <c r="G524" s="227"/>
      <c r="H524" s="228"/>
      <c r="I524" s="227"/>
      <c r="J524" s="227"/>
      <c r="K524" s="227"/>
      <c r="L524" s="227"/>
      <c r="M524" s="230"/>
      <c r="N524" s="231"/>
      <c r="O524" s="231"/>
    </row>
    <row r="525" spans="1:15" ht="46.65" x14ac:dyDescent="0.35">
      <c r="A525" s="208">
        <v>450</v>
      </c>
      <c r="B525" s="152" t="s">
        <v>889</v>
      </c>
      <c r="C525" s="174" t="s">
        <v>890</v>
      </c>
      <c r="D525" s="192"/>
      <c r="E525" s="153"/>
      <c r="F525" s="153"/>
      <c r="G525" s="229">
        <v>2016</v>
      </c>
      <c r="H525" s="229">
        <v>2022</v>
      </c>
      <c r="I525" s="229" t="s">
        <v>1518</v>
      </c>
      <c r="J525" s="229" t="s">
        <v>1953</v>
      </c>
      <c r="K525" s="229" t="s">
        <v>1952</v>
      </c>
      <c r="L525" s="229" t="str">
        <f t="shared" si="118"/>
        <v>+</v>
      </c>
      <c r="M525" s="230"/>
      <c r="N525" s="231"/>
      <c r="O525" s="231"/>
    </row>
    <row r="526" spans="1:15" ht="46.65" x14ac:dyDescent="0.35">
      <c r="A526" s="208">
        <v>451</v>
      </c>
      <c r="B526" s="152" t="s">
        <v>891</v>
      </c>
      <c r="C526" s="174" t="s">
        <v>892</v>
      </c>
      <c r="D526" s="192"/>
      <c r="E526" s="153"/>
      <c r="F526" s="153"/>
      <c r="G526" s="229">
        <v>2016</v>
      </c>
      <c r="H526" s="229">
        <v>2025</v>
      </c>
      <c r="I526" s="229" t="s">
        <v>1952</v>
      </c>
      <c r="J526" s="229" t="s">
        <v>1953</v>
      </c>
      <c r="K526" s="229" t="s">
        <v>1952</v>
      </c>
      <c r="L526" s="229" t="str">
        <f t="shared" si="118"/>
        <v>+</v>
      </c>
      <c r="M526" s="230"/>
      <c r="N526" s="231"/>
      <c r="O526" s="231"/>
    </row>
    <row r="527" spans="1:15" ht="46.65" x14ac:dyDescent="0.35">
      <c r="A527" s="208">
        <v>452</v>
      </c>
      <c r="B527" s="152" t="s">
        <v>1770</v>
      </c>
      <c r="C527" s="174" t="s">
        <v>893</v>
      </c>
      <c r="D527" s="192">
        <v>1.6E-2</v>
      </c>
      <c r="E527" s="153"/>
      <c r="F527" s="153">
        <v>8.4000000000000005E-2</v>
      </c>
      <c r="G527" s="229">
        <v>2019</v>
      </c>
      <c r="H527" s="229">
        <v>2020</v>
      </c>
      <c r="I527" s="229" t="s">
        <v>1952</v>
      </c>
      <c r="J527" s="229" t="s">
        <v>1953</v>
      </c>
      <c r="K527" s="229" t="s">
        <v>1952</v>
      </c>
      <c r="L527" s="229" t="str">
        <f t="shared" si="118"/>
        <v>+</v>
      </c>
      <c r="M527" s="230"/>
      <c r="N527" s="231"/>
      <c r="O527" s="231"/>
    </row>
    <row r="528" spans="1:15" ht="62.2" x14ac:dyDescent="0.35">
      <c r="A528" s="208">
        <v>453</v>
      </c>
      <c r="B528" s="152" t="s">
        <v>1771</v>
      </c>
      <c r="C528" s="174" t="s">
        <v>1772</v>
      </c>
      <c r="D528" s="192">
        <v>0.25</v>
      </c>
      <c r="E528" s="153"/>
      <c r="F528" s="153">
        <v>9.0999999999999998E-2</v>
      </c>
      <c r="G528" s="229">
        <v>2019</v>
      </c>
      <c r="H528" s="229">
        <v>2020</v>
      </c>
      <c r="I528" s="229" t="s">
        <v>1952</v>
      </c>
      <c r="J528" s="229" t="s">
        <v>1953</v>
      </c>
      <c r="K528" s="229" t="s">
        <v>1952</v>
      </c>
      <c r="L528" s="229" t="str">
        <f t="shared" si="118"/>
        <v>+</v>
      </c>
      <c r="M528" s="230"/>
      <c r="N528" s="231"/>
      <c r="O528" s="231"/>
    </row>
    <row r="529" spans="1:15" ht="46.65" x14ac:dyDescent="0.35">
      <c r="A529" s="208">
        <v>454</v>
      </c>
      <c r="B529" s="152" t="s">
        <v>1773</v>
      </c>
      <c r="C529" s="174" t="s">
        <v>1774</v>
      </c>
      <c r="D529" s="192"/>
      <c r="E529" s="153"/>
      <c r="F529" s="153"/>
      <c r="G529" s="229">
        <v>2020</v>
      </c>
      <c r="H529" s="229">
        <v>2021</v>
      </c>
      <c r="I529" s="229" t="s">
        <v>1518</v>
      </c>
      <c r="J529" s="229" t="s">
        <v>1953</v>
      </c>
      <c r="K529" s="229" t="s">
        <v>1952</v>
      </c>
      <c r="L529" s="229" t="str">
        <f t="shared" si="118"/>
        <v>+</v>
      </c>
      <c r="M529" s="230"/>
      <c r="N529" s="231"/>
      <c r="O529" s="231"/>
    </row>
    <row r="530" spans="1:15" ht="30.05" x14ac:dyDescent="0.35">
      <c r="A530" s="172"/>
      <c r="B530" s="156" t="s">
        <v>297</v>
      </c>
      <c r="C530" s="173"/>
      <c r="D530" s="237">
        <f t="shared" ref="D530" si="146">SUM(D531:D547)</f>
        <v>0</v>
      </c>
      <c r="E530" s="237">
        <f t="shared" ref="E530:F530" si="147">SUM(E531:E547)</f>
        <v>0</v>
      </c>
      <c r="F530" s="237">
        <f t="shared" si="147"/>
        <v>1.587</v>
      </c>
      <c r="G530" s="227"/>
      <c r="H530" s="228"/>
      <c r="I530" s="227"/>
      <c r="J530" s="227"/>
      <c r="K530" s="227"/>
      <c r="L530" s="227"/>
      <c r="M530" s="230"/>
      <c r="N530" s="231"/>
      <c r="O530" s="231"/>
    </row>
    <row r="531" spans="1:15" ht="46.65" x14ac:dyDescent="0.35">
      <c r="A531" s="208">
        <v>455</v>
      </c>
      <c r="B531" s="152" t="s">
        <v>894</v>
      </c>
      <c r="C531" s="174" t="s">
        <v>895</v>
      </c>
      <c r="D531" s="192"/>
      <c r="E531" s="153"/>
      <c r="F531" s="153">
        <v>1.22</v>
      </c>
      <c r="G531" s="229">
        <v>2016</v>
      </c>
      <c r="H531" s="229">
        <v>2020</v>
      </c>
      <c r="I531" s="229" t="s">
        <v>1952</v>
      </c>
      <c r="J531" s="229" t="s">
        <v>1953</v>
      </c>
      <c r="K531" s="229" t="s">
        <v>1952</v>
      </c>
      <c r="L531" s="229" t="str">
        <f t="shared" si="118"/>
        <v>+</v>
      </c>
      <c r="M531" s="230"/>
      <c r="N531" s="231"/>
      <c r="O531" s="231"/>
    </row>
    <row r="532" spans="1:15" ht="46.65" x14ac:dyDescent="0.35">
      <c r="A532" s="208">
        <v>456</v>
      </c>
      <c r="B532" s="152" t="s">
        <v>896</v>
      </c>
      <c r="C532" s="174" t="s">
        <v>897</v>
      </c>
      <c r="D532" s="192"/>
      <c r="E532" s="153"/>
      <c r="F532" s="153"/>
      <c r="G532" s="229">
        <v>2019</v>
      </c>
      <c r="H532" s="229">
        <v>2020</v>
      </c>
      <c r="I532" s="229" t="s">
        <v>1518</v>
      </c>
      <c r="J532" s="229" t="s">
        <v>1953</v>
      </c>
      <c r="K532" s="229" t="s">
        <v>1952</v>
      </c>
      <c r="L532" s="229" t="str">
        <f t="shared" si="118"/>
        <v>+</v>
      </c>
      <c r="M532" s="230"/>
      <c r="N532" s="231"/>
      <c r="O532" s="231"/>
    </row>
    <row r="533" spans="1:15" ht="46.65" x14ac:dyDescent="0.35">
      <c r="A533" s="208">
        <v>457</v>
      </c>
      <c r="B533" s="152" t="s">
        <v>898</v>
      </c>
      <c r="C533" s="174" t="s">
        <v>899</v>
      </c>
      <c r="D533" s="192"/>
      <c r="E533" s="153"/>
      <c r="F533" s="153"/>
      <c r="G533" s="229">
        <v>2018</v>
      </c>
      <c r="H533" s="229">
        <v>2020</v>
      </c>
      <c r="I533" s="229" t="s">
        <v>1952</v>
      </c>
      <c r="J533" s="229" t="s">
        <v>1953</v>
      </c>
      <c r="K533" s="229" t="s">
        <v>1952</v>
      </c>
      <c r="L533" s="229" t="str">
        <f t="shared" si="118"/>
        <v>+</v>
      </c>
      <c r="M533" s="230"/>
      <c r="N533" s="231"/>
      <c r="O533" s="231"/>
    </row>
    <row r="534" spans="1:15" ht="46.65" x14ac:dyDescent="0.35">
      <c r="A534" s="208">
        <v>458</v>
      </c>
      <c r="B534" s="152" t="s">
        <v>900</v>
      </c>
      <c r="C534" s="174" t="s">
        <v>901</v>
      </c>
      <c r="D534" s="192"/>
      <c r="E534" s="153"/>
      <c r="F534" s="153">
        <v>0.36699999999999999</v>
      </c>
      <c r="G534" s="229">
        <v>2018</v>
      </c>
      <c r="H534" s="229">
        <v>2020</v>
      </c>
      <c r="I534" s="229" t="s">
        <v>1952</v>
      </c>
      <c r="J534" s="229" t="s">
        <v>1953</v>
      </c>
      <c r="K534" s="229" t="s">
        <v>1952</v>
      </c>
      <c r="L534" s="229" t="str">
        <f t="shared" si="118"/>
        <v>+</v>
      </c>
      <c r="M534" s="230"/>
      <c r="N534" s="231"/>
      <c r="O534" s="231"/>
    </row>
    <row r="535" spans="1:15" ht="46.65" x14ac:dyDescent="0.35">
      <c r="A535" s="208">
        <v>459</v>
      </c>
      <c r="B535" s="152" t="s">
        <v>902</v>
      </c>
      <c r="C535" s="174" t="s">
        <v>903</v>
      </c>
      <c r="D535" s="192"/>
      <c r="E535" s="153"/>
      <c r="F535" s="153"/>
      <c r="G535" s="229">
        <v>2018</v>
      </c>
      <c r="H535" s="229">
        <v>2020</v>
      </c>
      <c r="I535" s="229" t="s">
        <v>1518</v>
      </c>
      <c r="J535" s="229" t="s">
        <v>1953</v>
      </c>
      <c r="K535" s="229" t="s">
        <v>1518</v>
      </c>
      <c r="L535" s="229" t="str">
        <f t="shared" ref="L535:L598" si="148">K535</f>
        <v>-</v>
      </c>
      <c r="M535" s="230"/>
      <c r="N535" s="231"/>
      <c r="O535" s="231"/>
    </row>
    <row r="536" spans="1:15" ht="46.65" x14ac:dyDescent="0.35">
      <c r="A536" s="208">
        <v>460</v>
      </c>
      <c r="B536" s="152" t="s">
        <v>904</v>
      </c>
      <c r="C536" s="174" t="s">
        <v>905</v>
      </c>
      <c r="D536" s="192"/>
      <c r="E536" s="153"/>
      <c r="F536" s="153"/>
      <c r="G536" s="229">
        <v>2018</v>
      </c>
      <c r="H536" s="229">
        <v>2020</v>
      </c>
      <c r="I536" s="229" t="s">
        <v>1518</v>
      </c>
      <c r="J536" s="229" t="s">
        <v>1953</v>
      </c>
      <c r="K536" s="229" t="s">
        <v>1518</v>
      </c>
      <c r="L536" s="229" t="str">
        <f t="shared" si="148"/>
        <v>-</v>
      </c>
      <c r="M536" s="230"/>
      <c r="N536" s="231"/>
      <c r="O536" s="231"/>
    </row>
    <row r="537" spans="1:15" ht="46.65" x14ac:dyDescent="0.35">
      <c r="A537" s="208">
        <v>461</v>
      </c>
      <c r="B537" s="152" t="s">
        <v>906</v>
      </c>
      <c r="C537" s="174" t="s">
        <v>907</v>
      </c>
      <c r="D537" s="192"/>
      <c r="E537" s="153"/>
      <c r="F537" s="153"/>
      <c r="G537" s="229">
        <v>2016</v>
      </c>
      <c r="H537" s="229">
        <v>2020</v>
      </c>
      <c r="I537" s="229" t="s">
        <v>1518</v>
      </c>
      <c r="J537" s="229" t="s">
        <v>1953</v>
      </c>
      <c r="K537" s="229" t="s">
        <v>1518</v>
      </c>
      <c r="L537" s="229" t="str">
        <f t="shared" si="148"/>
        <v>-</v>
      </c>
      <c r="M537" s="230"/>
      <c r="N537" s="231"/>
      <c r="O537" s="231"/>
    </row>
    <row r="538" spans="1:15" ht="62.2" x14ac:dyDescent="0.35">
      <c r="A538" s="208">
        <v>462</v>
      </c>
      <c r="B538" s="152" t="s">
        <v>908</v>
      </c>
      <c r="C538" s="174" t="s">
        <v>909</v>
      </c>
      <c r="D538" s="192"/>
      <c r="E538" s="153"/>
      <c r="F538" s="153"/>
      <c r="G538" s="229">
        <v>2018</v>
      </c>
      <c r="H538" s="229">
        <v>2020</v>
      </c>
      <c r="I538" s="229" t="s">
        <v>1518</v>
      </c>
      <c r="J538" s="229" t="s">
        <v>1953</v>
      </c>
      <c r="K538" s="229" t="s">
        <v>1518</v>
      </c>
      <c r="L538" s="229" t="str">
        <f t="shared" si="148"/>
        <v>-</v>
      </c>
      <c r="M538" s="230"/>
      <c r="N538" s="231"/>
      <c r="O538" s="231"/>
    </row>
    <row r="539" spans="1:15" ht="31.1" x14ac:dyDescent="0.35">
      <c r="A539" s="208">
        <v>463</v>
      </c>
      <c r="B539" s="152" t="s">
        <v>910</v>
      </c>
      <c r="C539" s="174" t="s">
        <v>911</v>
      </c>
      <c r="D539" s="192"/>
      <c r="E539" s="153"/>
      <c r="F539" s="153"/>
      <c r="G539" s="229">
        <v>2016</v>
      </c>
      <c r="H539" s="229">
        <v>2020</v>
      </c>
      <c r="I539" s="229" t="s">
        <v>1518</v>
      </c>
      <c r="J539" s="229" t="s">
        <v>1953</v>
      </c>
      <c r="K539" s="229" t="s">
        <v>1518</v>
      </c>
      <c r="L539" s="229" t="str">
        <f t="shared" si="148"/>
        <v>-</v>
      </c>
      <c r="M539" s="230"/>
      <c r="N539" s="231"/>
      <c r="O539" s="231"/>
    </row>
    <row r="540" spans="1:15" ht="31.1" x14ac:dyDescent="0.35">
      <c r="A540" s="208">
        <v>464</v>
      </c>
      <c r="B540" s="152" t="s">
        <v>912</v>
      </c>
      <c r="C540" s="174" t="s">
        <v>913</v>
      </c>
      <c r="D540" s="192"/>
      <c r="E540" s="153"/>
      <c r="F540" s="153"/>
      <c r="G540" s="229">
        <v>2013</v>
      </c>
      <c r="H540" s="229">
        <v>2020</v>
      </c>
      <c r="I540" s="229" t="s">
        <v>1518</v>
      </c>
      <c r="J540" s="229" t="s">
        <v>1953</v>
      </c>
      <c r="K540" s="229" t="s">
        <v>1952</v>
      </c>
      <c r="L540" s="229" t="str">
        <f t="shared" si="148"/>
        <v>+</v>
      </c>
      <c r="M540" s="230"/>
      <c r="N540" s="231"/>
      <c r="O540" s="231"/>
    </row>
    <row r="541" spans="1:15" ht="46.65" x14ac:dyDescent="0.35">
      <c r="A541" s="208">
        <v>465</v>
      </c>
      <c r="B541" s="152" t="s">
        <v>914</v>
      </c>
      <c r="C541" s="174" t="s">
        <v>915</v>
      </c>
      <c r="D541" s="192"/>
      <c r="E541" s="153"/>
      <c r="F541" s="153"/>
      <c r="G541" s="229">
        <v>2016</v>
      </c>
      <c r="H541" s="229">
        <v>2020</v>
      </c>
      <c r="I541" s="229" t="s">
        <v>1518</v>
      </c>
      <c r="J541" s="229" t="s">
        <v>1953</v>
      </c>
      <c r="K541" s="229" t="s">
        <v>1518</v>
      </c>
      <c r="L541" s="229" t="str">
        <f t="shared" si="148"/>
        <v>-</v>
      </c>
      <c r="M541" s="230"/>
      <c r="N541" s="231"/>
      <c r="O541" s="231"/>
    </row>
    <row r="542" spans="1:15" ht="46.65" x14ac:dyDescent="0.35">
      <c r="A542" s="208">
        <v>466</v>
      </c>
      <c r="B542" s="152" t="s">
        <v>916</v>
      </c>
      <c r="C542" s="174" t="s">
        <v>917</v>
      </c>
      <c r="D542" s="192"/>
      <c r="E542" s="153"/>
      <c r="F542" s="153"/>
      <c r="G542" s="229">
        <v>2016</v>
      </c>
      <c r="H542" s="229">
        <v>2020</v>
      </c>
      <c r="I542" s="229" t="s">
        <v>1518</v>
      </c>
      <c r="J542" s="229" t="s">
        <v>1953</v>
      </c>
      <c r="K542" s="229" t="s">
        <v>1518</v>
      </c>
      <c r="L542" s="229" t="str">
        <f t="shared" si="148"/>
        <v>-</v>
      </c>
      <c r="M542" s="230"/>
      <c r="N542" s="231"/>
      <c r="O542" s="231"/>
    </row>
    <row r="543" spans="1:15" ht="46.65" x14ac:dyDescent="0.35">
      <c r="A543" s="208">
        <v>467</v>
      </c>
      <c r="B543" s="152" t="s">
        <v>1775</v>
      </c>
      <c r="C543" s="174" t="s">
        <v>918</v>
      </c>
      <c r="D543" s="192"/>
      <c r="E543" s="153"/>
      <c r="F543" s="153"/>
      <c r="G543" s="229">
        <v>2021</v>
      </c>
      <c r="H543" s="229">
        <v>2022</v>
      </c>
      <c r="I543" s="229" t="s">
        <v>1952</v>
      </c>
      <c r="J543" s="229" t="s">
        <v>1953</v>
      </c>
      <c r="K543" s="229" t="s">
        <v>1952</v>
      </c>
      <c r="L543" s="229" t="str">
        <f t="shared" si="148"/>
        <v>+</v>
      </c>
      <c r="M543" s="230"/>
      <c r="N543" s="231"/>
      <c r="O543" s="231"/>
    </row>
    <row r="544" spans="1:15" ht="46.65" x14ac:dyDescent="0.35">
      <c r="A544" s="208">
        <v>468</v>
      </c>
      <c r="B544" s="152" t="s">
        <v>919</v>
      </c>
      <c r="C544" s="174" t="s">
        <v>920</v>
      </c>
      <c r="D544" s="192"/>
      <c r="E544" s="153"/>
      <c r="F544" s="153"/>
      <c r="G544" s="229">
        <v>2016</v>
      </c>
      <c r="H544" s="229">
        <v>2020</v>
      </c>
      <c r="I544" s="229" t="s">
        <v>1518</v>
      </c>
      <c r="J544" s="229" t="s">
        <v>1953</v>
      </c>
      <c r="K544" s="229" t="s">
        <v>1518</v>
      </c>
      <c r="L544" s="229" t="str">
        <f t="shared" si="148"/>
        <v>-</v>
      </c>
      <c r="M544" s="230"/>
      <c r="N544" s="231"/>
      <c r="O544" s="231"/>
    </row>
    <row r="545" spans="1:15" ht="46.65" x14ac:dyDescent="0.35">
      <c r="A545" s="208">
        <v>469</v>
      </c>
      <c r="B545" s="152" t="s">
        <v>921</v>
      </c>
      <c r="C545" s="174" t="s">
        <v>922</v>
      </c>
      <c r="D545" s="192"/>
      <c r="E545" s="153"/>
      <c r="F545" s="153"/>
      <c r="G545" s="229">
        <v>2016</v>
      </c>
      <c r="H545" s="229">
        <v>2020</v>
      </c>
      <c r="I545" s="229" t="s">
        <v>1518</v>
      </c>
      <c r="J545" s="229" t="s">
        <v>1953</v>
      </c>
      <c r="K545" s="229" t="s">
        <v>1518</v>
      </c>
      <c r="L545" s="229" t="str">
        <f t="shared" si="148"/>
        <v>-</v>
      </c>
      <c r="M545" s="230"/>
      <c r="N545" s="231"/>
      <c r="O545" s="231"/>
    </row>
    <row r="546" spans="1:15" ht="46.65" x14ac:dyDescent="0.35">
      <c r="A546" s="208">
        <v>470</v>
      </c>
      <c r="B546" s="152" t="s">
        <v>923</v>
      </c>
      <c r="C546" s="174" t="s">
        <v>924</v>
      </c>
      <c r="D546" s="192"/>
      <c r="E546" s="153"/>
      <c r="F546" s="153"/>
      <c r="G546" s="229">
        <v>2016</v>
      </c>
      <c r="H546" s="229">
        <v>2020</v>
      </c>
      <c r="I546" s="229" t="s">
        <v>1518</v>
      </c>
      <c r="J546" s="229" t="s">
        <v>1953</v>
      </c>
      <c r="K546" s="229" t="s">
        <v>1952</v>
      </c>
      <c r="L546" s="229" t="str">
        <f t="shared" si="148"/>
        <v>+</v>
      </c>
      <c r="M546" s="230"/>
      <c r="N546" s="231"/>
      <c r="O546" s="231"/>
    </row>
    <row r="547" spans="1:15" ht="31.1" x14ac:dyDescent="0.35">
      <c r="A547" s="208">
        <v>471</v>
      </c>
      <c r="B547" s="152" t="s">
        <v>925</v>
      </c>
      <c r="C547" s="174" t="s">
        <v>926</v>
      </c>
      <c r="D547" s="192"/>
      <c r="E547" s="153"/>
      <c r="F547" s="153"/>
      <c r="G547" s="229">
        <v>2016</v>
      </c>
      <c r="H547" s="229">
        <v>2020</v>
      </c>
      <c r="I547" s="229" t="s">
        <v>1952</v>
      </c>
      <c r="J547" s="229" t="s">
        <v>1953</v>
      </c>
      <c r="K547" s="229" t="s">
        <v>1952</v>
      </c>
      <c r="L547" s="229" t="str">
        <f t="shared" si="148"/>
        <v>+</v>
      </c>
      <c r="M547" s="230"/>
      <c r="N547" s="231"/>
      <c r="O547" s="231"/>
    </row>
    <row r="548" spans="1:15" ht="30.05" x14ac:dyDescent="0.35">
      <c r="A548" s="172"/>
      <c r="B548" s="156" t="s">
        <v>307</v>
      </c>
      <c r="C548" s="173"/>
      <c r="D548" s="237">
        <f t="shared" ref="D548" si="149">SUM(D549:D557)</f>
        <v>0</v>
      </c>
      <c r="E548" s="237">
        <f t="shared" ref="E548:F548" si="150">SUM(E549:E557)</f>
        <v>0</v>
      </c>
      <c r="F548" s="237">
        <f t="shared" si="150"/>
        <v>9.5939999999999998E-2</v>
      </c>
      <c r="G548" s="227"/>
      <c r="H548" s="228"/>
      <c r="I548" s="227"/>
      <c r="J548" s="227"/>
      <c r="K548" s="227"/>
      <c r="L548" s="227"/>
      <c r="M548" s="230"/>
      <c r="N548" s="231"/>
      <c r="O548" s="231"/>
    </row>
    <row r="549" spans="1:15" ht="46.65" x14ac:dyDescent="0.35">
      <c r="A549" s="208">
        <v>472</v>
      </c>
      <c r="B549" s="152" t="s">
        <v>927</v>
      </c>
      <c r="C549" s="174" t="s">
        <v>928</v>
      </c>
      <c r="D549" s="192"/>
      <c r="E549" s="153"/>
      <c r="F549" s="153"/>
      <c r="G549" s="229">
        <v>2017</v>
      </c>
      <c r="H549" s="229">
        <v>2022</v>
      </c>
      <c r="I549" s="229" t="s">
        <v>1518</v>
      </c>
      <c r="J549" s="229" t="s">
        <v>1953</v>
      </c>
      <c r="K549" s="229" t="s">
        <v>1518</v>
      </c>
      <c r="L549" s="229" t="str">
        <f t="shared" si="148"/>
        <v>-</v>
      </c>
      <c r="M549" s="230"/>
      <c r="N549" s="231"/>
      <c r="O549" s="231"/>
    </row>
    <row r="550" spans="1:15" ht="31.1" x14ac:dyDescent="0.35">
      <c r="A550" s="208">
        <v>473</v>
      </c>
      <c r="B550" s="152" t="s">
        <v>929</v>
      </c>
      <c r="C550" s="174" t="s">
        <v>930</v>
      </c>
      <c r="D550" s="192"/>
      <c r="E550" s="153"/>
      <c r="F550" s="153"/>
      <c r="G550" s="229">
        <v>2017</v>
      </c>
      <c r="H550" s="229">
        <v>2021</v>
      </c>
      <c r="I550" s="229" t="s">
        <v>1518</v>
      </c>
      <c r="J550" s="229" t="s">
        <v>1953</v>
      </c>
      <c r="K550" s="229" t="s">
        <v>1952</v>
      </c>
      <c r="L550" s="229" t="str">
        <f t="shared" si="148"/>
        <v>+</v>
      </c>
      <c r="M550" s="230"/>
      <c r="N550" s="231"/>
      <c r="O550" s="231"/>
    </row>
    <row r="551" spans="1:15" ht="46.65" x14ac:dyDescent="0.35">
      <c r="A551" s="208">
        <v>474</v>
      </c>
      <c r="B551" s="152" t="s">
        <v>931</v>
      </c>
      <c r="C551" s="174" t="s">
        <v>932</v>
      </c>
      <c r="D551" s="192"/>
      <c r="E551" s="153"/>
      <c r="F551" s="153"/>
      <c r="G551" s="229">
        <v>2017</v>
      </c>
      <c r="H551" s="229">
        <v>2022</v>
      </c>
      <c r="I551" s="229" t="s">
        <v>1518</v>
      </c>
      <c r="J551" s="229" t="s">
        <v>1953</v>
      </c>
      <c r="K551" s="229" t="s">
        <v>1518</v>
      </c>
      <c r="L551" s="229" t="str">
        <f t="shared" si="148"/>
        <v>-</v>
      </c>
      <c r="M551" s="230"/>
      <c r="N551" s="231"/>
      <c r="O551" s="231"/>
    </row>
    <row r="552" spans="1:15" ht="46.65" x14ac:dyDescent="0.35">
      <c r="A552" s="208">
        <v>475</v>
      </c>
      <c r="B552" s="152" t="s">
        <v>933</v>
      </c>
      <c r="C552" s="174" t="s">
        <v>934</v>
      </c>
      <c r="D552" s="192"/>
      <c r="E552" s="153"/>
      <c r="F552" s="153">
        <v>9.5939999999999998E-2</v>
      </c>
      <c r="G552" s="229">
        <v>2018</v>
      </c>
      <c r="H552" s="229">
        <v>2020</v>
      </c>
      <c r="I552" s="229" t="s">
        <v>1952</v>
      </c>
      <c r="J552" s="229" t="s">
        <v>1953</v>
      </c>
      <c r="K552" s="229" t="s">
        <v>1952</v>
      </c>
      <c r="L552" s="229" t="str">
        <f t="shared" si="148"/>
        <v>+</v>
      </c>
      <c r="M552" s="230"/>
      <c r="N552" s="231"/>
      <c r="O552" s="231"/>
    </row>
    <row r="553" spans="1:15" ht="46.65" x14ac:dyDescent="0.35">
      <c r="A553" s="208">
        <v>476</v>
      </c>
      <c r="B553" s="152" t="s">
        <v>935</v>
      </c>
      <c r="C553" s="174" t="s">
        <v>936</v>
      </c>
      <c r="D553" s="192"/>
      <c r="E553" s="153"/>
      <c r="F553" s="153"/>
      <c r="G553" s="229">
        <v>2017</v>
      </c>
      <c r="H553" s="229">
        <v>2021</v>
      </c>
      <c r="I553" s="229" t="s">
        <v>1518</v>
      </c>
      <c r="J553" s="229" t="s">
        <v>1953</v>
      </c>
      <c r="K553" s="229" t="s">
        <v>1518</v>
      </c>
      <c r="L553" s="229" t="str">
        <f t="shared" si="148"/>
        <v>-</v>
      </c>
      <c r="M553" s="230"/>
      <c r="N553" s="231"/>
      <c r="O553" s="231"/>
    </row>
    <row r="554" spans="1:15" ht="62.2" x14ac:dyDescent="0.35">
      <c r="A554" s="208">
        <v>477</v>
      </c>
      <c r="B554" s="152" t="s">
        <v>937</v>
      </c>
      <c r="C554" s="174" t="s">
        <v>938</v>
      </c>
      <c r="D554" s="192"/>
      <c r="E554" s="153"/>
      <c r="F554" s="153"/>
      <c r="G554" s="229">
        <v>2019</v>
      </c>
      <c r="H554" s="229">
        <v>2020</v>
      </c>
      <c r="I554" s="229" t="s">
        <v>1518</v>
      </c>
      <c r="J554" s="229" t="s">
        <v>1953</v>
      </c>
      <c r="K554" s="229" t="s">
        <v>1518</v>
      </c>
      <c r="L554" s="229" t="str">
        <f t="shared" si="148"/>
        <v>-</v>
      </c>
      <c r="M554" s="230"/>
      <c r="N554" s="231"/>
      <c r="O554" s="231"/>
    </row>
    <row r="555" spans="1:15" ht="62.2" x14ac:dyDescent="0.35">
      <c r="A555" s="208">
        <v>478</v>
      </c>
      <c r="B555" s="152" t="s">
        <v>939</v>
      </c>
      <c r="C555" s="174" t="s">
        <v>1776</v>
      </c>
      <c r="D555" s="192"/>
      <c r="E555" s="153"/>
      <c r="F555" s="153"/>
      <c r="G555" s="229">
        <v>2019</v>
      </c>
      <c r="H555" s="229">
        <v>2020</v>
      </c>
      <c r="I555" s="229" t="s">
        <v>1518</v>
      </c>
      <c r="J555" s="229" t="s">
        <v>1953</v>
      </c>
      <c r="K555" s="229" t="s">
        <v>1518</v>
      </c>
      <c r="L555" s="229" t="str">
        <f t="shared" si="148"/>
        <v>-</v>
      </c>
      <c r="M555" s="230"/>
      <c r="N555" s="231"/>
      <c r="O555" s="231"/>
    </row>
    <row r="556" spans="1:15" ht="62.2" x14ac:dyDescent="0.35">
      <c r="A556" s="208">
        <v>479</v>
      </c>
      <c r="B556" s="152" t="s">
        <v>1777</v>
      </c>
      <c r="C556" s="174" t="s">
        <v>940</v>
      </c>
      <c r="D556" s="192"/>
      <c r="E556" s="153"/>
      <c r="F556" s="153"/>
      <c r="G556" s="229">
        <v>2019</v>
      </c>
      <c r="H556" s="229">
        <v>2021</v>
      </c>
      <c r="I556" s="229" t="s">
        <v>1518</v>
      </c>
      <c r="J556" s="229" t="s">
        <v>1953</v>
      </c>
      <c r="K556" s="229" t="s">
        <v>1518</v>
      </c>
      <c r="L556" s="229" t="str">
        <f t="shared" si="148"/>
        <v>-</v>
      </c>
      <c r="M556" s="230"/>
      <c r="N556" s="231"/>
      <c r="O556" s="231"/>
    </row>
    <row r="557" spans="1:15" ht="46.65" x14ac:dyDescent="0.35">
      <c r="A557" s="208">
        <v>480</v>
      </c>
      <c r="B557" s="152" t="s">
        <v>941</v>
      </c>
      <c r="C557" s="174" t="s">
        <v>942</v>
      </c>
      <c r="D557" s="192"/>
      <c r="E557" s="153"/>
      <c r="F557" s="153"/>
      <c r="G557" s="229">
        <v>2018</v>
      </c>
      <c r="H557" s="229">
        <v>2020</v>
      </c>
      <c r="I557" s="229" t="s">
        <v>1952</v>
      </c>
      <c r="J557" s="229" t="s">
        <v>1953</v>
      </c>
      <c r="K557" s="229" t="s">
        <v>1952</v>
      </c>
      <c r="L557" s="229" t="str">
        <f t="shared" si="148"/>
        <v>+</v>
      </c>
      <c r="M557" s="230"/>
      <c r="N557" s="231"/>
      <c r="O557" s="231"/>
    </row>
    <row r="558" spans="1:15" ht="30.05" x14ac:dyDescent="0.35">
      <c r="A558" s="172"/>
      <c r="B558" s="156" t="s">
        <v>943</v>
      </c>
      <c r="C558" s="179"/>
      <c r="D558" s="238">
        <f t="shared" ref="D558" si="151">SUM(D559:D560)</f>
        <v>0</v>
      </c>
      <c r="E558" s="238">
        <f t="shared" ref="E558:F558" si="152">SUM(E559:E560)</f>
        <v>0</v>
      </c>
      <c r="F558" s="238">
        <f t="shared" si="152"/>
        <v>0</v>
      </c>
      <c r="G558" s="227"/>
      <c r="H558" s="227"/>
      <c r="I558" s="227"/>
      <c r="J558" s="227"/>
      <c r="K558" s="227"/>
      <c r="L558" s="227"/>
      <c r="M558" s="230"/>
      <c r="N558" s="231"/>
      <c r="O558" s="231"/>
    </row>
    <row r="559" spans="1:15" ht="46.65" x14ac:dyDescent="0.35">
      <c r="A559" s="208">
        <v>481</v>
      </c>
      <c r="B559" s="152" t="s">
        <v>1778</v>
      </c>
      <c r="C559" s="174" t="s">
        <v>944</v>
      </c>
      <c r="D559" s="192"/>
      <c r="E559" s="153"/>
      <c r="F559" s="153"/>
      <c r="G559" s="229">
        <v>2019</v>
      </c>
      <c r="H559" s="229">
        <v>2020</v>
      </c>
      <c r="I559" s="229" t="s">
        <v>1952</v>
      </c>
      <c r="J559" s="229" t="s">
        <v>1953</v>
      </c>
      <c r="K559" s="229" t="s">
        <v>1518</v>
      </c>
      <c r="L559" s="229" t="str">
        <f t="shared" si="148"/>
        <v>-</v>
      </c>
      <c r="M559" s="230"/>
      <c r="N559" s="231"/>
      <c r="O559" s="231"/>
    </row>
    <row r="560" spans="1:15" ht="46.65" x14ac:dyDescent="0.35">
      <c r="A560" s="208">
        <v>482</v>
      </c>
      <c r="B560" s="152" t="s">
        <v>945</v>
      </c>
      <c r="C560" s="174" t="s">
        <v>946</v>
      </c>
      <c r="D560" s="192"/>
      <c r="E560" s="153"/>
      <c r="F560" s="153"/>
      <c r="G560" s="229">
        <v>2018</v>
      </c>
      <c r="H560" s="229">
        <v>2021</v>
      </c>
      <c r="I560" s="229" t="s">
        <v>1952</v>
      </c>
      <c r="J560" s="229" t="s">
        <v>1953</v>
      </c>
      <c r="K560" s="229" t="s">
        <v>1952</v>
      </c>
      <c r="L560" s="229" t="str">
        <f t="shared" si="148"/>
        <v>+</v>
      </c>
      <c r="M560" s="230"/>
      <c r="N560" s="231"/>
      <c r="O560" s="231"/>
    </row>
    <row r="561" spans="1:15" ht="30.05" x14ac:dyDescent="0.35">
      <c r="A561" s="172"/>
      <c r="B561" s="156" t="s">
        <v>316</v>
      </c>
      <c r="C561" s="173"/>
      <c r="D561" s="237">
        <f t="shared" ref="D561" si="153">SUM(D562:D565)</f>
        <v>0</v>
      </c>
      <c r="E561" s="237">
        <f t="shared" ref="E561:F561" si="154">SUM(E562:E565)</f>
        <v>0</v>
      </c>
      <c r="F561" s="237">
        <f t="shared" si="154"/>
        <v>0</v>
      </c>
      <c r="G561" s="227"/>
      <c r="H561" s="228"/>
      <c r="I561" s="227"/>
      <c r="J561" s="227"/>
      <c r="K561" s="227"/>
      <c r="L561" s="227"/>
      <c r="M561" s="230"/>
      <c r="N561" s="231"/>
      <c r="O561" s="231"/>
    </row>
    <row r="562" spans="1:15" ht="31.1" x14ac:dyDescent="0.35">
      <c r="A562" s="208">
        <v>483</v>
      </c>
      <c r="B562" s="152" t="s">
        <v>947</v>
      </c>
      <c r="C562" s="174" t="s">
        <v>948</v>
      </c>
      <c r="D562" s="192"/>
      <c r="E562" s="153"/>
      <c r="F562" s="153"/>
      <c r="G562" s="229">
        <v>2016</v>
      </c>
      <c r="H562" s="229">
        <v>2021</v>
      </c>
      <c r="I562" s="229" t="s">
        <v>1952</v>
      </c>
      <c r="J562" s="229" t="s">
        <v>1953</v>
      </c>
      <c r="K562" s="229" t="s">
        <v>1952</v>
      </c>
      <c r="L562" s="229" t="str">
        <f t="shared" si="148"/>
        <v>+</v>
      </c>
      <c r="M562" s="230"/>
      <c r="N562" s="231"/>
      <c r="O562" s="231"/>
    </row>
    <row r="563" spans="1:15" ht="46.65" x14ac:dyDescent="0.35">
      <c r="A563" s="208">
        <v>484</v>
      </c>
      <c r="B563" s="152" t="s">
        <v>949</v>
      </c>
      <c r="C563" s="174" t="s">
        <v>950</v>
      </c>
      <c r="D563" s="192"/>
      <c r="E563" s="153"/>
      <c r="F563" s="153"/>
      <c r="G563" s="229">
        <v>2017</v>
      </c>
      <c r="H563" s="229">
        <v>2020</v>
      </c>
      <c r="I563" s="229" t="s">
        <v>1518</v>
      </c>
      <c r="J563" s="229" t="s">
        <v>1953</v>
      </c>
      <c r="K563" s="229" t="s">
        <v>1518</v>
      </c>
      <c r="L563" s="229" t="str">
        <f t="shared" si="148"/>
        <v>-</v>
      </c>
      <c r="M563" s="230"/>
      <c r="N563" s="231"/>
      <c r="O563" s="231"/>
    </row>
    <row r="564" spans="1:15" ht="31.1" x14ac:dyDescent="0.35">
      <c r="A564" s="208">
        <v>485</v>
      </c>
      <c r="B564" s="152" t="s">
        <v>951</v>
      </c>
      <c r="C564" s="174" t="s">
        <v>952</v>
      </c>
      <c r="D564" s="192"/>
      <c r="E564" s="153"/>
      <c r="F564" s="153"/>
      <c r="G564" s="229">
        <v>2013</v>
      </c>
      <c r="H564" s="229">
        <v>2022</v>
      </c>
      <c r="I564" s="229" t="s">
        <v>1518</v>
      </c>
      <c r="J564" s="229" t="s">
        <v>1953</v>
      </c>
      <c r="K564" s="229" t="s">
        <v>1952</v>
      </c>
      <c r="L564" s="229" t="str">
        <f t="shared" si="148"/>
        <v>+</v>
      </c>
      <c r="M564" s="230"/>
      <c r="N564" s="231"/>
      <c r="O564" s="231"/>
    </row>
    <row r="565" spans="1:15" ht="46.65" x14ac:dyDescent="0.35">
      <c r="A565" s="208">
        <v>486</v>
      </c>
      <c r="B565" s="152" t="s">
        <v>1779</v>
      </c>
      <c r="C565" s="174" t="s">
        <v>1780</v>
      </c>
      <c r="D565" s="192"/>
      <c r="E565" s="153"/>
      <c r="F565" s="153"/>
      <c r="G565" s="229">
        <v>2020</v>
      </c>
      <c r="H565" s="229">
        <v>2020</v>
      </c>
      <c r="I565" s="229" t="s">
        <v>1518</v>
      </c>
      <c r="J565" s="229" t="s">
        <v>1953</v>
      </c>
      <c r="K565" s="229" t="s">
        <v>1952</v>
      </c>
      <c r="L565" s="229" t="str">
        <f t="shared" si="148"/>
        <v>+</v>
      </c>
      <c r="M565" s="230"/>
      <c r="N565" s="231"/>
      <c r="O565" s="231"/>
    </row>
    <row r="566" spans="1:15" ht="30.05" x14ac:dyDescent="0.35">
      <c r="A566" s="172"/>
      <c r="B566" s="156" t="s">
        <v>323</v>
      </c>
      <c r="C566" s="173"/>
      <c r="D566" s="237">
        <f t="shared" ref="D566" si="155">SUM(D567:D570)</f>
        <v>0</v>
      </c>
      <c r="E566" s="237">
        <f t="shared" ref="E566:F566" si="156">SUM(E567:E570)</f>
        <v>0</v>
      </c>
      <c r="F566" s="237">
        <f t="shared" si="156"/>
        <v>0</v>
      </c>
      <c r="G566" s="227"/>
      <c r="H566" s="228"/>
      <c r="I566" s="227"/>
      <c r="J566" s="227"/>
      <c r="K566" s="227"/>
      <c r="L566" s="227"/>
      <c r="M566" s="230"/>
      <c r="N566" s="231"/>
      <c r="O566" s="231"/>
    </row>
    <row r="567" spans="1:15" ht="46.65" x14ac:dyDescent="0.35">
      <c r="A567" s="208">
        <v>487</v>
      </c>
      <c r="B567" s="152" t="s">
        <v>953</v>
      </c>
      <c r="C567" s="174" t="s">
        <v>954</v>
      </c>
      <c r="D567" s="192"/>
      <c r="E567" s="153"/>
      <c r="F567" s="153"/>
      <c r="G567" s="229">
        <v>2018</v>
      </c>
      <c r="H567" s="229">
        <v>2021</v>
      </c>
      <c r="I567" s="229" t="s">
        <v>1518</v>
      </c>
      <c r="J567" s="229" t="s">
        <v>1953</v>
      </c>
      <c r="K567" s="229" t="s">
        <v>1518</v>
      </c>
      <c r="L567" s="229" t="str">
        <f t="shared" si="148"/>
        <v>-</v>
      </c>
      <c r="M567" s="230"/>
      <c r="N567" s="231"/>
      <c r="O567" s="231"/>
    </row>
    <row r="568" spans="1:15" ht="62.2" x14ac:dyDescent="0.35">
      <c r="A568" s="208">
        <v>488</v>
      </c>
      <c r="B568" s="152" t="s">
        <v>955</v>
      </c>
      <c r="C568" s="174" t="s">
        <v>956</v>
      </c>
      <c r="D568" s="192"/>
      <c r="E568" s="153"/>
      <c r="F568" s="153"/>
      <c r="G568" s="229">
        <v>2019</v>
      </c>
      <c r="H568" s="229">
        <v>2020</v>
      </c>
      <c r="I568" s="229" t="s">
        <v>1952</v>
      </c>
      <c r="J568" s="229" t="s">
        <v>1953</v>
      </c>
      <c r="K568" s="229" t="s">
        <v>1518</v>
      </c>
      <c r="L568" s="229" t="str">
        <f t="shared" si="148"/>
        <v>-</v>
      </c>
      <c r="M568" s="230"/>
      <c r="N568" s="231"/>
      <c r="O568" s="231"/>
    </row>
    <row r="569" spans="1:15" ht="46.65" x14ac:dyDescent="0.35">
      <c r="A569" s="208">
        <v>489</v>
      </c>
      <c r="B569" s="152" t="s">
        <v>957</v>
      </c>
      <c r="C569" s="174" t="s">
        <v>958</v>
      </c>
      <c r="D569" s="192"/>
      <c r="E569" s="153"/>
      <c r="F569" s="153"/>
      <c r="G569" s="229">
        <v>2018</v>
      </c>
      <c r="H569" s="229">
        <v>2022</v>
      </c>
      <c r="I569" s="229" t="s">
        <v>1518</v>
      </c>
      <c r="J569" s="229" t="s">
        <v>1953</v>
      </c>
      <c r="K569" s="229" t="s">
        <v>1518</v>
      </c>
      <c r="L569" s="229" t="str">
        <f t="shared" si="148"/>
        <v>-</v>
      </c>
      <c r="M569" s="230"/>
      <c r="N569" s="231"/>
      <c r="O569" s="231"/>
    </row>
    <row r="570" spans="1:15" ht="31.1" x14ac:dyDescent="0.35">
      <c r="A570" s="208">
        <v>490</v>
      </c>
      <c r="B570" s="152" t="s">
        <v>959</v>
      </c>
      <c r="C570" s="174" t="s">
        <v>960</v>
      </c>
      <c r="D570" s="192"/>
      <c r="E570" s="153"/>
      <c r="F570" s="153"/>
      <c r="G570" s="229">
        <v>2018</v>
      </c>
      <c r="H570" s="229">
        <v>2020</v>
      </c>
      <c r="I570" s="229" t="s">
        <v>1952</v>
      </c>
      <c r="J570" s="229" t="s">
        <v>1953</v>
      </c>
      <c r="K570" s="229" t="s">
        <v>1952</v>
      </c>
      <c r="L570" s="229" t="str">
        <f t="shared" si="148"/>
        <v>+</v>
      </c>
      <c r="M570" s="230"/>
      <c r="N570" s="231"/>
      <c r="O570" s="231"/>
    </row>
    <row r="571" spans="1:15" ht="30.05" x14ac:dyDescent="0.35">
      <c r="A571" s="172"/>
      <c r="B571" s="156" t="s">
        <v>331</v>
      </c>
      <c r="C571" s="173"/>
      <c r="D571" s="237">
        <f t="shared" ref="D571" si="157">SUM(D572:D584)</f>
        <v>0</v>
      </c>
      <c r="E571" s="237">
        <f t="shared" ref="E571:F571" si="158">SUM(E572:E584)</f>
        <v>0</v>
      </c>
      <c r="F571" s="237">
        <f t="shared" si="158"/>
        <v>0.22700000000000001</v>
      </c>
      <c r="G571" s="227"/>
      <c r="H571" s="228"/>
      <c r="I571" s="227"/>
      <c r="J571" s="227"/>
      <c r="K571" s="227"/>
      <c r="L571" s="227"/>
      <c r="M571" s="230"/>
      <c r="N571" s="231"/>
      <c r="O571" s="231"/>
    </row>
    <row r="572" spans="1:15" ht="46.65" x14ac:dyDescent="0.35">
      <c r="A572" s="208">
        <v>491</v>
      </c>
      <c r="B572" s="152" t="s">
        <v>1781</v>
      </c>
      <c r="C572" s="174" t="s">
        <v>961</v>
      </c>
      <c r="D572" s="192"/>
      <c r="E572" s="153"/>
      <c r="F572" s="153"/>
      <c r="G572" s="229">
        <v>2016</v>
      </c>
      <c r="H572" s="229">
        <v>2021</v>
      </c>
      <c r="I572" s="229" t="s">
        <v>1518</v>
      </c>
      <c r="J572" s="229" t="s">
        <v>1953</v>
      </c>
      <c r="K572" s="229" t="s">
        <v>1952</v>
      </c>
      <c r="L572" s="229" t="str">
        <f t="shared" si="148"/>
        <v>+</v>
      </c>
      <c r="M572" s="230"/>
      <c r="N572" s="231"/>
      <c r="O572" s="231"/>
    </row>
    <row r="573" spans="1:15" ht="46.65" x14ac:dyDescent="0.35">
      <c r="A573" s="208">
        <v>492</v>
      </c>
      <c r="B573" s="152" t="s">
        <v>962</v>
      </c>
      <c r="C573" s="174" t="s">
        <v>963</v>
      </c>
      <c r="D573" s="192"/>
      <c r="E573" s="153"/>
      <c r="F573" s="153"/>
      <c r="G573" s="229">
        <v>2016</v>
      </c>
      <c r="H573" s="229">
        <v>2020</v>
      </c>
      <c r="I573" s="229" t="s">
        <v>1518</v>
      </c>
      <c r="J573" s="229" t="s">
        <v>1953</v>
      </c>
      <c r="K573" s="229" t="s">
        <v>1518</v>
      </c>
      <c r="L573" s="229" t="str">
        <f t="shared" si="148"/>
        <v>-</v>
      </c>
      <c r="M573" s="230"/>
      <c r="N573" s="231"/>
      <c r="O573" s="231"/>
    </row>
    <row r="574" spans="1:15" ht="46.65" x14ac:dyDescent="0.35">
      <c r="A574" s="208">
        <v>493</v>
      </c>
      <c r="B574" s="152" t="s">
        <v>964</v>
      </c>
      <c r="C574" s="174" t="s">
        <v>965</v>
      </c>
      <c r="D574" s="192"/>
      <c r="E574" s="153"/>
      <c r="F574" s="153"/>
      <c r="G574" s="229">
        <v>2016</v>
      </c>
      <c r="H574" s="229">
        <v>2020</v>
      </c>
      <c r="I574" s="229" t="s">
        <v>1518</v>
      </c>
      <c r="J574" s="229" t="s">
        <v>1953</v>
      </c>
      <c r="K574" s="229" t="s">
        <v>1518</v>
      </c>
      <c r="L574" s="229" t="str">
        <f t="shared" si="148"/>
        <v>-</v>
      </c>
      <c r="M574" s="230"/>
      <c r="N574" s="231"/>
      <c r="O574" s="231"/>
    </row>
    <row r="575" spans="1:15" ht="46.65" x14ac:dyDescent="0.35">
      <c r="A575" s="208">
        <v>494</v>
      </c>
      <c r="B575" s="152" t="s">
        <v>966</v>
      </c>
      <c r="C575" s="174" t="s">
        <v>967</v>
      </c>
      <c r="D575" s="192"/>
      <c r="E575" s="153"/>
      <c r="F575" s="153"/>
      <c r="G575" s="229">
        <v>2016</v>
      </c>
      <c r="H575" s="229">
        <v>2020</v>
      </c>
      <c r="I575" s="229" t="s">
        <v>1518</v>
      </c>
      <c r="J575" s="229" t="s">
        <v>1953</v>
      </c>
      <c r="K575" s="229" t="s">
        <v>1518</v>
      </c>
      <c r="L575" s="229" t="str">
        <f t="shared" si="148"/>
        <v>-</v>
      </c>
      <c r="M575" s="230"/>
      <c r="N575" s="231"/>
      <c r="O575" s="231"/>
    </row>
    <row r="576" spans="1:15" ht="46.65" x14ac:dyDescent="0.35">
      <c r="A576" s="208">
        <v>495</v>
      </c>
      <c r="B576" s="152" t="s">
        <v>968</v>
      </c>
      <c r="C576" s="174" t="s">
        <v>969</v>
      </c>
      <c r="D576" s="192"/>
      <c r="E576" s="153"/>
      <c r="F576" s="153"/>
      <c r="G576" s="229">
        <v>2016</v>
      </c>
      <c r="H576" s="229">
        <v>2020</v>
      </c>
      <c r="I576" s="229" t="s">
        <v>1518</v>
      </c>
      <c r="J576" s="229" t="s">
        <v>1953</v>
      </c>
      <c r="K576" s="229" t="s">
        <v>1518</v>
      </c>
      <c r="L576" s="229" t="str">
        <f t="shared" si="148"/>
        <v>-</v>
      </c>
      <c r="M576" s="230"/>
      <c r="N576" s="231"/>
      <c r="O576" s="231"/>
    </row>
    <row r="577" spans="1:15" ht="46.65" x14ac:dyDescent="0.35">
      <c r="A577" s="208">
        <v>496</v>
      </c>
      <c r="B577" s="152" t="s">
        <v>970</v>
      </c>
      <c r="C577" s="174" t="s">
        <v>971</v>
      </c>
      <c r="D577" s="192"/>
      <c r="E577" s="153"/>
      <c r="F577" s="153">
        <v>0.22700000000000001</v>
      </c>
      <c r="G577" s="229">
        <v>2016</v>
      </c>
      <c r="H577" s="229">
        <v>2020</v>
      </c>
      <c r="I577" s="229" t="s">
        <v>1952</v>
      </c>
      <c r="J577" s="229" t="s">
        <v>1953</v>
      </c>
      <c r="K577" s="229" t="s">
        <v>1952</v>
      </c>
      <c r="L577" s="229" t="str">
        <f t="shared" si="148"/>
        <v>+</v>
      </c>
      <c r="M577" s="230"/>
      <c r="N577" s="231"/>
      <c r="O577" s="231"/>
    </row>
    <row r="578" spans="1:15" ht="46.65" x14ac:dyDescent="0.35">
      <c r="A578" s="208">
        <v>497</v>
      </c>
      <c r="B578" s="152" t="s">
        <v>972</v>
      </c>
      <c r="C578" s="174" t="s">
        <v>973</v>
      </c>
      <c r="D578" s="192"/>
      <c r="E578" s="153"/>
      <c r="F578" s="153"/>
      <c r="G578" s="229">
        <v>2016</v>
      </c>
      <c r="H578" s="229">
        <v>2020</v>
      </c>
      <c r="I578" s="229" t="s">
        <v>1952</v>
      </c>
      <c r="J578" s="229" t="s">
        <v>1953</v>
      </c>
      <c r="K578" s="229" t="s">
        <v>1952</v>
      </c>
      <c r="L578" s="229" t="str">
        <f t="shared" si="148"/>
        <v>+</v>
      </c>
      <c r="M578" s="230"/>
      <c r="N578" s="231"/>
      <c r="O578" s="231"/>
    </row>
    <row r="579" spans="1:15" ht="46.65" x14ac:dyDescent="0.35">
      <c r="A579" s="208">
        <v>498</v>
      </c>
      <c r="B579" s="152" t="s">
        <v>974</v>
      </c>
      <c r="C579" s="174" t="s">
        <v>975</v>
      </c>
      <c r="D579" s="192"/>
      <c r="E579" s="153"/>
      <c r="F579" s="153"/>
      <c r="G579" s="229">
        <v>2016</v>
      </c>
      <c r="H579" s="229">
        <v>2020</v>
      </c>
      <c r="I579" s="229" t="s">
        <v>1952</v>
      </c>
      <c r="J579" s="229" t="s">
        <v>1953</v>
      </c>
      <c r="K579" s="229" t="s">
        <v>1952</v>
      </c>
      <c r="L579" s="229" t="str">
        <f t="shared" si="148"/>
        <v>+</v>
      </c>
      <c r="M579" s="230"/>
      <c r="N579" s="231"/>
      <c r="O579" s="231"/>
    </row>
    <row r="580" spans="1:15" ht="31.1" x14ac:dyDescent="0.35">
      <c r="A580" s="208">
        <v>499</v>
      </c>
      <c r="B580" s="152" t="s">
        <v>976</v>
      </c>
      <c r="C580" s="174" t="s">
        <v>977</v>
      </c>
      <c r="D580" s="192"/>
      <c r="E580" s="153"/>
      <c r="F580" s="153"/>
      <c r="G580" s="229">
        <v>2018</v>
      </c>
      <c r="H580" s="229">
        <v>2020</v>
      </c>
      <c r="I580" s="229" t="s">
        <v>1952</v>
      </c>
      <c r="J580" s="229" t="s">
        <v>1953</v>
      </c>
      <c r="K580" s="229" t="s">
        <v>1952</v>
      </c>
      <c r="L580" s="229" t="str">
        <f t="shared" si="148"/>
        <v>+</v>
      </c>
      <c r="M580" s="230"/>
      <c r="N580" s="231"/>
      <c r="O580" s="231"/>
    </row>
    <row r="581" spans="1:15" ht="62.2" x14ac:dyDescent="0.35">
      <c r="A581" s="208">
        <v>500</v>
      </c>
      <c r="B581" s="152" t="s">
        <v>978</v>
      </c>
      <c r="C581" s="174" t="s">
        <v>1782</v>
      </c>
      <c r="D581" s="192"/>
      <c r="E581" s="153"/>
      <c r="F581" s="153"/>
      <c r="G581" s="229">
        <v>2019</v>
      </c>
      <c r="H581" s="229">
        <v>2021</v>
      </c>
      <c r="I581" s="229" t="s">
        <v>1518</v>
      </c>
      <c r="J581" s="229" t="s">
        <v>1953</v>
      </c>
      <c r="K581" s="229" t="s">
        <v>1518</v>
      </c>
      <c r="L581" s="229" t="str">
        <f t="shared" si="148"/>
        <v>-</v>
      </c>
      <c r="M581" s="230"/>
      <c r="N581" s="231"/>
      <c r="O581" s="231"/>
    </row>
    <row r="582" spans="1:15" ht="62.2" x14ac:dyDescent="0.35">
      <c r="A582" s="208">
        <v>501</v>
      </c>
      <c r="B582" s="152" t="s">
        <v>1783</v>
      </c>
      <c r="C582" s="174" t="s">
        <v>1784</v>
      </c>
      <c r="D582" s="192"/>
      <c r="E582" s="153"/>
      <c r="F582" s="153"/>
      <c r="G582" s="229">
        <v>2020</v>
      </c>
      <c r="H582" s="229">
        <v>2021</v>
      </c>
      <c r="I582" s="229" t="s">
        <v>1518</v>
      </c>
      <c r="J582" s="229" t="s">
        <v>1953</v>
      </c>
      <c r="K582" s="229" t="s">
        <v>1518</v>
      </c>
      <c r="L582" s="229" t="str">
        <f t="shared" si="148"/>
        <v>-</v>
      </c>
      <c r="M582" s="230"/>
      <c r="N582" s="231"/>
      <c r="O582" s="231"/>
    </row>
    <row r="583" spans="1:15" ht="62.2" x14ac:dyDescent="0.35">
      <c r="A583" s="208">
        <v>502</v>
      </c>
      <c r="B583" s="152" t="s">
        <v>979</v>
      </c>
      <c r="C583" s="174" t="s">
        <v>1785</v>
      </c>
      <c r="D583" s="192"/>
      <c r="E583" s="153"/>
      <c r="F583" s="153"/>
      <c r="G583" s="229">
        <v>2019</v>
      </c>
      <c r="H583" s="229">
        <v>2020</v>
      </c>
      <c r="I583" s="229" t="s">
        <v>1518</v>
      </c>
      <c r="J583" s="229" t="s">
        <v>1953</v>
      </c>
      <c r="K583" s="229" t="s">
        <v>1518</v>
      </c>
      <c r="L583" s="229" t="str">
        <f t="shared" si="148"/>
        <v>-</v>
      </c>
      <c r="M583" s="230"/>
      <c r="N583" s="231"/>
      <c r="O583" s="231"/>
    </row>
    <row r="584" spans="1:15" ht="46.65" x14ac:dyDescent="0.35">
      <c r="A584" s="208">
        <v>503</v>
      </c>
      <c r="B584" s="152" t="s">
        <v>980</v>
      </c>
      <c r="C584" s="174" t="s">
        <v>981</v>
      </c>
      <c r="D584" s="192"/>
      <c r="E584" s="153"/>
      <c r="F584" s="153"/>
      <c r="G584" s="229">
        <v>2016</v>
      </c>
      <c r="H584" s="229">
        <v>2020</v>
      </c>
      <c r="I584" s="229" t="s">
        <v>1952</v>
      </c>
      <c r="J584" s="229" t="s">
        <v>1953</v>
      </c>
      <c r="K584" s="229" t="s">
        <v>1952</v>
      </c>
      <c r="L584" s="229" t="str">
        <f t="shared" si="148"/>
        <v>+</v>
      </c>
      <c r="M584" s="230"/>
      <c r="N584" s="231"/>
      <c r="O584" s="231"/>
    </row>
    <row r="585" spans="1:15" ht="30.05" x14ac:dyDescent="0.35">
      <c r="A585" s="172"/>
      <c r="B585" s="156" t="s">
        <v>337</v>
      </c>
      <c r="C585" s="173"/>
      <c r="D585" s="237">
        <f t="shared" ref="D585" si="159">SUM(D586:D590)</f>
        <v>0</v>
      </c>
      <c r="E585" s="237">
        <f t="shared" ref="E585:F585" si="160">SUM(E586:E590)</f>
        <v>0</v>
      </c>
      <c r="F585" s="237">
        <f t="shared" si="160"/>
        <v>0.36</v>
      </c>
      <c r="G585" s="227"/>
      <c r="H585" s="228"/>
      <c r="I585" s="227"/>
      <c r="J585" s="227"/>
      <c r="K585" s="227"/>
      <c r="L585" s="227"/>
      <c r="M585" s="230"/>
      <c r="N585" s="231"/>
      <c r="O585" s="231"/>
    </row>
    <row r="586" spans="1:15" ht="62.2" x14ac:dyDescent="0.35">
      <c r="A586" s="208">
        <v>504</v>
      </c>
      <c r="B586" s="152" t="s">
        <v>982</v>
      </c>
      <c r="C586" s="174" t="s">
        <v>983</v>
      </c>
      <c r="D586" s="192"/>
      <c r="E586" s="153"/>
      <c r="F586" s="153"/>
      <c r="G586" s="229">
        <v>2013</v>
      </c>
      <c r="H586" s="229">
        <v>2021</v>
      </c>
      <c r="I586" s="229" t="s">
        <v>1518</v>
      </c>
      <c r="J586" s="229" t="s">
        <v>1953</v>
      </c>
      <c r="K586" s="229" t="s">
        <v>1518</v>
      </c>
      <c r="L586" s="229" t="str">
        <f t="shared" si="148"/>
        <v>-</v>
      </c>
      <c r="M586" s="230"/>
      <c r="N586" s="231"/>
      <c r="O586" s="231"/>
    </row>
    <row r="587" spans="1:15" ht="31.1" x14ac:dyDescent="0.35">
      <c r="A587" s="208">
        <v>505</v>
      </c>
      <c r="B587" s="152" t="s">
        <v>984</v>
      </c>
      <c r="C587" s="174" t="s">
        <v>985</v>
      </c>
      <c r="D587" s="192"/>
      <c r="E587" s="153"/>
      <c r="F587" s="153">
        <v>0.36</v>
      </c>
      <c r="G587" s="229">
        <v>2018</v>
      </c>
      <c r="H587" s="229">
        <v>2020</v>
      </c>
      <c r="I587" s="229" t="s">
        <v>1952</v>
      </c>
      <c r="J587" s="229" t="s">
        <v>1953</v>
      </c>
      <c r="K587" s="229" t="s">
        <v>1952</v>
      </c>
      <c r="L587" s="229" t="str">
        <f t="shared" si="148"/>
        <v>+</v>
      </c>
      <c r="M587" s="230"/>
      <c r="N587" s="231"/>
      <c r="O587" s="231"/>
    </row>
    <row r="588" spans="1:15" ht="31.1" x14ac:dyDescent="0.35">
      <c r="A588" s="208">
        <v>506</v>
      </c>
      <c r="B588" s="152" t="s">
        <v>1786</v>
      </c>
      <c r="C588" s="174" t="s">
        <v>986</v>
      </c>
      <c r="D588" s="192"/>
      <c r="E588" s="153"/>
      <c r="F588" s="153"/>
      <c r="G588" s="229">
        <v>2019</v>
      </c>
      <c r="H588" s="229">
        <v>2020</v>
      </c>
      <c r="I588" s="229" t="s">
        <v>1518</v>
      </c>
      <c r="J588" s="229" t="s">
        <v>1953</v>
      </c>
      <c r="K588" s="229" t="s">
        <v>1518</v>
      </c>
      <c r="L588" s="229" t="str">
        <f t="shared" si="148"/>
        <v>-</v>
      </c>
      <c r="M588" s="230"/>
      <c r="N588" s="231"/>
      <c r="O588" s="231"/>
    </row>
    <row r="589" spans="1:15" ht="62.2" x14ac:dyDescent="0.35">
      <c r="A589" s="208">
        <v>507</v>
      </c>
      <c r="B589" s="152" t="s">
        <v>1787</v>
      </c>
      <c r="C589" s="174" t="s">
        <v>987</v>
      </c>
      <c r="D589" s="192"/>
      <c r="E589" s="153"/>
      <c r="F589" s="153"/>
      <c r="G589" s="229">
        <v>2019</v>
      </c>
      <c r="H589" s="229">
        <v>2020</v>
      </c>
      <c r="I589" s="229" t="s">
        <v>1518</v>
      </c>
      <c r="J589" s="229" t="s">
        <v>1953</v>
      </c>
      <c r="K589" s="229" t="s">
        <v>1952</v>
      </c>
      <c r="L589" s="229" t="str">
        <f t="shared" si="148"/>
        <v>+</v>
      </c>
      <c r="M589" s="230"/>
      <c r="N589" s="231"/>
      <c r="O589" s="231"/>
    </row>
    <row r="590" spans="1:15" ht="46.65" x14ac:dyDescent="0.35">
      <c r="A590" s="208">
        <v>508</v>
      </c>
      <c r="B590" s="152" t="s">
        <v>988</v>
      </c>
      <c r="C590" s="174" t="s">
        <v>1788</v>
      </c>
      <c r="D590" s="192"/>
      <c r="E590" s="153"/>
      <c r="F590" s="153"/>
      <c r="G590" s="229">
        <v>2019</v>
      </c>
      <c r="H590" s="229">
        <v>2020</v>
      </c>
      <c r="I590" s="229" t="s">
        <v>1518</v>
      </c>
      <c r="J590" s="229" t="s">
        <v>1953</v>
      </c>
      <c r="K590" s="229" t="s">
        <v>1518</v>
      </c>
      <c r="L590" s="229" t="str">
        <f t="shared" si="148"/>
        <v>-</v>
      </c>
      <c r="M590" s="230"/>
      <c r="N590" s="231"/>
      <c r="O590" s="231"/>
    </row>
    <row r="591" spans="1:15" ht="30.05" x14ac:dyDescent="0.35">
      <c r="A591" s="172"/>
      <c r="B591" s="156" t="s">
        <v>364</v>
      </c>
      <c r="C591" s="173"/>
      <c r="D591" s="237">
        <f t="shared" ref="D591" si="161">SUM(D592:D600)</f>
        <v>0</v>
      </c>
      <c r="E591" s="237">
        <f t="shared" ref="E591:F591" si="162">SUM(E592:E600)</f>
        <v>0</v>
      </c>
      <c r="F591" s="237">
        <f t="shared" si="162"/>
        <v>0</v>
      </c>
      <c r="G591" s="227"/>
      <c r="H591" s="228"/>
      <c r="I591" s="227"/>
      <c r="J591" s="227"/>
      <c r="K591" s="227"/>
      <c r="L591" s="227"/>
      <c r="M591" s="230"/>
      <c r="N591" s="231"/>
      <c r="O591" s="231"/>
    </row>
    <row r="592" spans="1:15" ht="31.1" x14ac:dyDescent="0.35">
      <c r="A592" s="208">
        <v>509</v>
      </c>
      <c r="B592" s="152" t="s">
        <v>989</v>
      </c>
      <c r="C592" s="174" t="s">
        <v>990</v>
      </c>
      <c r="D592" s="192"/>
      <c r="E592" s="153"/>
      <c r="F592" s="153"/>
      <c r="G592" s="229">
        <v>2018</v>
      </c>
      <c r="H592" s="229">
        <v>2021</v>
      </c>
      <c r="I592" s="229" t="s">
        <v>1518</v>
      </c>
      <c r="J592" s="229" t="s">
        <v>1953</v>
      </c>
      <c r="K592" s="229" t="s">
        <v>1518</v>
      </c>
      <c r="L592" s="229" t="str">
        <f t="shared" si="148"/>
        <v>-</v>
      </c>
      <c r="M592" s="230"/>
      <c r="N592" s="231"/>
      <c r="O592" s="231"/>
    </row>
    <row r="593" spans="1:15" ht="46.65" x14ac:dyDescent="0.35">
      <c r="A593" s="208">
        <v>510</v>
      </c>
      <c r="B593" s="152" t="s">
        <v>1789</v>
      </c>
      <c r="C593" s="174" t="s">
        <v>991</v>
      </c>
      <c r="D593" s="192"/>
      <c r="E593" s="153"/>
      <c r="F593" s="153"/>
      <c r="G593" s="229">
        <v>2018</v>
      </c>
      <c r="H593" s="229">
        <v>2020</v>
      </c>
      <c r="I593" s="229" t="s">
        <v>1518</v>
      </c>
      <c r="J593" s="229" t="s">
        <v>1953</v>
      </c>
      <c r="K593" s="229" t="s">
        <v>1518</v>
      </c>
      <c r="L593" s="229" t="str">
        <f t="shared" si="148"/>
        <v>-</v>
      </c>
      <c r="M593" s="230"/>
      <c r="N593" s="231"/>
      <c r="O593" s="231"/>
    </row>
    <row r="594" spans="1:15" ht="46.65" x14ac:dyDescent="0.35">
      <c r="A594" s="208">
        <v>511</v>
      </c>
      <c r="B594" s="152" t="s">
        <v>1790</v>
      </c>
      <c r="C594" s="174" t="s">
        <v>992</v>
      </c>
      <c r="D594" s="192"/>
      <c r="E594" s="153"/>
      <c r="F594" s="153"/>
      <c r="G594" s="229">
        <v>2016</v>
      </c>
      <c r="H594" s="229">
        <v>2021</v>
      </c>
      <c r="I594" s="229" t="s">
        <v>1952</v>
      </c>
      <c r="J594" s="229" t="s">
        <v>1953</v>
      </c>
      <c r="K594" s="229" t="s">
        <v>1952</v>
      </c>
      <c r="L594" s="229" t="str">
        <f t="shared" si="148"/>
        <v>+</v>
      </c>
      <c r="M594" s="230"/>
      <c r="N594" s="231"/>
      <c r="O594" s="231"/>
    </row>
    <row r="595" spans="1:15" ht="31.1" x14ac:dyDescent="0.35">
      <c r="A595" s="208">
        <v>512</v>
      </c>
      <c r="B595" s="152" t="s">
        <v>993</v>
      </c>
      <c r="C595" s="174" t="s">
        <v>994</v>
      </c>
      <c r="D595" s="192"/>
      <c r="E595" s="153"/>
      <c r="F595" s="153"/>
      <c r="G595" s="229">
        <v>2018</v>
      </c>
      <c r="H595" s="229">
        <v>2020</v>
      </c>
      <c r="I595" s="229" t="s">
        <v>1518</v>
      </c>
      <c r="J595" s="229" t="s">
        <v>1953</v>
      </c>
      <c r="K595" s="229" t="s">
        <v>1952</v>
      </c>
      <c r="L595" s="229" t="str">
        <f t="shared" si="148"/>
        <v>+</v>
      </c>
      <c r="M595" s="230"/>
      <c r="N595" s="231"/>
      <c r="O595" s="231"/>
    </row>
    <row r="596" spans="1:15" ht="46.65" x14ac:dyDescent="0.35">
      <c r="A596" s="208">
        <v>513</v>
      </c>
      <c r="B596" s="152" t="s">
        <v>995</v>
      </c>
      <c r="C596" s="174" t="s">
        <v>996</v>
      </c>
      <c r="D596" s="192"/>
      <c r="E596" s="153"/>
      <c r="F596" s="153"/>
      <c r="G596" s="229">
        <v>2017</v>
      </c>
      <c r="H596" s="229">
        <v>2020</v>
      </c>
      <c r="I596" s="229" t="s">
        <v>1952</v>
      </c>
      <c r="J596" s="229" t="s">
        <v>1953</v>
      </c>
      <c r="K596" s="229" t="s">
        <v>1952</v>
      </c>
      <c r="L596" s="229" t="str">
        <f t="shared" si="148"/>
        <v>+</v>
      </c>
      <c r="M596" s="230"/>
      <c r="N596" s="231"/>
      <c r="O596" s="231"/>
    </row>
    <row r="597" spans="1:15" ht="62.2" x14ac:dyDescent="0.35">
      <c r="A597" s="208">
        <v>514</v>
      </c>
      <c r="B597" s="152" t="s">
        <v>1791</v>
      </c>
      <c r="C597" s="174" t="s">
        <v>997</v>
      </c>
      <c r="D597" s="192"/>
      <c r="E597" s="153"/>
      <c r="F597" s="153"/>
      <c r="G597" s="229">
        <v>2019</v>
      </c>
      <c r="H597" s="229">
        <v>2021</v>
      </c>
      <c r="I597" s="229" t="s">
        <v>1518</v>
      </c>
      <c r="J597" s="229" t="s">
        <v>1953</v>
      </c>
      <c r="K597" s="229" t="s">
        <v>1518</v>
      </c>
      <c r="L597" s="229" t="str">
        <f t="shared" si="148"/>
        <v>-</v>
      </c>
      <c r="M597" s="230"/>
      <c r="N597" s="231"/>
      <c r="O597" s="231"/>
    </row>
    <row r="598" spans="1:15" ht="77.7" x14ac:dyDescent="0.35">
      <c r="A598" s="208">
        <v>515</v>
      </c>
      <c r="B598" s="152" t="s">
        <v>998</v>
      </c>
      <c r="C598" s="174" t="s">
        <v>1792</v>
      </c>
      <c r="D598" s="192"/>
      <c r="E598" s="153"/>
      <c r="F598" s="153"/>
      <c r="G598" s="229">
        <v>2020</v>
      </c>
      <c r="H598" s="229">
        <v>2020</v>
      </c>
      <c r="I598" s="229" t="s">
        <v>1518</v>
      </c>
      <c r="J598" s="229" t="s">
        <v>1953</v>
      </c>
      <c r="K598" s="229" t="s">
        <v>1518</v>
      </c>
      <c r="L598" s="229" t="str">
        <f t="shared" si="148"/>
        <v>-</v>
      </c>
      <c r="M598" s="230"/>
      <c r="N598" s="231"/>
      <c r="O598" s="231"/>
    </row>
    <row r="599" spans="1:15" ht="46.65" x14ac:dyDescent="0.35">
      <c r="A599" s="208">
        <v>516</v>
      </c>
      <c r="B599" s="152" t="s">
        <v>1793</v>
      </c>
      <c r="C599" s="174" t="s">
        <v>1794</v>
      </c>
      <c r="D599" s="192"/>
      <c r="E599" s="153"/>
      <c r="F599" s="153"/>
      <c r="G599" s="229">
        <v>2020</v>
      </c>
      <c r="H599" s="229">
        <v>2020</v>
      </c>
      <c r="I599" s="229" t="s">
        <v>1518</v>
      </c>
      <c r="J599" s="229" t="s">
        <v>1953</v>
      </c>
      <c r="K599" s="229" t="s">
        <v>1518</v>
      </c>
      <c r="L599" s="229" t="str">
        <f t="shared" ref="L599:L662" si="163">K599</f>
        <v>-</v>
      </c>
      <c r="M599" s="230"/>
      <c r="N599" s="231"/>
      <c r="O599" s="231"/>
    </row>
    <row r="600" spans="1:15" ht="46.65" x14ac:dyDescent="0.35">
      <c r="A600" s="208">
        <v>517</v>
      </c>
      <c r="B600" s="152" t="s">
        <v>999</v>
      </c>
      <c r="C600" s="174" t="s">
        <v>1795</v>
      </c>
      <c r="D600" s="192"/>
      <c r="E600" s="153"/>
      <c r="F600" s="153"/>
      <c r="G600" s="229">
        <v>2019</v>
      </c>
      <c r="H600" s="229">
        <v>2021</v>
      </c>
      <c r="I600" s="229" t="s">
        <v>1518</v>
      </c>
      <c r="J600" s="229" t="s">
        <v>1953</v>
      </c>
      <c r="K600" s="229" t="s">
        <v>1518</v>
      </c>
      <c r="L600" s="229" t="str">
        <f t="shared" si="163"/>
        <v>-</v>
      </c>
      <c r="M600" s="230"/>
      <c r="N600" s="231"/>
      <c r="O600" s="231"/>
    </row>
    <row r="601" spans="1:15" ht="30.05" x14ac:dyDescent="0.35">
      <c r="A601" s="172"/>
      <c r="B601" s="156" t="s">
        <v>389</v>
      </c>
      <c r="C601" s="173"/>
      <c r="D601" s="237">
        <f t="shared" ref="D601" si="164">SUM(D602:D622)</f>
        <v>1.36</v>
      </c>
      <c r="E601" s="237">
        <f t="shared" ref="E601:F601" si="165">SUM(E602:E622)</f>
        <v>0</v>
      </c>
      <c r="F601" s="237">
        <f t="shared" si="165"/>
        <v>1.5429999999999999</v>
      </c>
      <c r="G601" s="227"/>
      <c r="H601" s="228"/>
      <c r="I601" s="227"/>
      <c r="J601" s="227"/>
      <c r="K601" s="227"/>
      <c r="L601" s="227"/>
      <c r="M601" s="230"/>
      <c r="N601" s="231"/>
      <c r="O601" s="231"/>
    </row>
    <row r="602" spans="1:15" ht="46.65" x14ac:dyDescent="0.35">
      <c r="A602" s="208">
        <v>518</v>
      </c>
      <c r="B602" s="152" t="s">
        <v>1000</v>
      </c>
      <c r="C602" s="174" t="s">
        <v>1001</v>
      </c>
      <c r="D602" s="192"/>
      <c r="E602" s="153"/>
      <c r="F602" s="153"/>
      <c r="G602" s="229">
        <v>2018</v>
      </c>
      <c r="H602" s="229">
        <v>2020</v>
      </c>
      <c r="I602" s="229" t="s">
        <v>1518</v>
      </c>
      <c r="J602" s="229" t="s">
        <v>1953</v>
      </c>
      <c r="K602" s="229" t="s">
        <v>1518</v>
      </c>
      <c r="L602" s="229" t="str">
        <f t="shared" si="163"/>
        <v>-</v>
      </c>
      <c r="M602" s="230"/>
      <c r="N602" s="231"/>
      <c r="O602" s="231"/>
    </row>
    <row r="603" spans="1:15" ht="77.7" x14ac:dyDescent="0.35">
      <c r="A603" s="208">
        <v>519</v>
      </c>
      <c r="B603" s="152" t="s">
        <v>1796</v>
      </c>
      <c r="C603" s="174" t="s">
        <v>1002</v>
      </c>
      <c r="D603" s="192"/>
      <c r="E603" s="153"/>
      <c r="F603" s="153"/>
      <c r="G603" s="229">
        <v>2018</v>
      </c>
      <c r="H603" s="229">
        <v>2020</v>
      </c>
      <c r="I603" s="229" t="s">
        <v>1518</v>
      </c>
      <c r="J603" s="229" t="s">
        <v>1953</v>
      </c>
      <c r="K603" s="229" t="s">
        <v>1952</v>
      </c>
      <c r="L603" s="229" t="str">
        <f t="shared" si="163"/>
        <v>+</v>
      </c>
      <c r="M603" s="230"/>
      <c r="N603" s="231"/>
      <c r="O603" s="231"/>
    </row>
    <row r="604" spans="1:15" ht="46.65" x14ac:dyDescent="0.35">
      <c r="A604" s="208">
        <v>520</v>
      </c>
      <c r="B604" s="152" t="s">
        <v>1003</v>
      </c>
      <c r="C604" s="174" t="s">
        <v>1004</v>
      </c>
      <c r="D604" s="192"/>
      <c r="E604" s="153"/>
      <c r="F604" s="153"/>
      <c r="G604" s="229">
        <v>2016</v>
      </c>
      <c r="H604" s="229">
        <v>2021</v>
      </c>
      <c r="I604" s="229" t="s">
        <v>1518</v>
      </c>
      <c r="J604" s="229" t="s">
        <v>1953</v>
      </c>
      <c r="K604" s="229" t="s">
        <v>1518</v>
      </c>
      <c r="L604" s="229" t="str">
        <f t="shared" si="163"/>
        <v>-</v>
      </c>
      <c r="M604" s="230"/>
      <c r="N604" s="231"/>
      <c r="O604" s="231"/>
    </row>
    <row r="605" spans="1:15" ht="93.25" x14ac:dyDescent="0.35">
      <c r="A605" s="208">
        <v>521</v>
      </c>
      <c r="B605" s="152" t="s">
        <v>1005</v>
      </c>
      <c r="C605" s="174" t="s">
        <v>1006</v>
      </c>
      <c r="D605" s="192"/>
      <c r="E605" s="153"/>
      <c r="F605" s="153"/>
      <c r="G605" s="229">
        <v>2016</v>
      </c>
      <c r="H605" s="229">
        <v>2025</v>
      </c>
      <c r="I605" s="229" t="s">
        <v>1518</v>
      </c>
      <c r="J605" s="229" t="s">
        <v>1953</v>
      </c>
      <c r="K605" s="229" t="s">
        <v>1952</v>
      </c>
      <c r="L605" s="229" t="str">
        <f t="shared" si="163"/>
        <v>+</v>
      </c>
      <c r="M605" s="230"/>
      <c r="N605" s="231"/>
      <c r="O605" s="231"/>
    </row>
    <row r="606" spans="1:15" ht="46.65" x14ac:dyDescent="0.35">
      <c r="A606" s="208">
        <v>522</v>
      </c>
      <c r="B606" s="152" t="s">
        <v>1007</v>
      </c>
      <c r="C606" s="174" t="s">
        <v>1008</v>
      </c>
      <c r="D606" s="192"/>
      <c r="E606" s="153"/>
      <c r="F606" s="153"/>
      <c r="G606" s="229">
        <v>2016</v>
      </c>
      <c r="H606" s="229">
        <v>2020</v>
      </c>
      <c r="I606" s="229" t="s">
        <v>1518</v>
      </c>
      <c r="J606" s="229" t="s">
        <v>1953</v>
      </c>
      <c r="K606" s="229" t="s">
        <v>1518</v>
      </c>
      <c r="L606" s="229" t="str">
        <f t="shared" si="163"/>
        <v>-</v>
      </c>
      <c r="M606" s="230"/>
      <c r="N606" s="231"/>
      <c r="O606" s="231"/>
    </row>
    <row r="607" spans="1:15" ht="46.65" x14ac:dyDescent="0.35">
      <c r="A607" s="208">
        <v>523</v>
      </c>
      <c r="B607" s="152" t="s">
        <v>1009</v>
      </c>
      <c r="C607" s="174" t="s">
        <v>1010</v>
      </c>
      <c r="D607" s="192"/>
      <c r="E607" s="153"/>
      <c r="F607" s="153"/>
      <c r="G607" s="229">
        <v>2016</v>
      </c>
      <c r="H607" s="229">
        <v>2020</v>
      </c>
      <c r="I607" s="229" t="s">
        <v>1518</v>
      </c>
      <c r="J607" s="229" t="s">
        <v>1953</v>
      </c>
      <c r="K607" s="229" t="s">
        <v>1952</v>
      </c>
      <c r="L607" s="229" t="str">
        <f t="shared" si="163"/>
        <v>+</v>
      </c>
      <c r="M607" s="230"/>
      <c r="N607" s="231"/>
      <c r="O607" s="231"/>
    </row>
    <row r="608" spans="1:15" ht="46.65" x14ac:dyDescent="0.35">
      <c r="A608" s="208">
        <v>524</v>
      </c>
      <c r="B608" s="152" t="s">
        <v>1011</v>
      </c>
      <c r="C608" s="174" t="s">
        <v>1012</v>
      </c>
      <c r="D608" s="192"/>
      <c r="E608" s="153"/>
      <c r="F608" s="153"/>
      <c r="G608" s="229">
        <v>2017</v>
      </c>
      <c r="H608" s="229">
        <v>2020</v>
      </c>
      <c r="I608" s="229" t="s">
        <v>1518</v>
      </c>
      <c r="J608" s="229" t="s">
        <v>1953</v>
      </c>
      <c r="K608" s="229" t="s">
        <v>1952</v>
      </c>
      <c r="L608" s="229" t="str">
        <f t="shared" si="163"/>
        <v>+</v>
      </c>
      <c r="M608" s="230"/>
      <c r="N608" s="231"/>
      <c r="O608" s="231"/>
    </row>
    <row r="609" spans="1:15" ht="31.1" x14ac:dyDescent="0.35">
      <c r="A609" s="208">
        <v>525</v>
      </c>
      <c r="B609" s="152" t="s">
        <v>1013</v>
      </c>
      <c r="C609" s="174" t="s">
        <v>1014</v>
      </c>
      <c r="D609" s="192"/>
      <c r="E609" s="153"/>
      <c r="F609" s="153"/>
      <c r="G609" s="229">
        <v>2012</v>
      </c>
      <c r="H609" s="229">
        <v>2020</v>
      </c>
      <c r="I609" s="229" t="s">
        <v>1518</v>
      </c>
      <c r="J609" s="229" t="s">
        <v>1953</v>
      </c>
      <c r="K609" s="229" t="s">
        <v>1518</v>
      </c>
      <c r="L609" s="229" t="str">
        <f t="shared" si="163"/>
        <v>-</v>
      </c>
      <c r="M609" s="230"/>
      <c r="N609" s="231"/>
      <c r="O609" s="231"/>
    </row>
    <row r="610" spans="1:15" ht="46.65" x14ac:dyDescent="0.35">
      <c r="A610" s="208">
        <v>526</v>
      </c>
      <c r="B610" s="152" t="s">
        <v>1797</v>
      </c>
      <c r="C610" s="174" t="s">
        <v>1015</v>
      </c>
      <c r="D610" s="192">
        <v>0.4</v>
      </c>
      <c r="E610" s="153"/>
      <c r="F610" s="153">
        <v>0.33</v>
      </c>
      <c r="G610" s="229">
        <v>2018</v>
      </c>
      <c r="H610" s="229">
        <v>2020</v>
      </c>
      <c r="I610" s="229" t="s">
        <v>1952</v>
      </c>
      <c r="J610" s="229" t="s">
        <v>1953</v>
      </c>
      <c r="K610" s="229" t="s">
        <v>1952</v>
      </c>
      <c r="L610" s="229" t="str">
        <f t="shared" si="163"/>
        <v>+</v>
      </c>
      <c r="M610" s="230"/>
      <c r="N610" s="231"/>
      <c r="O610" s="231"/>
    </row>
    <row r="611" spans="1:15" ht="46.65" x14ac:dyDescent="0.35">
      <c r="A611" s="208">
        <v>527</v>
      </c>
      <c r="B611" s="152" t="s">
        <v>1016</v>
      </c>
      <c r="C611" s="174" t="s">
        <v>1017</v>
      </c>
      <c r="D611" s="192"/>
      <c r="E611" s="153"/>
      <c r="F611" s="153"/>
      <c r="G611" s="229">
        <v>2016</v>
      </c>
      <c r="H611" s="229">
        <v>2020</v>
      </c>
      <c r="I611" s="229" t="s">
        <v>1518</v>
      </c>
      <c r="J611" s="229" t="s">
        <v>1953</v>
      </c>
      <c r="K611" s="229" t="s">
        <v>1518</v>
      </c>
      <c r="L611" s="229" t="str">
        <f t="shared" si="163"/>
        <v>-</v>
      </c>
      <c r="M611" s="230"/>
      <c r="N611" s="231"/>
      <c r="O611" s="231"/>
    </row>
    <row r="612" spans="1:15" ht="62.2" x14ac:dyDescent="0.35">
      <c r="A612" s="208">
        <v>528</v>
      </c>
      <c r="B612" s="152" t="s">
        <v>1018</v>
      </c>
      <c r="C612" s="174" t="s">
        <v>1019</v>
      </c>
      <c r="D612" s="192"/>
      <c r="E612" s="153"/>
      <c r="F612" s="153">
        <v>0.6</v>
      </c>
      <c r="G612" s="229">
        <v>2016</v>
      </c>
      <c r="H612" s="229">
        <v>2020</v>
      </c>
      <c r="I612" s="229" t="s">
        <v>1952</v>
      </c>
      <c r="J612" s="229" t="s">
        <v>1953</v>
      </c>
      <c r="K612" s="229" t="s">
        <v>1952</v>
      </c>
      <c r="L612" s="229" t="str">
        <f t="shared" si="163"/>
        <v>+</v>
      </c>
      <c r="M612" s="230"/>
      <c r="N612" s="231"/>
      <c r="O612" s="231"/>
    </row>
    <row r="613" spans="1:15" ht="31.1" x14ac:dyDescent="0.35">
      <c r="A613" s="208">
        <v>529</v>
      </c>
      <c r="B613" s="152" t="s">
        <v>1020</v>
      </c>
      <c r="C613" s="174" t="s">
        <v>1021</v>
      </c>
      <c r="D613" s="192"/>
      <c r="E613" s="153"/>
      <c r="F613" s="153"/>
      <c r="G613" s="229">
        <v>2018</v>
      </c>
      <c r="H613" s="229">
        <v>2021</v>
      </c>
      <c r="I613" s="229" t="s">
        <v>1952</v>
      </c>
      <c r="J613" s="229" t="s">
        <v>1953</v>
      </c>
      <c r="K613" s="229" t="s">
        <v>1952</v>
      </c>
      <c r="L613" s="229" t="str">
        <f t="shared" si="163"/>
        <v>+</v>
      </c>
      <c r="M613" s="230"/>
      <c r="N613" s="231"/>
      <c r="O613" s="231"/>
    </row>
    <row r="614" spans="1:15" ht="62.2" x14ac:dyDescent="0.35">
      <c r="A614" s="208">
        <v>530</v>
      </c>
      <c r="B614" s="152" t="s">
        <v>1798</v>
      </c>
      <c r="C614" s="174" t="s">
        <v>1022</v>
      </c>
      <c r="D614" s="192"/>
      <c r="E614" s="153"/>
      <c r="F614" s="153"/>
      <c r="G614" s="229">
        <v>2019</v>
      </c>
      <c r="H614" s="229">
        <v>2020</v>
      </c>
      <c r="I614" s="229" t="s">
        <v>1952</v>
      </c>
      <c r="J614" s="229" t="s">
        <v>1953</v>
      </c>
      <c r="K614" s="229" t="s">
        <v>1952</v>
      </c>
      <c r="L614" s="229" t="str">
        <f t="shared" si="163"/>
        <v>+</v>
      </c>
      <c r="M614" s="230"/>
      <c r="N614" s="231"/>
      <c r="O614" s="231"/>
    </row>
    <row r="615" spans="1:15" ht="46.65" x14ac:dyDescent="0.35">
      <c r="A615" s="208">
        <v>531</v>
      </c>
      <c r="B615" s="152" t="s">
        <v>1023</v>
      </c>
      <c r="C615" s="174" t="s">
        <v>1024</v>
      </c>
      <c r="D615" s="192">
        <v>0.16</v>
      </c>
      <c r="E615" s="153"/>
      <c r="F615" s="153">
        <v>0.53100000000000003</v>
      </c>
      <c r="G615" s="229">
        <v>2019</v>
      </c>
      <c r="H615" s="229">
        <v>2020</v>
      </c>
      <c r="I615" s="229" t="s">
        <v>1952</v>
      </c>
      <c r="J615" s="229" t="s">
        <v>1953</v>
      </c>
      <c r="K615" s="229" t="s">
        <v>1952</v>
      </c>
      <c r="L615" s="229" t="str">
        <f t="shared" si="163"/>
        <v>+</v>
      </c>
      <c r="M615" s="230"/>
      <c r="N615" s="231"/>
      <c r="O615" s="231"/>
    </row>
    <row r="616" spans="1:15" ht="46.65" x14ac:dyDescent="0.35">
      <c r="A616" s="208">
        <v>532</v>
      </c>
      <c r="B616" s="152" t="s">
        <v>1799</v>
      </c>
      <c r="C616" s="174" t="s">
        <v>1025</v>
      </c>
      <c r="D616" s="192"/>
      <c r="E616" s="153"/>
      <c r="F616" s="153"/>
      <c r="G616" s="229">
        <v>2019</v>
      </c>
      <c r="H616" s="229">
        <v>2021</v>
      </c>
      <c r="I616" s="229" t="s">
        <v>1518</v>
      </c>
      <c r="J616" s="229" t="s">
        <v>1953</v>
      </c>
      <c r="K616" s="229" t="s">
        <v>1952</v>
      </c>
      <c r="L616" s="229" t="str">
        <f t="shared" si="163"/>
        <v>+</v>
      </c>
      <c r="M616" s="230"/>
      <c r="N616" s="231"/>
      <c r="O616" s="231"/>
    </row>
    <row r="617" spans="1:15" ht="46.65" x14ac:dyDescent="0.35">
      <c r="A617" s="208">
        <v>533</v>
      </c>
      <c r="B617" s="152" t="s">
        <v>1800</v>
      </c>
      <c r="C617" s="174" t="s">
        <v>1026</v>
      </c>
      <c r="D617" s="192"/>
      <c r="E617" s="153"/>
      <c r="F617" s="153"/>
      <c r="G617" s="229">
        <v>2019</v>
      </c>
      <c r="H617" s="229">
        <v>2021</v>
      </c>
      <c r="I617" s="229" t="s">
        <v>1518</v>
      </c>
      <c r="J617" s="229" t="s">
        <v>1953</v>
      </c>
      <c r="K617" s="229" t="s">
        <v>1952</v>
      </c>
      <c r="L617" s="229" t="str">
        <f t="shared" si="163"/>
        <v>+</v>
      </c>
      <c r="M617" s="230"/>
      <c r="N617" s="231"/>
      <c r="O617" s="231"/>
    </row>
    <row r="618" spans="1:15" ht="46.65" x14ac:dyDescent="0.35">
      <c r="A618" s="208">
        <v>534</v>
      </c>
      <c r="B618" s="152" t="s">
        <v>1801</v>
      </c>
      <c r="C618" s="174" t="s">
        <v>1802</v>
      </c>
      <c r="D618" s="192">
        <v>0.8</v>
      </c>
      <c r="E618" s="153"/>
      <c r="F618" s="153">
        <v>8.2000000000000003E-2</v>
      </c>
      <c r="G618" s="229">
        <v>2019</v>
      </c>
      <c r="H618" s="229">
        <v>2021</v>
      </c>
      <c r="I618" s="229" t="s">
        <v>1952</v>
      </c>
      <c r="J618" s="229" t="s">
        <v>1953</v>
      </c>
      <c r="K618" s="229" t="s">
        <v>1952</v>
      </c>
      <c r="L618" s="229" t="str">
        <f t="shared" si="163"/>
        <v>+</v>
      </c>
      <c r="M618" s="230"/>
      <c r="N618" s="231"/>
      <c r="O618" s="231"/>
    </row>
    <row r="619" spans="1:15" ht="46.65" x14ac:dyDescent="0.35">
      <c r="A619" s="208">
        <v>535</v>
      </c>
      <c r="B619" s="152" t="s">
        <v>1803</v>
      </c>
      <c r="C619" s="174" t="s">
        <v>1804</v>
      </c>
      <c r="D619" s="192"/>
      <c r="E619" s="153"/>
      <c r="F619" s="153"/>
      <c r="G619" s="229">
        <v>2019</v>
      </c>
      <c r="H619" s="229">
        <v>2021</v>
      </c>
      <c r="I619" s="229" t="s">
        <v>1518</v>
      </c>
      <c r="J619" s="229" t="s">
        <v>1953</v>
      </c>
      <c r="K619" s="229" t="s">
        <v>1518</v>
      </c>
      <c r="L619" s="229" t="str">
        <f t="shared" si="163"/>
        <v>-</v>
      </c>
      <c r="M619" s="230"/>
      <c r="N619" s="231"/>
      <c r="O619" s="231"/>
    </row>
    <row r="620" spans="1:15" ht="31.1" x14ac:dyDescent="0.35">
      <c r="A620" s="208">
        <v>536</v>
      </c>
      <c r="B620" s="152" t="s">
        <v>1027</v>
      </c>
      <c r="C620" s="174" t="s">
        <v>1028</v>
      </c>
      <c r="D620" s="192"/>
      <c r="E620" s="153"/>
      <c r="F620" s="153"/>
      <c r="G620" s="229">
        <v>2019</v>
      </c>
      <c r="H620" s="229">
        <v>2020</v>
      </c>
      <c r="I620" s="229" t="s">
        <v>1518</v>
      </c>
      <c r="J620" s="229" t="s">
        <v>1953</v>
      </c>
      <c r="K620" s="229" t="s">
        <v>1518</v>
      </c>
      <c r="L620" s="229" t="str">
        <f t="shared" si="163"/>
        <v>-</v>
      </c>
      <c r="M620" s="230"/>
      <c r="N620" s="231"/>
      <c r="O620" s="231"/>
    </row>
    <row r="621" spans="1:15" ht="46.65" x14ac:dyDescent="0.35">
      <c r="A621" s="208">
        <v>537</v>
      </c>
      <c r="B621" s="152" t="s">
        <v>1029</v>
      </c>
      <c r="C621" s="174" t="s">
        <v>1805</v>
      </c>
      <c r="D621" s="192"/>
      <c r="E621" s="153"/>
      <c r="F621" s="153"/>
      <c r="G621" s="229">
        <v>2019</v>
      </c>
      <c r="H621" s="229">
        <v>2020</v>
      </c>
      <c r="I621" s="229" t="s">
        <v>1518</v>
      </c>
      <c r="J621" s="229" t="s">
        <v>1953</v>
      </c>
      <c r="K621" s="229" t="s">
        <v>1518</v>
      </c>
      <c r="L621" s="229" t="str">
        <f t="shared" si="163"/>
        <v>-</v>
      </c>
      <c r="M621" s="230"/>
      <c r="N621" s="231"/>
      <c r="O621" s="231"/>
    </row>
    <row r="622" spans="1:15" ht="46.65" x14ac:dyDescent="0.35">
      <c r="A622" s="208">
        <v>538</v>
      </c>
      <c r="B622" s="152" t="s">
        <v>1806</v>
      </c>
      <c r="C622" s="174" t="s">
        <v>1807</v>
      </c>
      <c r="D622" s="192"/>
      <c r="E622" s="153"/>
      <c r="F622" s="153"/>
      <c r="G622" s="229">
        <v>2019</v>
      </c>
      <c r="H622" s="229">
        <v>2021</v>
      </c>
      <c r="I622" s="229" t="s">
        <v>1518</v>
      </c>
      <c r="J622" s="229" t="s">
        <v>1953</v>
      </c>
      <c r="K622" s="229" t="s">
        <v>1518</v>
      </c>
      <c r="L622" s="229" t="str">
        <f t="shared" si="163"/>
        <v>-</v>
      </c>
      <c r="M622" s="230"/>
      <c r="N622" s="231"/>
      <c r="O622" s="231"/>
    </row>
    <row r="623" spans="1:15" ht="30.05" x14ac:dyDescent="0.35">
      <c r="A623" s="172"/>
      <c r="B623" s="156" t="s">
        <v>411</v>
      </c>
      <c r="C623" s="173"/>
      <c r="D623" s="237">
        <f t="shared" ref="D623" si="166">SUM(D624)</f>
        <v>0</v>
      </c>
      <c r="E623" s="237">
        <f t="shared" ref="E623:F623" si="167">SUM(E624)</f>
        <v>0</v>
      </c>
      <c r="F623" s="237">
        <f t="shared" si="167"/>
        <v>0</v>
      </c>
      <c r="G623" s="227"/>
      <c r="H623" s="228"/>
      <c r="I623" s="227"/>
      <c r="J623" s="227"/>
      <c r="K623" s="227"/>
      <c r="L623" s="227"/>
      <c r="M623" s="230"/>
      <c r="N623" s="231"/>
      <c r="O623" s="231"/>
    </row>
    <row r="624" spans="1:15" ht="31.1" x14ac:dyDescent="0.35">
      <c r="A624" s="208">
        <v>539</v>
      </c>
      <c r="B624" s="152" t="s">
        <v>1030</v>
      </c>
      <c r="C624" s="174" t="s">
        <v>1031</v>
      </c>
      <c r="D624" s="192"/>
      <c r="E624" s="153"/>
      <c r="F624" s="153"/>
      <c r="G624" s="229">
        <v>2016</v>
      </c>
      <c r="H624" s="229">
        <v>2020</v>
      </c>
      <c r="I624" s="229" t="s">
        <v>1518</v>
      </c>
      <c r="J624" s="229" t="s">
        <v>1953</v>
      </c>
      <c r="K624" s="229" t="s">
        <v>1518</v>
      </c>
      <c r="L624" s="229" t="str">
        <f t="shared" si="163"/>
        <v>-</v>
      </c>
      <c r="M624" s="230"/>
      <c r="N624" s="231"/>
      <c r="O624" s="231"/>
    </row>
    <row r="625" spans="1:15" ht="30.05" x14ac:dyDescent="0.35">
      <c r="A625" s="172"/>
      <c r="B625" s="156" t="s">
        <v>414</v>
      </c>
      <c r="C625" s="173"/>
      <c r="D625" s="237">
        <f t="shared" ref="D625" si="168">SUM(D626:D636)</f>
        <v>0.63</v>
      </c>
      <c r="E625" s="237">
        <f t="shared" ref="E625" si="169">SUM(E626:E636)</f>
        <v>0</v>
      </c>
      <c r="F625" s="237">
        <f t="shared" ref="F625" si="170">SUM(F626:F636)</f>
        <v>0.31</v>
      </c>
      <c r="G625" s="227"/>
      <c r="H625" s="228"/>
      <c r="I625" s="227"/>
      <c r="J625" s="227"/>
      <c r="K625" s="227"/>
      <c r="L625" s="227"/>
      <c r="M625" s="230"/>
      <c r="N625" s="231"/>
      <c r="O625" s="231"/>
    </row>
    <row r="626" spans="1:15" ht="31.1" x14ac:dyDescent="0.35">
      <c r="A626" s="208">
        <v>540</v>
      </c>
      <c r="B626" s="152" t="s">
        <v>1032</v>
      </c>
      <c r="C626" s="174" t="s">
        <v>1033</v>
      </c>
      <c r="D626" s="192"/>
      <c r="E626" s="153"/>
      <c r="F626" s="153"/>
      <c r="G626" s="229">
        <v>2016</v>
      </c>
      <c r="H626" s="229">
        <v>2020</v>
      </c>
      <c r="I626" s="229" t="s">
        <v>1518</v>
      </c>
      <c r="J626" s="229" t="s">
        <v>1953</v>
      </c>
      <c r="K626" s="229" t="s">
        <v>1518</v>
      </c>
      <c r="L626" s="229" t="str">
        <f t="shared" si="163"/>
        <v>-</v>
      </c>
      <c r="M626" s="230"/>
      <c r="N626" s="231"/>
      <c r="O626" s="231"/>
    </row>
    <row r="627" spans="1:15" ht="31.1" x14ac:dyDescent="0.35">
      <c r="A627" s="208">
        <v>541</v>
      </c>
      <c r="B627" s="152" t="s">
        <v>1034</v>
      </c>
      <c r="C627" s="174" t="s">
        <v>1035</v>
      </c>
      <c r="D627" s="192"/>
      <c r="E627" s="153"/>
      <c r="F627" s="153"/>
      <c r="G627" s="229">
        <v>2018</v>
      </c>
      <c r="H627" s="229">
        <v>2020</v>
      </c>
      <c r="I627" s="229" t="s">
        <v>1952</v>
      </c>
      <c r="J627" s="229" t="s">
        <v>1953</v>
      </c>
      <c r="K627" s="229" t="s">
        <v>1518</v>
      </c>
      <c r="L627" s="229" t="str">
        <f t="shared" si="163"/>
        <v>-</v>
      </c>
      <c r="M627" s="230"/>
      <c r="N627" s="231"/>
      <c r="O627" s="231"/>
    </row>
    <row r="628" spans="1:15" ht="46.65" x14ac:dyDescent="0.35">
      <c r="A628" s="208">
        <v>542</v>
      </c>
      <c r="B628" s="152" t="s">
        <v>1036</v>
      </c>
      <c r="C628" s="174" t="s">
        <v>1037</v>
      </c>
      <c r="D628" s="192"/>
      <c r="E628" s="153"/>
      <c r="F628" s="153"/>
      <c r="G628" s="229">
        <v>2019</v>
      </c>
      <c r="H628" s="229">
        <v>2020</v>
      </c>
      <c r="I628" s="229" t="s">
        <v>1952</v>
      </c>
      <c r="J628" s="229" t="s">
        <v>1953</v>
      </c>
      <c r="K628" s="229" t="s">
        <v>1952</v>
      </c>
      <c r="L628" s="229" t="str">
        <f t="shared" si="163"/>
        <v>+</v>
      </c>
      <c r="M628" s="230"/>
      <c r="N628" s="231"/>
      <c r="O628" s="231"/>
    </row>
    <row r="629" spans="1:15" ht="31.1" x14ac:dyDescent="0.35">
      <c r="A629" s="208">
        <v>543</v>
      </c>
      <c r="B629" s="152" t="s">
        <v>1038</v>
      </c>
      <c r="C629" s="174" t="s">
        <v>1039</v>
      </c>
      <c r="D629" s="192"/>
      <c r="E629" s="153"/>
      <c r="F629" s="153"/>
      <c r="G629" s="229">
        <v>2018</v>
      </c>
      <c r="H629" s="229">
        <v>2020</v>
      </c>
      <c r="I629" s="229" t="s">
        <v>1518</v>
      </c>
      <c r="J629" s="229" t="s">
        <v>1953</v>
      </c>
      <c r="K629" s="229" t="s">
        <v>1518</v>
      </c>
      <c r="L629" s="229" t="str">
        <f t="shared" si="163"/>
        <v>-</v>
      </c>
      <c r="M629" s="230"/>
      <c r="N629" s="231"/>
      <c r="O629" s="231"/>
    </row>
    <row r="630" spans="1:15" ht="46.65" x14ac:dyDescent="0.35">
      <c r="A630" s="208">
        <v>544</v>
      </c>
      <c r="B630" s="152" t="s">
        <v>1808</v>
      </c>
      <c r="C630" s="174" t="s">
        <v>1040</v>
      </c>
      <c r="D630" s="192"/>
      <c r="E630" s="153"/>
      <c r="F630" s="153"/>
      <c r="G630" s="229">
        <v>2019</v>
      </c>
      <c r="H630" s="229">
        <v>2020</v>
      </c>
      <c r="I630" s="229" t="s">
        <v>1952</v>
      </c>
      <c r="J630" s="229" t="s">
        <v>1953</v>
      </c>
      <c r="K630" s="229" t="s">
        <v>1952</v>
      </c>
      <c r="L630" s="229" t="str">
        <f t="shared" si="163"/>
        <v>+</v>
      </c>
      <c r="M630" s="230"/>
      <c r="N630" s="231"/>
      <c r="O630" s="231"/>
    </row>
    <row r="631" spans="1:15" ht="31.1" x14ac:dyDescent="0.35">
      <c r="A631" s="208">
        <v>545</v>
      </c>
      <c r="B631" s="152" t="s">
        <v>1809</v>
      </c>
      <c r="C631" s="174" t="s">
        <v>1041</v>
      </c>
      <c r="D631" s="192"/>
      <c r="E631" s="153"/>
      <c r="F631" s="153"/>
      <c r="G631" s="229">
        <v>2016</v>
      </c>
      <c r="H631" s="229">
        <v>2020</v>
      </c>
      <c r="I631" s="229" t="s">
        <v>1518</v>
      </c>
      <c r="J631" s="229" t="s">
        <v>1953</v>
      </c>
      <c r="K631" s="229" t="s">
        <v>1518</v>
      </c>
      <c r="L631" s="229" t="str">
        <f t="shared" si="163"/>
        <v>-</v>
      </c>
      <c r="M631" s="230"/>
      <c r="N631" s="231"/>
      <c r="O631" s="231"/>
    </row>
    <row r="632" spans="1:15" ht="46.65" x14ac:dyDescent="0.35">
      <c r="A632" s="208">
        <v>546</v>
      </c>
      <c r="B632" s="152" t="s">
        <v>1810</v>
      </c>
      <c r="C632" s="174" t="s">
        <v>1042</v>
      </c>
      <c r="D632" s="192"/>
      <c r="E632" s="153"/>
      <c r="F632" s="153"/>
      <c r="G632" s="229">
        <v>2019</v>
      </c>
      <c r="H632" s="229">
        <v>2020</v>
      </c>
      <c r="I632" s="229" t="s">
        <v>1952</v>
      </c>
      <c r="J632" s="229" t="s">
        <v>1953</v>
      </c>
      <c r="K632" s="229" t="s">
        <v>1952</v>
      </c>
      <c r="L632" s="229" t="str">
        <f t="shared" si="163"/>
        <v>+</v>
      </c>
      <c r="M632" s="230"/>
      <c r="N632" s="231"/>
      <c r="O632" s="231"/>
    </row>
    <row r="633" spans="1:15" ht="31.1" x14ac:dyDescent="0.35">
      <c r="A633" s="208">
        <v>547</v>
      </c>
      <c r="B633" s="152" t="s">
        <v>1811</v>
      </c>
      <c r="C633" s="174" t="s">
        <v>1043</v>
      </c>
      <c r="D633" s="192"/>
      <c r="E633" s="153"/>
      <c r="F633" s="153"/>
      <c r="G633" s="229">
        <v>2019</v>
      </c>
      <c r="H633" s="229">
        <v>2020</v>
      </c>
      <c r="I633" s="229" t="s">
        <v>1518</v>
      </c>
      <c r="J633" s="229" t="s">
        <v>1953</v>
      </c>
      <c r="K633" s="229" t="s">
        <v>1952</v>
      </c>
      <c r="L633" s="229" t="str">
        <f t="shared" si="163"/>
        <v>+</v>
      </c>
      <c r="M633" s="230"/>
      <c r="N633" s="231"/>
      <c r="O633" s="231"/>
    </row>
    <row r="634" spans="1:15" ht="31.1" x14ac:dyDescent="0.35">
      <c r="A634" s="208">
        <v>548</v>
      </c>
      <c r="B634" s="152" t="s">
        <v>1044</v>
      </c>
      <c r="C634" s="174" t="s">
        <v>1812</v>
      </c>
      <c r="D634" s="192">
        <v>0.63</v>
      </c>
      <c r="E634" s="153"/>
      <c r="F634" s="153">
        <v>0.31</v>
      </c>
      <c r="G634" s="229">
        <v>2019</v>
      </c>
      <c r="H634" s="229">
        <v>2021</v>
      </c>
      <c r="I634" s="229" t="s">
        <v>1952</v>
      </c>
      <c r="J634" s="229" t="s">
        <v>1953</v>
      </c>
      <c r="K634" s="229" t="s">
        <v>1952</v>
      </c>
      <c r="L634" s="229" t="str">
        <f t="shared" si="163"/>
        <v>+</v>
      </c>
      <c r="M634" s="230"/>
      <c r="N634" s="231"/>
      <c r="O634" s="231"/>
    </row>
    <row r="635" spans="1:15" ht="31.1" x14ac:dyDescent="0.35">
      <c r="A635" s="208">
        <v>549</v>
      </c>
      <c r="B635" s="152" t="s">
        <v>1045</v>
      </c>
      <c r="C635" s="174" t="s">
        <v>1813</v>
      </c>
      <c r="D635" s="192"/>
      <c r="E635" s="153"/>
      <c r="F635" s="153"/>
      <c r="G635" s="229">
        <v>2019</v>
      </c>
      <c r="H635" s="229">
        <v>2020</v>
      </c>
      <c r="I635" s="229" t="s">
        <v>1518</v>
      </c>
      <c r="J635" s="229" t="s">
        <v>1953</v>
      </c>
      <c r="K635" s="229" t="s">
        <v>1518</v>
      </c>
      <c r="L635" s="229" t="str">
        <f t="shared" si="163"/>
        <v>-</v>
      </c>
      <c r="M635" s="230"/>
      <c r="N635" s="231"/>
      <c r="O635" s="231"/>
    </row>
    <row r="636" spans="1:15" ht="31.1" x14ac:dyDescent="0.35">
      <c r="A636" s="208">
        <v>550</v>
      </c>
      <c r="B636" s="152" t="s">
        <v>1046</v>
      </c>
      <c r="C636" s="174" t="s">
        <v>1814</v>
      </c>
      <c r="D636" s="192"/>
      <c r="E636" s="153"/>
      <c r="F636" s="153"/>
      <c r="G636" s="229">
        <v>2019</v>
      </c>
      <c r="H636" s="229">
        <v>2021</v>
      </c>
      <c r="I636" s="229" t="s">
        <v>1518</v>
      </c>
      <c r="J636" s="229" t="s">
        <v>1953</v>
      </c>
      <c r="K636" s="229" t="s">
        <v>1518</v>
      </c>
      <c r="L636" s="229" t="str">
        <f t="shared" si="163"/>
        <v>-</v>
      </c>
      <c r="M636" s="230"/>
      <c r="N636" s="231"/>
      <c r="O636" s="231"/>
    </row>
    <row r="637" spans="1:15" ht="30.05" x14ac:dyDescent="0.35">
      <c r="A637" s="180"/>
      <c r="B637" s="154" t="s">
        <v>421</v>
      </c>
      <c r="C637" s="173"/>
      <c r="D637" s="237">
        <f t="shared" ref="D637" si="171">SUM(D638:D639)</f>
        <v>0.25</v>
      </c>
      <c r="E637" s="237">
        <f t="shared" ref="E637:F637" si="172">SUM(E638:E639)</f>
        <v>0</v>
      </c>
      <c r="F637" s="237">
        <f t="shared" si="172"/>
        <v>0.20399999999999999</v>
      </c>
      <c r="G637" s="228"/>
      <c r="H637" s="228"/>
      <c r="I637" s="228"/>
      <c r="J637" s="228"/>
      <c r="K637" s="228"/>
      <c r="L637" s="228"/>
      <c r="M637" s="230"/>
      <c r="N637" s="231"/>
      <c r="O637" s="231"/>
    </row>
    <row r="638" spans="1:15" ht="46.65" x14ac:dyDescent="0.35">
      <c r="A638" s="208">
        <v>551</v>
      </c>
      <c r="B638" s="152" t="s">
        <v>1815</v>
      </c>
      <c r="C638" s="174" t="s">
        <v>1047</v>
      </c>
      <c r="D638" s="192">
        <v>0.25</v>
      </c>
      <c r="E638" s="153"/>
      <c r="F638" s="153">
        <v>0.20399999999999999</v>
      </c>
      <c r="G638" s="229">
        <v>2019</v>
      </c>
      <c r="H638" s="229">
        <v>2021</v>
      </c>
      <c r="I638" s="229" t="s">
        <v>1952</v>
      </c>
      <c r="J638" s="229" t="s">
        <v>1953</v>
      </c>
      <c r="K638" s="229" t="s">
        <v>1952</v>
      </c>
      <c r="L638" s="229" t="str">
        <f t="shared" si="163"/>
        <v>+</v>
      </c>
      <c r="M638" s="230"/>
      <c r="N638" s="231"/>
      <c r="O638" s="231"/>
    </row>
    <row r="639" spans="1:15" ht="77.7" x14ac:dyDescent="0.35">
      <c r="A639" s="181">
        <v>552</v>
      </c>
      <c r="B639" s="177" t="s">
        <v>1048</v>
      </c>
      <c r="C639" s="151" t="s">
        <v>1049</v>
      </c>
      <c r="D639" s="193"/>
      <c r="E639" s="153"/>
      <c r="F639" s="153"/>
      <c r="G639" s="181">
        <v>2019</v>
      </c>
      <c r="H639" s="181">
        <v>2021</v>
      </c>
      <c r="I639" s="181" t="s">
        <v>1518</v>
      </c>
      <c r="J639" s="181" t="s">
        <v>1953</v>
      </c>
      <c r="K639" s="181" t="s">
        <v>1518</v>
      </c>
      <c r="L639" s="181" t="str">
        <f t="shared" si="163"/>
        <v>-</v>
      </c>
      <c r="M639" s="230"/>
      <c r="N639" s="231"/>
      <c r="O639" s="231"/>
    </row>
    <row r="640" spans="1:15" ht="30.05" x14ac:dyDescent="0.35">
      <c r="A640" s="172"/>
      <c r="B640" s="156" t="s">
        <v>447</v>
      </c>
      <c r="C640" s="173"/>
      <c r="D640" s="237">
        <f t="shared" ref="D640" si="173">SUM(D641:D649)</f>
        <v>1</v>
      </c>
      <c r="E640" s="237">
        <f t="shared" ref="E640:F640" si="174">SUM(E641:E649)</f>
        <v>0</v>
      </c>
      <c r="F640" s="237">
        <f t="shared" si="174"/>
        <v>7.4619999999999997</v>
      </c>
      <c r="G640" s="227"/>
      <c r="H640" s="228"/>
      <c r="I640" s="227"/>
      <c r="J640" s="227"/>
      <c r="K640" s="227"/>
      <c r="L640" s="227"/>
      <c r="M640" s="230"/>
      <c r="N640" s="231"/>
      <c r="O640" s="231"/>
    </row>
    <row r="641" spans="1:15" ht="62.2" x14ac:dyDescent="0.35">
      <c r="A641" s="208">
        <v>553</v>
      </c>
      <c r="B641" s="152" t="s">
        <v>1050</v>
      </c>
      <c r="C641" s="174" t="s">
        <v>1051</v>
      </c>
      <c r="D641" s="192"/>
      <c r="E641" s="153"/>
      <c r="F641" s="153"/>
      <c r="G641" s="229">
        <v>2016</v>
      </c>
      <c r="H641" s="229">
        <v>2020</v>
      </c>
      <c r="I641" s="229" t="s">
        <v>1518</v>
      </c>
      <c r="J641" s="229" t="s">
        <v>1953</v>
      </c>
      <c r="K641" s="229" t="s">
        <v>1518</v>
      </c>
      <c r="L641" s="229" t="str">
        <f t="shared" si="163"/>
        <v>-</v>
      </c>
      <c r="M641" s="230"/>
      <c r="N641" s="231"/>
      <c r="O641" s="231"/>
    </row>
    <row r="642" spans="1:15" ht="62.2" x14ac:dyDescent="0.35">
      <c r="A642" s="208">
        <v>554</v>
      </c>
      <c r="B642" s="152" t="s">
        <v>1052</v>
      </c>
      <c r="C642" s="174" t="s">
        <v>1053</v>
      </c>
      <c r="D642" s="192"/>
      <c r="E642" s="153"/>
      <c r="F642" s="153"/>
      <c r="G642" s="229">
        <v>2016</v>
      </c>
      <c r="H642" s="229">
        <v>2020</v>
      </c>
      <c r="I642" s="229" t="s">
        <v>1952</v>
      </c>
      <c r="J642" s="229" t="s">
        <v>1953</v>
      </c>
      <c r="K642" s="229" t="s">
        <v>1952</v>
      </c>
      <c r="L642" s="229" t="str">
        <f t="shared" si="163"/>
        <v>+</v>
      </c>
      <c r="M642" s="230"/>
      <c r="N642" s="231"/>
      <c r="O642" s="231"/>
    </row>
    <row r="643" spans="1:15" ht="46.65" x14ac:dyDescent="0.35">
      <c r="A643" s="208">
        <v>555</v>
      </c>
      <c r="B643" s="152" t="s">
        <v>1054</v>
      </c>
      <c r="C643" s="174" t="s">
        <v>1055</v>
      </c>
      <c r="D643" s="192"/>
      <c r="E643" s="153"/>
      <c r="F643" s="153"/>
      <c r="G643" s="229">
        <v>2017</v>
      </c>
      <c r="H643" s="229">
        <v>2020</v>
      </c>
      <c r="I643" s="229" t="s">
        <v>1952</v>
      </c>
      <c r="J643" s="229" t="s">
        <v>1953</v>
      </c>
      <c r="K643" s="229" t="s">
        <v>1952</v>
      </c>
      <c r="L643" s="229" t="str">
        <f t="shared" si="163"/>
        <v>+</v>
      </c>
      <c r="M643" s="230"/>
      <c r="N643" s="231"/>
      <c r="O643" s="231"/>
    </row>
    <row r="644" spans="1:15" ht="62.2" x14ac:dyDescent="0.35">
      <c r="A644" s="208">
        <v>556</v>
      </c>
      <c r="B644" s="152" t="s">
        <v>1056</v>
      </c>
      <c r="C644" s="174" t="s">
        <v>1057</v>
      </c>
      <c r="D644" s="192"/>
      <c r="E644" s="153"/>
      <c r="F644" s="153"/>
      <c r="G644" s="229">
        <v>2018</v>
      </c>
      <c r="H644" s="229">
        <v>2020</v>
      </c>
      <c r="I644" s="229" t="s">
        <v>1518</v>
      </c>
      <c r="J644" s="229" t="s">
        <v>1953</v>
      </c>
      <c r="K644" s="229" t="s">
        <v>1952</v>
      </c>
      <c r="L644" s="229" t="str">
        <f t="shared" si="163"/>
        <v>+</v>
      </c>
      <c r="M644" s="230"/>
      <c r="N644" s="231"/>
      <c r="O644" s="231"/>
    </row>
    <row r="645" spans="1:15" ht="46.65" x14ac:dyDescent="0.35">
      <c r="A645" s="208">
        <v>557</v>
      </c>
      <c r="B645" s="152" t="s">
        <v>1058</v>
      </c>
      <c r="C645" s="174" t="s">
        <v>1059</v>
      </c>
      <c r="D645" s="192"/>
      <c r="E645" s="153"/>
      <c r="F645" s="153"/>
      <c r="G645" s="229">
        <v>2018</v>
      </c>
      <c r="H645" s="229">
        <v>2020</v>
      </c>
      <c r="I645" s="229" t="s">
        <v>1518</v>
      </c>
      <c r="J645" s="229" t="s">
        <v>1953</v>
      </c>
      <c r="K645" s="229" t="s">
        <v>1952</v>
      </c>
      <c r="L645" s="229" t="str">
        <f t="shared" si="163"/>
        <v>+</v>
      </c>
      <c r="M645" s="230"/>
      <c r="N645" s="231"/>
      <c r="O645" s="231"/>
    </row>
    <row r="646" spans="1:15" ht="46.65" x14ac:dyDescent="0.35">
      <c r="A646" s="208">
        <v>558</v>
      </c>
      <c r="B646" s="152" t="s">
        <v>1060</v>
      </c>
      <c r="C646" s="174" t="s">
        <v>1061</v>
      </c>
      <c r="D646" s="192">
        <v>0.5</v>
      </c>
      <c r="E646" s="153"/>
      <c r="F646" s="153">
        <v>0.83799999999999997</v>
      </c>
      <c r="G646" s="229">
        <v>2013</v>
      </c>
      <c r="H646" s="229">
        <v>2021</v>
      </c>
      <c r="I646" s="229" t="s">
        <v>1952</v>
      </c>
      <c r="J646" s="229" t="s">
        <v>1953</v>
      </c>
      <c r="K646" s="229" t="s">
        <v>1952</v>
      </c>
      <c r="L646" s="229" t="str">
        <f t="shared" si="163"/>
        <v>+</v>
      </c>
      <c r="M646" s="230"/>
      <c r="N646" s="231"/>
      <c r="O646" s="231"/>
    </row>
    <row r="647" spans="1:15" ht="31.1" x14ac:dyDescent="0.35">
      <c r="A647" s="208">
        <v>559</v>
      </c>
      <c r="B647" s="152" t="s">
        <v>1062</v>
      </c>
      <c r="C647" s="174" t="s">
        <v>1063</v>
      </c>
      <c r="D647" s="192">
        <v>0.5</v>
      </c>
      <c r="E647" s="153"/>
      <c r="F647" s="153">
        <v>0.63200000000000001</v>
      </c>
      <c r="G647" s="229">
        <v>2012</v>
      </c>
      <c r="H647" s="229">
        <v>2020</v>
      </c>
      <c r="I647" s="229" t="s">
        <v>1952</v>
      </c>
      <c r="J647" s="229" t="s">
        <v>1953</v>
      </c>
      <c r="K647" s="229" t="s">
        <v>1952</v>
      </c>
      <c r="L647" s="229" t="str">
        <f t="shared" si="163"/>
        <v>+</v>
      </c>
      <c r="M647" s="230"/>
      <c r="N647" s="231"/>
      <c r="O647" s="231"/>
    </row>
    <row r="648" spans="1:15" ht="77.7" x14ac:dyDescent="0.35">
      <c r="A648" s="208">
        <v>560</v>
      </c>
      <c r="B648" s="152" t="s">
        <v>1064</v>
      </c>
      <c r="C648" s="174" t="s">
        <v>1065</v>
      </c>
      <c r="D648" s="192"/>
      <c r="E648" s="153"/>
      <c r="F648" s="153">
        <v>5.992</v>
      </c>
      <c r="G648" s="229">
        <v>2015</v>
      </c>
      <c r="H648" s="229">
        <v>2021</v>
      </c>
      <c r="I648" s="229" t="s">
        <v>1952</v>
      </c>
      <c r="J648" s="229" t="s">
        <v>1953</v>
      </c>
      <c r="K648" s="229" t="s">
        <v>1952</v>
      </c>
      <c r="L648" s="229" t="str">
        <f t="shared" si="163"/>
        <v>+</v>
      </c>
      <c r="M648" s="230"/>
      <c r="N648" s="231"/>
      <c r="O648" s="231"/>
    </row>
    <row r="649" spans="1:15" ht="62.2" x14ac:dyDescent="0.35">
      <c r="A649" s="208">
        <v>561</v>
      </c>
      <c r="B649" s="152" t="s">
        <v>1066</v>
      </c>
      <c r="C649" s="174" t="s">
        <v>1067</v>
      </c>
      <c r="D649" s="192"/>
      <c r="E649" s="153"/>
      <c r="F649" s="153"/>
      <c r="G649" s="229">
        <v>2016</v>
      </c>
      <c r="H649" s="229">
        <v>2020</v>
      </c>
      <c r="I649" s="229" t="s">
        <v>1518</v>
      </c>
      <c r="J649" s="229" t="s">
        <v>1953</v>
      </c>
      <c r="K649" s="229" t="s">
        <v>1518</v>
      </c>
      <c r="L649" s="229" t="str">
        <f t="shared" si="163"/>
        <v>-</v>
      </c>
      <c r="M649" s="230"/>
      <c r="N649" s="231"/>
      <c r="O649" s="231"/>
    </row>
    <row r="650" spans="1:15" ht="30.05" x14ac:dyDescent="0.35">
      <c r="A650" s="172"/>
      <c r="B650" s="156" t="s">
        <v>456</v>
      </c>
      <c r="C650" s="173"/>
      <c r="D650" s="237">
        <f t="shared" ref="D650" si="175">SUM(D651:D654)</f>
        <v>0</v>
      </c>
      <c r="E650" s="237">
        <f t="shared" ref="E650:F650" si="176">SUM(E651:E654)</f>
        <v>0</v>
      </c>
      <c r="F650" s="237">
        <f t="shared" si="176"/>
        <v>0</v>
      </c>
      <c r="G650" s="227"/>
      <c r="H650" s="228"/>
      <c r="I650" s="227"/>
      <c r="J650" s="227"/>
      <c r="K650" s="227"/>
      <c r="L650" s="227"/>
      <c r="M650" s="230"/>
      <c r="N650" s="231"/>
      <c r="O650" s="231"/>
    </row>
    <row r="651" spans="1:15" ht="46.65" x14ac:dyDescent="0.35">
      <c r="A651" s="208">
        <v>562</v>
      </c>
      <c r="B651" s="152" t="s">
        <v>1068</v>
      </c>
      <c r="C651" s="174" t="s">
        <v>1069</v>
      </c>
      <c r="D651" s="192"/>
      <c r="E651" s="153"/>
      <c r="F651" s="153"/>
      <c r="G651" s="229">
        <v>2017</v>
      </c>
      <c r="H651" s="229">
        <v>2020</v>
      </c>
      <c r="I651" s="229" t="s">
        <v>1518</v>
      </c>
      <c r="J651" s="229" t="s">
        <v>1953</v>
      </c>
      <c r="K651" s="229" t="s">
        <v>1518</v>
      </c>
      <c r="L651" s="229" t="str">
        <f t="shared" si="163"/>
        <v>-</v>
      </c>
      <c r="M651" s="230"/>
      <c r="N651" s="231"/>
      <c r="O651" s="231"/>
    </row>
    <row r="652" spans="1:15" ht="46.65" x14ac:dyDescent="0.35">
      <c r="A652" s="208">
        <v>563</v>
      </c>
      <c r="B652" s="152" t="s">
        <v>1070</v>
      </c>
      <c r="C652" s="174" t="s">
        <v>1071</v>
      </c>
      <c r="D652" s="192"/>
      <c r="E652" s="153"/>
      <c r="F652" s="153"/>
      <c r="G652" s="229">
        <v>2016</v>
      </c>
      <c r="H652" s="229">
        <v>2020</v>
      </c>
      <c r="I652" s="229" t="s">
        <v>1518</v>
      </c>
      <c r="J652" s="229" t="s">
        <v>1953</v>
      </c>
      <c r="K652" s="229" t="s">
        <v>1518</v>
      </c>
      <c r="L652" s="229" t="str">
        <f t="shared" si="163"/>
        <v>-</v>
      </c>
      <c r="M652" s="230"/>
      <c r="N652" s="231"/>
      <c r="O652" s="231"/>
    </row>
    <row r="653" spans="1:15" ht="46.65" x14ac:dyDescent="0.35">
      <c r="A653" s="208">
        <v>564</v>
      </c>
      <c r="B653" s="152" t="s">
        <v>1072</v>
      </c>
      <c r="C653" s="174" t="s">
        <v>1073</v>
      </c>
      <c r="D653" s="192"/>
      <c r="E653" s="153"/>
      <c r="F653" s="153"/>
      <c r="G653" s="229">
        <v>2017</v>
      </c>
      <c r="H653" s="229">
        <v>2020</v>
      </c>
      <c r="I653" s="229" t="s">
        <v>1952</v>
      </c>
      <c r="J653" s="229" t="s">
        <v>1953</v>
      </c>
      <c r="K653" s="229" t="s">
        <v>1952</v>
      </c>
      <c r="L653" s="229" t="str">
        <f t="shared" si="163"/>
        <v>+</v>
      </c>
      <c r="M653" s="230"/>
      <c r="N653" s="231"/>
      <c r="O653" s="231"/>
    </row>
    <row r="654" spans="1:15" ht="46.65" x14ac:dyDescent="0.35">
      <c r="A654" s="208">
        <v>565</v>
      </c>
      <c r="B654" s="152" t="s">
        <v>1074</v>
      </c>
      <c r="C654" s="174" t="s">
        <v>1075</v>
      </c>
      <c r="D654" s="192"/>
      <c r="E654" s="153"/>
      <c r="F654" s="153"/>
      <c r="G654" s="229">
        <v>2017</v>
      </c>
      <c r="H654" s="229">
        <v>2020</v>
      </c>
      <c r="I654" s="229" t="s">
        <v>1952</v>
      </c>
      <c r="J654" s="229" t="s">
        <v>1953</v>
      </c>
      <c r="K654" s="229" t="s">
        <v>1952</v>
      </c>
      <c r="L654" s="229" t="str">
        <f t="shared" si="163"/>
        <v>+</v>
      </c>
      <c r="M654" s="230"/>
      <c r="N654" s="231"/>
      <c r="O654" s="231"/>
    </row>
    <row r="655" spans="1:15" ht="30.05" x14ac:dyDescent="0.35">
      <c r="A655" s="172"/>
      <c r="B655" s="156" t="s">
        <v>595</v>
      </c>
      <c r="C655" s="173"/>
      <c r="D655" s="237">
        <f t="shared" ref="D655" si="177">SUM(D656:D664)</f>
        <v>0.1</v>
      </c>
      <c r="E655" s="237">
        <f t="shared" ref="E655:F655" si="178">SUM(E656:E664)</f>
        <v>0</v>
      </c>
      <c r="F655" s="237">
        <f t="shared" si="178"/>
        <v>3.3000000000000002E-2</v>
      </c>
      <c r="G655" s="227"/>
      <c r="H655" s="228"/>
      <c r="I655" s="227"/>
      <c r="J655" s="227"/>
      <c r="K655" s="227"/>
      <c r="L655" s="227"/>
      <c r="M655" s="230"/>
      <c r="N655" s="231"/>
      <c r="O655" s="231"/>
    </row>
    <row r="656" spans="1:15" ht="46.65" x14ac:dyDescent="0.35">
      <c r="A656" s="208">
        <v>566</v>
      </c>
      <c r="B656" s="152" t="s">
        <v>1816</v>
      </c>
      <c r="C656" s="174" t="s">
        <v>1076</v>
      </c>
      <c r="D656" s="192"/>
      <c r="E656" s="153"/>
      <c r="F656" s="153"/>
      <c r="G656" s="229">
        <v>2018</v>
      </c>
      <c r="H656" s="229">
        <v>2021</v>
      </c>
      <c r="I656" s="229" t="s">
        <v>1518</v>
      </c>
      <c r="J656" s="229" t="s">
        <v>1953</v>
      </c>
      <c r="K656" s="229" t="s">
        <v>1952</v>
      </c>
      <c r="L656" s="229" t="str">
        <f t="shared" si="163"/>
        <v>+</v>
      </c>
      <c r="M656" s="230"/>
      <c r="N656" s="231"/>
      <c r="O656" s="231"/>
    </row>
    <row r="657" spans="1:15" ht="62.2" x14ac:dyDescent="0.35">
      <c r="A657" s="208">
        <v>567</v>
      </c>
      <c r="B657" s="152" t="s">
        <v>1817</v>
      </c>
      <c r="C657" s="174" t="s">
        <v>1077</v>
      </c>
      <c r="D657" s="192">
        <v>0.1</v>
      </c>
      <c r="E657" s="153"/>
      <c r="F657" s="153">
        <v>3.3000000000000002E-2</v>
      </c>
      <c r="G657" s="229">
        <v>2019</v>
      </c>
      <c r="H657" s="229">
        <v>2020</v>
      </c>
      <c r="I657" s="229" t="s">
        <v>1952</v>
      </c>
      <c r="J657" s="229" t="s">
        <v>1953</v>
      </c>
      <c r="K657" s="229" t="s">
        <v>1952</v>
      </c>
      <c r="L657" s="229" t="str">
        <f t="shared" si="163"/>
        <v>+</v>
      </c>
      <c r="M657" s="230"/>
      <c r="N657" s="231"/>
      <c r="O657" s="231"/>
    </row>
    <row r="658" spans="1:15" ht="46.65" x14ac:dyDescent="0.35">
      <c r="A658" s="208">
        <v>568</v>
      </c>
      <c r="B658" s="152" t="s">
        <v>1818</v>
      </c>
      <c r="C658" s="174" t="s">
        <v>1819</v>
      </c>
      <c r="D658" s="192"/>
      <c r="E658" s="153"/>
      <c r="F658" s="153"/>
      <c r="G658" s="229">
        <v>2020</v>
      </c>
      <c r="H658" s="229">
        <v>2020</v>
      </c>
      <c r="I658" s="229" t="s">
        <v>1518</v>
      </c>
      <c r="J658" s="229" t="s">
        <v>1953</v>
      </c>
      <c r="K658" s="229" t="s">
        <v>1518</v>
      </c>
      <c r="L658" s="229" t="str">
        <f t="shared" si="163"/>
        <v>-</v>
      </c>
      <c r="M658" s="230"/>
      <c r="N658" s="231"/>
      <c r="O658" s="231"/>
    </row>
    <row r="659" spans="1:15" ht="46.65" x14ac:dyDescent="0.35">
      <c r="A659" s="208">
        <v>569</v>
      </c>
      <c r="B659" s="152" t="s">
        <v>1820</v>
      </c>
      <c r="C659" s="174" t="s">
        <v>1821</v>
      </c>
      <c r="D659" s="192"/>
      <c r="E659" s="153"/>
      <c r="F659" s="153"/>
      <c r="G659" s="229">
        <v>2020</v>
      </c>
      <c r="H659" s="229">
        <v>2021</v>
      </c>
      <c r="I659" s="229" t="s">
        <v>1518</v>
      </c>
      <c r="J659" s="229" t="s">
        <v>1953</v>
      </c>
      <c r="K659" s="229" t="s">
        <v>1518</v>
      </c>
      <c r="L659" s="229" t="str">
        <f t="shared" si="163"/>
        <v>-</v>
      </c>
      <c r="M659" s="230"/>
      <c r="N659" s="231"/>
      <c r="O659" s="231"/>
    </row>
    <row r="660" spans="1:15" ht="46.65" x14ac:dyDescent="0.35">
      <c r="A660" s="208">
        <v>570</v>
      </c>
      <c r="B660" s="152" t="s">
        <v>1822</v>
      </c>
      <c r="C660" s="174" t="s">
        <v>1823</v>
      </c>
      <c r="D660" s="192"/>
      <c r="E660" s="153"/>
      <c r="F660" s="153"/>
      <c r="G660" s="229">
        <v>2020</v>
      </c>
      <c r="H660" s="229">
        <v>2020</v>
      </c>
      <c r="I660" s="229" t="s">
        <v>1518</v>
      </c>
      <c r="J660" s="229" t="s">
        <v>1953</v>
      </c>
      <c r="K660" s="229" t="s">
        <v>1518</v>
      </c>
      <c r="L660" s="229" t="str">
        <f t="shared" si="163"/>
        <v>-</v>
      </c>
      <c r="M660" s="230"/>
      <c r="N660" s="231"/>
      <c r="O660" s="231"/>
    </row>
    <row r="661" spans="1:15" ht="31.1" x14ac:dyDescent="0.35">
      <c r="A661" s="208">
        <v>571</v>
      </c>
      <c r="B661" s="152" t="s">
        <v>1078</v>
      </c>
      <c r="C661" s="174" t="s">
        <v>1824</v>
      </c>
      <c r="D661" s="192"/>
      <c r="E661" s="153"/>
      <c r="F661" s="153"/>
      <c r="G661" s="229">
        <v>2019</v>
      </c>
      <c r="H661" s="229">
        <v>2021</v>
      </c>
      <c r="I661" s="229" t="s">
        <v>1518</v>
      </c>
      <c r="J661" s="229" t="s">
        <v>1953</v>
      </c>
      <c r="K661" s="229" t="s">
        <v>1518</v>
      </c>
      <c r="L661" s="229" t="str">
        <f t="shared" si="163"/>
        <v>-</v>
      </c>
      <c r="M661" s="230"/>
      <c r="N661" s="231"/>
      <c r="O661" s="231"/>
    </row>
    <row r="662" spans="1:15" ht="46.65" x14ac:dyDescent="0.35">
      <c r="A662" s="208">
        <v>572</v>
      </c>
      <c r="B662" s="152" t="s">
        <v>1825</v>
      </c>
      <c r="C662" s="174" t="s">
        <v>1826</v>
      </c>
      <c r="D662" s="192"/>
      <c r="E662" s="153"/>
      <c r="F662" s="153"/>
      <c r="G662" s="229">
        <v>2019</v>
      </c>
      <c r="H662" s="229">
        <v>2021</v>
      </c>
      <c r="I662" s="229" t="s">
        <v>1518</v>
      </c>
      <c r="J662" s="229" t="s">
        <v>1953</v>
      </c>
      <c r="K662" s="229" t="s">
        <v>1518</v>
      </c>
      <c r="L662" s="229" t="str">
        <f t="shared" si="163"/>
        <v>-</v>
      </c>
      <c r="M662" s="230"/>
      <c r="N662" s="231"/>
      <c r="O662" s="231"/>
    </row>
    <row r="663" spans="1:15" ht="46.65" x14ac:dyDescent="0.35">
      <c r="A663" s="208">
        <v>573</v>
      </c>
      <c r="B663" s="152" t="s">
        <v>1079</v>
      </c>
      <c r="C663" s="174" t="s">
        <v>1827</v>
      </c>
      <c r="D663" s="192"/>
      <c r="E663" s="153"/>
      <c r="F663" s="153"/>
      <c r="G663" s="229">
        <v>2019</v>
      </c>
      <c r="H663" s="229">
        <v>2021</v>
      </c>
      <c r="I663" s="229" t="s">
        <v>1518</v>
      </c>
      <c r="J663" s="229" t="s">
        <v>1953</v>
      </c>
      <c r="K663" s="229" t="s">
        <v>1518</v>
      </c>
      <c r="L663" s="229" t="str">
        <f t="shared" ref="L663:L726" si="179">K663</f>
        <v>-</v>
      </c>
      <c r="M663" s="230"/>
      <c r="N663" s="231"/>
      <c r="O663" s="231"/>
    </row>
    <row r="664" spans="1:15" ht="46.65" x14ac:dyDescent="0.35">
      <c r="A664" s="208">
        <v>574</v>
      </c>
      <c r="B664" s="152" t="s">
        <v>1080</v>
      </c>
      <c r="C664" s="174" t="s">
        <v>1081</v>
      </c>
      <c r="D664" s="192"/>
      <c r="E664" s="153"/>
      <c r="F664" s="153"/>
      <c r="G664" s="229">
        <v>2019</v>
      </c>
      <c r="H664" s="229">
        <v>2021</v>
      </c>
      <c r="I664" s="229" t="s">
        <v>1952</v>
      </c>
      <c r="J664" s="229" t="s">
        <v>1953</v>
      </c>
      <c r="K664" s="229" t="s">
        <v>1952</v>
      </c>
      <c r="L664" s="229" t="str">
        <f t="shared" si="179"/>
        <v>+</v>
      </c>
      <c r="M664" s="230"/>
      <c r="N664" s="231"/>
      <c r="O664" s="231"/>
    </row>
    <row r="665" spans="1:15" ht="30.05" x14ac:dyDescent="0.35">
      <c r="A665" s="172"/>
      <c r="B665" s="156" t="s">
        <v>533</v>
      </c>
      <c r="C665" s="173"/>
      <c r="D665" s="237">
        <f t="shared" ref="D665" si="180">SUM(D666:D685)</f>
        <v>0.75</v>
      </c>
      <c r="E665" s="237">
        <f t="shared" ref="E665:F665" si="181">SUM(E666:E685)</f>
        <v>0</v>
      </c>
      <c r="F665" s="237">
        <f t="shared" si="181"/>
        <v>0.94699999999999995</v>
      </c>
      <c r="G665" s="227"/>
      <c r="H665" s="228"/>
      <c r="I665" s="227"/>
      <c r="J665" s="227"/>
      <c r="K665" s="227"/>
      <c r="L665" s="227"/>
      <c r="M665" s="230"/>
      <c r="N665" s="231"/>
      <c r="O665" s="231"/>
    </row>
    <row r="666" spans="1:15" ht="46.65" x14ac:dyDescent="0.35">
      <c r="A666" s="208">
        <v>575</v>
      </c>
      <c r="B666" s="152" t="s">
        <v>1082</v>
      </c>
      <c r="C666" s="174" t="s">
        <v>1083</v>
      </c>
      <c r="D666" s="192"/>
      <c r="E666" s="153"/>
      <c r="F666" s="153"/>
      <c r="G666" s="229">
        <v>2018</v>
      </c>
      <c r="H666" s="229">
        <v>2023</v>
      </c>
      <c r="I666" s="229" t="s">
        <v>1518</v>
      </c>
      <c r="J666" s="229" t="s">
        <v>1953</v>
      </c>
      <c r="K666" s="229" t="s">
        <v>1952</v>
      </c>
      <c r="L666" s="229" t="str">
        <f t="shared" si="179"/>
        <v>+</v>
      </c>
      <c r="M666" s="230"/>
      <c r="N666" s="231"/>
      <c r="O666" s="231"/>
    </row>
    <row r="667" spans="1:15" ht="46.65" x14ac:dyDescent="0.35">
      <c r="A667" s="208">
        <v>576</v>
      </c>
      <c r="B667" s="152" t="s">
        <v>1828</v>
      </c>
      <c r="C667" s="174" t="s">
        <v>1084</v>
      </c>
      <c r="D667" s="192"/>
      <c r="E667" s="153"/>
      <c r="F667" s="153"/>
      <c r="G667" s="229">
        <v>2019</v>
      </c>
      <c r="H667" s="229">
        <v>2020</v>
      </c>
      <c r="I667" s="229" t="s">
        <v>1518</v>
      </c>
      <c r="J667" s="229" t="s">
        <v>1953</v>
      </c>
      <c r="K667" s="229" t="s">
        <v>1952</v>
      </c>
      <c r="L667" s="229" t="str">
        <f t="shared" si="179"/>
        <v>+</v>
      </c>
      <c r="M667" s="230"/>
      <c r="N667" s="231"/>
      <c r="O667" s="231"/>
    </row>
    <row r="668" spans="1:15" ht="31.1" x14ac:dyDescent="0.35">
      <c r="A668" s="208">
        <v>577</v>
      </c>
      <c r="B668" s="152" t="s">
        <v>1085</v>
      </c>
      <c r="C668" s="174" t="s">
        <v>1086</v>
      </c>
      <c r="D668" s="192">
        <v>0.25</v>
      </c>
      <c r="E668" s="153"/>
      <c r="F668" s="153">
        <v>0.32600000000000001</v>
      </c>
      <c r="G668" s="229">
        <v>2018</v>
      </c>
      <c r="H668" s="229">
        <v>2020</v>
      </c>
      <c r="I668" s="229" t="s">
        <v>1952</v>
      </c>
      <c r="J668" s="229" t="s">
        <v>1953</v>
      </c>
      <c r="K668" s="229" t="s">
        <v>1952</v>
      </c>
      <c r="L668" s="229" t="str">
        <f t="shared" si="179"/>
        <v>+</v>
      </c>
      <c r="M668" s="230"/>
      <c r="N668" s="231"/>
      <c r="O668" s="231"/>
    </row>
    <row r="669" spans="1:15" ht="31.1" x14ac:dyDescent="0.35">
      <c r="A669" s="208">
        <v>578</v>
      </c>
      <c r="B669" s="152" t="s">
        <v>1087</v>
      </c>
      <c r="C669" s="174" t="s">
        <v>1088</v>
      </c>
      <c r="D669" s="192"/>
      <c r="E669" s="153"/>
      <c r="F669" s="153"/>
      <c r="G669" s="229">
        <v>2018</v>
      </c>
      <c r="H669" s="229">
        <v>2021</v>
      </c>
      <c r="I669" s="229" t="s">
        <v>1518</v>
      </c>
      <c r="J669" s="229" t="s">
        <v>1953</v>
      </c>
      <c r="K669" s="229" t="s">
        <v>1518</v>
      </c>
      <c r="L669" s="229" t="str">
        <f t="shared" si="179"/>
        <v>-</v>
      </c>
      <c r="M669" s="230"/>
      <c r="N669" s="231"/>
      <c r="O669" s="231"/>
    </row>
    <row r="670" spans="1:15" ht="46.65" x14ac:dyDescent="0.35">
      <c r="A670" s="208">
        <v>579</v>
      </c>
      <c r="B670" s="152" t="s">
        <v>1089</v>
      </c>
      <c r="C670" s="174" t="s">
        <v>1090</v>
      </c>
      <c r="D670" s="192"/>
      <c r="E670" s="153"/>
      <c r="F670" s="153"/>
      <c r="G670" s="229">
        <v>2018</v>
      </c>
      <c r="H670" s="229">
        <v>2021</v>
      </c>
      <c r="I670" s="229" t="s">
        <v>1518</v>
      </c>
      <c r="J670" s="229" t="s">
        <v>1953</v>
      </c>
      <c r="K670" s="229" t="s">
        <v>1952</v>
      </c>
      <c r="L670" s="229" t="str">
        <f t="shared" si="179"/>
        <v>+</v>
      </c>
      <c r="M670" s="230"/>
      <c r="N670" s="231"/>
      <c r="O670" s="231"/>
    </row>
    <row r="671" spans="1:15" ht="46.65" x14ac:dyDescent="0.35">
      <c r="A671" s="208">
        <v>580</v>
      </c>
      <c r="B671" s="152" t="s">
        <v>1091</v>
      </c>
      <c r="C671" s="174" t="s">
        <v>1092</v>
      </c>
      <c r="D671" s="192"/>
      <c r="E671" s="153"/>
      <c r="F671" s="153"/>
      <c r="G671" s="229">
        <v>2018</v>
      </c>
      <c r="H671" s="229">
        <v>2020</v>
      </c>
      <c r="I671" s="229" t="s">
        <v>1518</v>
      </c>
      <c r="J671" s="229" t="s">
        <v>1953</v>
      </c>
      <c r="K671" s="229" t="s">
        <v>1518</v>
      </c>
      <c r="L671" s="229" t="str">
        <f t="shared" si="179"/>
        <v>-</v>
      </c>
      <c r="M671" s="230"/>
      <c r="N671" s="231"/>
      <c r="O671" s="231"/>
    </row>
    <row r="672" spans="1:15" ht="46.65" x14ac:dyDescent="0.35">
      <c r="A672" s="208">
        <v>581</v>
      </c>
      <c r="B672" s="152" t="s">
        <v>1093</v>
      </c>
      <c r="C672" s="174" t="s">
        <v>1094</v>
      </c>
      <c r="D672" s="192"/>
      <c r="E672" s="153"/>
      <c r="F672" s="153"/>
      <c r="G672" s="229">
        <v>2018</v>
      </c>
      <c r="H672" s="229">
        <v>2020</v>
      </c>
      <c r="I672" s="229" t="s">
        <v>1952</v>
      </c>
      <c r="J672" s="229" t="s">
        <v>1953</v>
      </c>
      <c r="K672" s="229" t="s">
        <v>1952</v>
      </c>
      <c r="L672" s="229" t="str">
        <f t="shared" si="179"/>
        <v>+</v>
      </c>
      <c r="M672" s="230"/>
      <c r="N672" s="231"/>
      <c r="O672" s="231"/>
    </row>
    <row r="673" spans="1:15" ht="46.65" x14ac:dyDescent="0.35">
      <c r="A673" s="208">
        <v>582</v>
      </c>
      <c r="B673" s="152" t="s">
        <v>1095</v>
      </c>
      <c r="C673" s="174" t="s">
        <v>1096</v>
      </c>
      <c r="D673" s="192"/>
      <c r="E673" s="153"/>
      <c r="F673" s="153"/>
      <c r="G673" s="229">
        <v>2017</v>
      </c>
      <c r="H673" s="229">
        <v>2024</v>
      </c>
      <c r="I673" s="229" t="s">
        <v>1952</v>
      </c>
      <c r="J673" s="229" t="s">
        <v>1953</v>
      </c>
      <c r="K673" s="229" t="s">
        <v>1952</v>
      </c>
      <c r="L673" s="229" t="str">
        <f t="shared" si="179"/>
        <v>+</v>
      </c>
      <c r="M673" s="230"/>
      <c r="N673" s="231"/>
      <c r="O673" s="231"/>
    </row>
    <row r="674" spans="1:15" ht="31.1" x14ac:dyDescent="0.35">
      <c r="A674" s="208">
        <v>583</v>
      </c>
      <c r="B674" s="152" t="s">
        <v>1829</v>
      </c>
      <c r="C674" s="176" t="s">
        <v>1097</v>
      </c>
      <c r="D674" s="192"/>
      <c r="E674" s="153"/>
      <c r="F674" s="153"/>
      <c r="G674" s="229">
        <v>2019</v>
      </c>
      <c r="H674" s="229">
        <v>2021</v>
      </c>
      <c r="I674" s="229" t="s">
        <v>1518</v>
      </c>
      <c r="J674" s="229" t="s">
        <v>1953</v>
      </c>
      <c r="K674" s="229" t="s">
        <v>1952</v>
      </c>
      <c r="L674" s="229" t="str">
        <f t="shared" si="179"/>
        <v>+</v>
      </c>
      <c r="M674" s="230"/>
      <c r="N674" s="231"/>
      <c r="O674" s="231"/>
    </row>
    <row r="675" spans="1:15" ht="62.2" x14ac:dyDescent="0.35">
      <c r="A675" s="208">
        <v>584</v>
      </c>
      <c r="B675" s="152" t="s">
        <v>1098</v>
      </c>
      <c r="C675" s="176" t="s">
        <v>1099</v>
      </c>
      <c r="D675" s="192">
        <v>0.25</v>
      </c>
      <c r="E675" s="153"/>
      <c r="F675" s="153">
        <v>0.57999999999999996</v>
      </c>
      <c r="G675" s="229">
        <v>2019</v>
      </c>
      <c r="H675" s="229">
        <v>2021</v>
      </c>
      <c r="I675" s="229" t="s">
        <v>1952</v>
      </c>
      <c r="J675" s="229" t="s">
        <v>1953</v>
      </c>
      <c r="K675" s="229" t="s">
        <v>1952</v>
      </c>
      <c r="L675" s="229" t="str">
        <f t="shared" si="179"/>
        <v>+</v>
      </c>
      <c r="M675" s="230"/>
      <c r="N675" s="231"/>
      <c r="O675" s="231"/>
    </row>
    <row r="676" spans="1:15" ht="46.65" x14ac:dyDescent="0.35">
      <c r="A676" s="208">
        <v>585</v>
      </c>
      <c r="B676" s="152" t="s">
        <v>1830</v>
      </c>
      <c r="C676" s="176" t="s">
        <v>1100</v>
      </c>
      <c r="D676" s="192"/>
      <c r="E676" s="153"/>
      <c r="F676" s="153"/>
      <c r="G676" s="229">
        <v>2019</v>
      </c>
      <c r="H676" s="229">
        <v>2021</v>
      </c>
      <c r="I676" s="229" t="s">
        <v>1518</v>
      </c>
      <c r="J676" s="229" t="s">
        <v>1953</v>
      </c>
      <c r="K676" s="229" t="s">
        <v>1518</v>
      </c>
      <c r="L676" s="229" t="str">
        <f t="shared" si="179"/>
        <v>-</v>
      </c>
      <c r="M676" s="230"/>
      <c r="N676" s="231"/>
      <c r="O676" s="231"/>
    </row>
    <row r="677" spans="1:15" ht="46.65" x14ac:dyDescent="0.35">
      <c r="A677" s="208">
        <v>586</v>
      </c>
      <c r="B677" s="152" t="s">
        <v>1831</v>
      </c>
      <c r="C677" s="176" t="s">
        <v>1101</v>
      </c>
      <c r="D677" s="192"/>
      <c r="E677" s="153"/>
      <c r="F677" s="153"/>
      <c r="G677" s="229">
        <v>2019</v>
      </c>
      <c r="H677" s="229">
        <v>2020</v>
      </c>
      <c r="I677" s="229" t="s">
        <v>1952</v>
      </c>
      <c r="J677" s="229" t="s">
        <v>1953</v>
      </c>
      <c r="K677" s="229" t="s">
        <v>1952</v>
      </c>
      <c r="L677" s="229" t="str">
        <f t="shared" si="179"/>
        <v>+</v>
      </c>
      <c r="M677" s="230"/>
      <c r="N677" s="231"/>
      <c r="O677" s="231"/>
    </row>
    <row r="678" spans="1:15" ht="93.25" x14ac:dyDescent="0.35">
      <c r="A678" s="208">
        <v>587</v>
      </c>
      <c r="B678" s="152" t="s">
        <v>1102</v>
      </c>
      <c r="C678" s="174" t="s">
        <v>1832</v>
      </c>
      <c r="D678" s="192"/>
      <c r="E678" s="153"/>
      <c r="F678" s="153"/>
      <c r="G678" s="229">
        <v>2020</v>
      </c>
      <c r="H678" s="229">
        <v>2022</v>
      </c>
      <c r="I678" s="229" t="s">
        <v>1518</v>
      </c>
      <c r="J678" s="229" t="s">
        <v>1953</v>
      </c>
      <c r="K678" s="229" t="s">
        <v>1518</v>
      </c>
      <c r="L678" s="229" t="str">
        <f t="shared" si="179"/>
        <v>-</v>
      </c>
      <c r="M678" s="230"/>
      <c r="N678" s="231"/>
      <c r="O678" s="231"/>
    </row>
    <row r="679" spans="1:15" ht="62.2" x14ac:dyDescent="0.35">
      <c r="A679" s="208">
        <v>588</v>
      </c>
      <c r="B679" s="152" t="s">
        <v>1103</v>
      </c>
      <c r="C679" s="174" t="s">
        <v>1833</v>
      </c>
      <c r="D679" s="192"/>
      <c r="E679" s="153"/>
      <c r="F679" s="153"/>
      <c r="G679" s="229">
        <v>2019</v>
      </c>
      <c r="H679" s="229">
        <v>2021</v>
      </c>
      <c r="I679" s="229" t="s">
        <v>1518</v>
      </c>
      <c r="J679" s="229" t="s">
        <v>1953</v>
      </c>
      <c r="K679" s="229" t="s">
        <v>1518</v>
      </c>
      <c r="L679" s="229" t="str">
        <f t="shared" si="179"/>
        <v>-</v>
      </c>
      <c r="M679" s="230"/>
      <c r="N679" s="231"/>
      <c r="O679" s="231"/>
    </row>
    <row r="680" spans="1:15" ht="46.65" x14ac:dyDescent="0.35">
      <c r="A680" s="208">
        <v>589</v>
      </c>
      <c r="B680" s="152" t="s">
        <v>1104</v>
      </c>
      <c r="C680" s="174" t="s">
        <v>1834</v>
      </c>
      <c r="D680" s="192"/>
      <c r="E680" s="153"/>
      <c r="F680" s="153"/>
      <c r="G680" s="229">
        <v>2020</v>
      </c>
      <c r="H680" s="229">
        <v>2021</v>
      </c>
      <c r="I680" s="229" t="s">
        <v>1518</v>
      </c>
      <c r="J680" s="229" t="s">
        <v>1953</v>
      </c>
      <c r="K680" s="229" t="s">
        <v>1518</v>
      </c>
      <c r="L680" s="229" t="str">
        <f t="shared" si="179"/>
        <v>-</v>
      </c>
      <c r="M680" s="230"/>
      <c r="N680" s="231"/>
      <c r="O680" s="231"/>
    </row>
    <row r="681" spans="1:15" ht="62.2" x14ac:dyDescent="0.35">
      <c r="A681" s="208">
        <v>590</v>
      </c>
      <c r="B681" s="152" t="s">
        <v>1105</v>
      </c>
      <c r="C681" s="174" t="s">
        <v>1106</v>
      </c>
      <c r="D681" s="192"/>
      <c r="E681" s="153"/>
      <c r="F681" s="153"/>
      <c r="G681" s="229">
        <v>2019</v>
      </c>
      <c r="H681" s="229">
        <v>2020</v>
      </c>
      <c r="I681" s="229" t="s">
        <v>1952</v>
      </c>
      <c r="J681" s="229" t="s">
        <v>1953</v>
      </c>
      <c r="K681" s="229" t="s">
        <v>1952</v>
      </c>
      <c r="L681" s="229" t="str">
        <f t="shared" si="179"/>
        <v>+</v>
      </c>
      <c r="M681" s="230"/>
      <c r="N681" s="231"/>
      <c r="O681" s="231"/>
    </row>
    <row r="682" spans="1:15" s="138" customFormat="1" ht="46.65" x14ac:dyDescent="0.35">
      <c r="A682" s="208">
        <v>591</v>
      </c>
      <c r="B682" s="152" t="s">
        <v>1835</v>
      </c>
      <c r="C682" s="174" t="s">
        <v>1836</v>
      </c>
      <c r="D682" s="192"/>
      <c r="E682" s="153"/>
      <c r="F682" s="153"/>
      <c r="G682" s="229">
        <v>2020</v>
      </c>
      <c r="H682" s="229">
        <v>2021</v>
      </c>
      <c r="I682" s="229" t="s">
        <v>1518</v>
      </c>
      <c r="J682" s="229" t="s">
        <v>1953</v>
      </c>
      <c r="K682" s="229" t="s">
        <v>1518</v>
      </c>
      <c r="L682" s="229" t="str">
        <f t="shared" si="179"/>
        <v>-</v>
      </c>
      <c r="M682" s="230"/>
      <c r="N682" s="231"/>
      <c r="O682" s="231"/>
    </row>
    <row r="683" spans="1:15" ht="46.65" x14ac:dyDescent="0.35">
      <c r="A683" s="208">
        <v>592</v>
      </c>
      <c r="B683" s="152" t="s">
        <v>1837</v>
      </c>
      <c r="C683" s="174" t="s">
        <v>1107</v>
      </c>
      <c r="D683" s="192"/>
      <c r="E683" s="153"/>
      <c r="F683" s="153"/>
      <c r="G683" s="229">
        <v>2019</v>
      </c>
      <c r="H683" s="229">
        <v>2021</v>
      </c>
      <c r="I683" s="229" t="s">
        <v>1518</v>
      </c>
      <c r="J683" s="229" t="s">
        <v>1953</v>
      </c>
      <c r="K683" s="229" t="s">
        <v>1518</v>
      </c>
      <c r="L683" s="229" t="str">
        <f t="shared" si="179"/>
        <v>-</v>
      </c>
      <c r="M683" s="230"/>
      <c r="N683" s="231"/>
      <c r="O683" s="231"/>
    </row>
    <row r="684" spans="1:15" ht="62.2" x14ac:dyDescent="0.35">
      <c r="A684" s="208">
        <v>593</v>
      </c>
      <c r="B684" s="152" t="s">
        <v>1108</v>
      </c>
      <c r="C684" s="174" t="s">
        <v>1838</v>
      </c>
      <c r="D684" s="192"/>
      <c r="E684" s="153"/>
      <c r="F684" s="153"/>
      <c r="G684" s="229">
        <v>2019</v>
      </c>
      <c r="H684" s="229">
        <v>2021</v>
      </c>
      <c r="I684" s="229" t="s">
        <v>1518</v>
      </c>
      <c r="J684" s="229" t="s">
        <v>1953</v>
      </c>
      <c r="K684" s="229" t="s">
        <v>1518</v>
      </c>
      <c r="L684" s="229" t="str">
        <f t="shared" si="179"/>
        <v>-</v>
      </c>
      <c r="M684" s="230"/>
      <c r="N684" s="231"/>
      <c r="O684" s="231"/>
    </row>
    <row r="685" spans="1:15" ht="31.1" x14ac:dyDescent="0.35">
      <c r="A685" s="208">
        <v>594</v>
      </c>
      <c r="B685" s="152" t="s">
        <v>1109</v>
      </c>
      <c r="C685" s="176" t="s">
        <v>1110</v>
      </c>
      <c r="D685" s="192">
        <v>0.25</v>
      </c>
      <c r="E685" s="153"/>
      <c r="F685" s="153">
        <v>4.1000000000000002E-2</v>
      </c>
      <c r="G685" s="229">
        <v>2019</v>
      </c>
      <c r="H685" s="229">
        <v>2020</v>
      </c>
      <c r="I685" s="229" t="s">
        <v>1952</v>
      </c>
      <c r="J685" s="229" t="s">
        <v>1953</v>
      </c>
      <c r="K685" s="229" t="s">
        <v>1952</v>
      </c>
      <c r="L685" s="229" t="str">
        <f t="shared" si="179"/>
        <v>+</v>
      </c>
      <c r="M685" s="230"/>
      <c r="N685" s="231"/>
      <c r="O685" s="231"/>
    </row>
    <row r="686" spans="1:15" ht="30.05" x14ac:dyDescent="0.35">
      <c r="A686" s="172"/>
      <c r="B686" s="156" t="s">
        <v>463</v>
      </c>
      <c r="C686" s="173"/>
      <c r="D686" s="237">
        <f t="shared" ref="D686" si="182">SUM(D687:D694)</f>
        <v>0</v>
      </c>
      <c r="E686" s="237">
        <f t="shared" ref="E686:F686" si="183">SUM(E687:E694)</f>
        <v>0</v>
      </c>
      <c r="F686" s="237">
        <f t="shared" si="183"/>
        <v>4.0299999999999994</v>
      </c>
      <c r="G686" s="227"/>
      <c r="H686" s="228"/>
      <c r="I686" s="227"/>
      <c r="J686" s="227"/>
      <c r="K686" s="227"/>
      <c r="L686" s="227"/>
      <c r="M686" s="230"/>
      <c r="N686" s="231"/>
      <c r="O686" s="231"/>
    </row>
    <row r="687" spans="1:15" ht="46.65" x14ac:dyDescent="0.35">
      <c r="A687" s="208">
        <v>595</v>
      </c>
      <c r="B687" s="152" t="s">
        <v>1839</v>
      </c>
      <c r="C687" s="174" t="s">
        <v>1111</v>
      </c>
      <c r="D687" s="192"/>
      <c r="E687" s="153"/>
      <c r="F687" s="153">
        <v>2</v>
      </c>
      <c r="G687" s="229">
        <v>2017</v>
      </c>
      <c r="H687" s="229">
        <v>2020</v>
      </c>
      <c r="I687" s="229" t="s">
        <v>1952</v>
      </c>
      <c r="J687" s="229" t="s">
        <v>1953</v>
      </c>
      <c r="K687" s="229" t="s">
        <v>1952</v>
      </c>
      <c r="L687" s="229" t="str">
        <f t="shared" si="179"/>
        <v>+</v>
      </c>
      <c r="M687" s="230"/>
      <c r="N687" s="231"/>
      <c r="O687" s="231"/>
    </row>
    <row r="688" spans="1:15" ht="46.65" x14ac:dyDescent="0.35">
      <c r="A688" s="208">
        <v>596</v>
      </c>
      <c r="B688" s="152" t="s">
        <v>1112</v>
      </c>
      <c r="C688" s="174" t="s">
        <v>1113</v>
      </c>
      <c r="D688" s="192"/>
      <c r="E688" s="153"/>
      <c r="F688" s="153"/>
      <c r="G688" s="229">
        <v>2020</v>
      </c>
      <c r="H688" s="229">
        <v>2023</v>
      </c>
      <c r="I688" s="229" t="s">
        <v>1518</v>
      </c>
      <c r="J688" s="229" t="s">
        <v>1953</v>
      </c>
      <c r="K688" s="229" t="s">
        <v>1518</v>
      </c>
      <c r="L688" s="229" t="str">
        <f t="shared" si="179"/>
        <v>-</v>
      </c>
      <c r="M688" s="230"/>
      <c r="N688" s="231"/>
      <c r="O688" s="231"/>
    </row>
    <row r="689" spans="1:15" ht="77.7" x14ac:dyDescent="0.35">
      <c r="A689" s="208">
        <v>597</v>
      </c>
      <c r="B689" s="152" t="s">
        <v>1114</v>
      </c>
      <c r="C689" s="174" t="s">
        <v>1115</v>
      </c>
      <c r="D689" s="192"/>
      <c r="E689" s="153"/>
      <c r="F689" s="153"/>
      <c r="G689" s="229">
        <v>2019</v>
      </c>
      <c r="H689" s="229">
        <v>2020</v>
      </c>
      <c r="I689" s="229" t="s">
        <v>1518</v>
      </c>
      <c r="J689" s="229" t="s">
        <v>1953</v>
      </c>
      <c r="K689" s="229" t="s">
        <v>1518</v>
      </c>
      <c r="L689" s="229" t="str">
        <f t="shared" si="179"/>
        <v>-</v>
      </c>
      <c r="M689" s="230"/>
      <c r="N689" s="231"/>
      <c r="O689" s="231"/>
    </row>
    <row r="690" spans="1:15" ht="31.1" x14ac:dyDescent="0.35">
      <c r="A690" s="208">
        <v>598</v>
      </c>
      <c r="B690" s="152" t="s">
        <v>1116</v>
      </c>
      <c r="C690" s="174" t="s">
        <v>1117</v>
      </c>
      <c r="D690" s="192"/>
      <c r="E690" s="153"/>
      <c r="F690" s="153"/>
      <c r="G690" s="229">
        <v>2018</v>
      </c>
      <c r="H690" s="229">
        <v>2022</v>
      </c>
      <c r="I690" s="229" t="s">
        <v>1518</v>
      </c>
      <c r="J690" s="229" t="s">
        <v>1953</v>
      </c>
      <c r="K690" s="229" t="s">
        <v>1952</v>
      </c>
      <c r="L690" s="229" t="str">
        <f t="shared" si="179"/>
        <v>+</v>
      </c>
      <c r="M690" s="230"/>
      <c r="N690" s="231"/>
      <c r="O690" s="231"/>
    </row>
    <row r="691" spans="1:15" ht="62.2" x14ac:dyDescent="0.35">
      <c r="A691" s="208">
        <v>599</v>
      </c>
      <c r="B691" s="152" t="s">
        <v>1840</v>
      </c>
      <c r="C691" s="174" t="s">
        <v>1118</v>
      </c>
      <c r="D691" s="192"/>
      <c r="E691" s="153"/>
      <c r="F691" s="153">
        <v>2.0299999999999998</v>
      </c>
      <c r="G691" s="229">
        <v>2018</v>
      </c>
      <c r="H691" s="229">
        <v>2020</v>
      </c>
      <c r="I691" s="229" t="s">
        <v>1952</v>
      </c>
      <c r="J691" s="229" t="s">
        <v>1953</v>
      </c>
      <c r="K691" s="229" t="s">
        <v>1952</v>
      </c>
      <c r="L691" s="229" t="str">
        <f t="shared" si="179"/>
        <v>+</v>
      </c>
      <c r="M691" s="230"/>
      <c r="N691" s="231"/>
      <c r="O691" s="231"/>
    </row>
    <row r="692" spans="1:15" ht="46.65" x14ac:dyDescent="0.35">
      <c r="A692" s="208">
        <v>600</v>
      </c>
      <c r="B692" s="152" t="s">
        <v>1119</v>
      </c>
      <c r="C692" s="174" t="s">
        <v>1120</v>
      </c>
      <c r="D692" s="192"/>
      <c r="E692" s="153"/>
      <c r="F692" s="153"/>
      <c r="G692" s="229">
        <v>2018</v>
      </c>
      <c r="H692" s="229">
        <v>2022</v>
      </c>
      <c r="I692" s="229" t="s">
        <v>1518</v>
      </c>
      <c r="J692" s="229" t="s">
        <v>1953</v>
      </c>
      <c r="K692" s="229" t="s">
        <v>1518</v>
      </c>
      <c r="L692" s="229" t="str">
        <f t="shared" si="179"/>
        <v>-</v>
      </c>
      <c r="M692" s="230"/>
      <c r="N692" s="231"/>
      <c r="O692" s="231"/>
    </row>
    <row r="693" spans="1:15" ht="31.1" x14ac:dyDescent="0.35">
      <c r="A693" s="208">
        <v>601</v>
      </c>
      <c r="B693" s="152" t="s">
        <v>1841</v>
      </c>
      <c r="C693" s="176" t="s">
        <v>1121</v>
      </c>
      <c r="D693" s="192"/>
      <c r="E693" s="153"/>
      <c r="F693" s="153"/>
      <c r="G693" s="229">
        <v>2019</v>
      </c>
      <c r="H693" s="229">
        <v>2020</v>
      </c>
      <c r="I693" s="229" t="s">
        <v>1518</v>
      </c>
      <c r="J693" s="229" t="s">
        <v>1953</v>
      </c>
      <c r="K693" s="229" t="s">
        <v>1518</v>
      </c>
      <c r="L693" s="229" t="str">
        <f t="shared" si="179"/>
        <v>-</v>
      </c>
      <c r="M693" s="230"/>
      <c r="N693" s="231"/>
      <c r="O693" s="231"/>
    </row>
    <row r="694" spans="1:15" ht="46.65" x14ac:dyDescent="0.35">
      <c r="A694" s="208">
        <v>602</v>
      </c>
      <c r="B694" s="152" t="s">
        <v>1842</v>
      </c>
      <c r="C694" s="174" t="s">
        <v>1843</v>
      </c>
      <c r="D694" s="192"/>
      <c r="E694" s="153"/>
      <c r="F694" s="153"/>
      <c r="G694" s="229">
        <v>2020</v>
      </c>
      <c r="H694" s="229">
        <v>2021</v>
      </c>
      <c r="I694" s="229" t="s">
        <v>1518</v>
      </c>
      <c r="J694" s="229" t="s">
        <v>1953</v>
      </c>
      <c r="K694" s="229" t="s">
        <v>1518</v>
      </c>
      <c r="L694" s="229" t="str">
        <f t="shared" si="179"/>
        <v>-</v>
      </c>
      <c r="M694" s="230"/>
      <c r="N694" s="231"/>
      <c r="O694" s="231"/>
    </row>
    <row r="695" spans="1:15" ht="30.05" x14ac:dyDescent="0.35">
      <c r="A695" s="172"/>
      <c r="B695" s="156" t="s">
        <v>1122</v>
      </c>
      <c r="C695" s="173"/>
      <c r="D695" s="237">
        <f t="shared" ref="D695" si="184">SUM(D696:D697)</f>
        <v>0</v>
      </c>
      <c r="E695" s="237">
        <f t="shared" ref="E695:F695" si="185">SUM(E696:E697)</f>
        <v>0</v>
      </c>
      <c r="F695" s="237">
        <f t="shared" si="185"/>
        <v>5.7999999999999989</v>
      </c>
      <c r="G695" s="227"/>
      <c r="H695" s="228"/>
      <c r="I695" s="227"/>
      <c r="J695" s="227"/>
      <c r="K695" s="227"/>
      <c r="L695" s="227"/>
      <c r="M695" s="230"/>
      <c r="N695" s="231"/>
      <c r="O695" s="231"/>
    </row>
    <row r="696" spans="1:15" ht="46.65" x14ac:dyDescent="0.35">
      <c r="A696" s="208">
        <v>603</v>
      </c>
      <c r="B696" s="152" t="s">
        <v>1123</v>
      </c>
      <c r="C696" s="174" t="s">
        <v>1124</v>
      </c>
      <c r="D696" s="192"/>
      <c r="E696" s="153"/>
      <c r="F696" s="153">
        <v>5.7999999999999989</v>
      </c>
      <c r="G696" s="229">
        <v>2018</v>
      </c>
      <c r="H696" s="229">
        <v>2020</v>
      </c>
      <c r="I696" s="229" t="s">
        <v>1952</v>
      </c>
      <c r="J696" s="229" t="s">
        <v>1953</v>
      </c>
      <c r="K696" s="229" t="s">
        <v>1952</v>
      </c>
      <c r="L696" s="229" t="str">
        <f t="shared" si="179"/>
        <v>+</v>
      </c>
      <c r="M696" s="230"/>
      <c r="N696" s="231"/>
      <c r="O696" s="231"/>
    </row>
    <row r="697" spans="1:15" ht="31.1" x14ac:dyDescent="0.35">
      <c r="A697" s="208">
        <v>604</v>
      </c>
      <c r="B697" s="152" t="s">
        <v>1125</v>
      </c>
      <c r="C697" s="174" t="s">
        <v>1126</v>
      </c>
      <c r="D697" s="192"/>
      <c r="E697" s="153"/>
      <c r="F697" s="153"/>
      <c r="G697" s="229">
        <v>2018</v>
      </c>
      <c r="H697" s="229">
        <v>2021</v>
      </c>
      <c r="I697" s="229" t="s">
        <v>1952</v>
      </c>
      <c r="J697" s="229" t="s">
        <v>1953</v>
      </c>
      <c r="K697" s="229" t="s">
        <v>1518</v>
      </c>
      <c r="L697" s="229" t="str">
        <f t="shared" si="179"/>
        <v>-</v>
      </c>
      <c r="M697" s="230"/>
      <c r="N697" s="231"/>
      <c r="O697" s="231"/>
    </row>
    <row r="698" spans="1:15" ht="30.05" x14ac:dyDescent="0.35">
      <c r="A698" s="172"/>
      <c r="B698" s="156" t="s">
        <v>340</v>
      </c>
      <c r="C698" s="173"/>
      <c r="D698" s="237">
        <f t="shared" ref="D698" si="186">SUM(D699:D707)</f>
        <v>0.5</v>
      </c>
      <c r="E698" s="237">
        <f t="shared" ref="E698:F698" si="187">SUM(E699:E707)</f>
        <v>0</v>
      </c>
      <c r="F698" s="237">
        <f t="shared" si="187"/>
        <v>1.8855</v>
      </c>
      <c r="G698" s="227"/>
      <c r="H698" s="228"/>
      <c r="I698" s="227"/>
      <c r="J698" s="227"/>
      <c r="K698" s="227"/>
      <c r="L698" s="227"/>
      <c r="M698" s="230"/>
      <c r="N698" s="231"/>
      <c r="O698" s="231"/>
    </row>
    <row r="699" spans="1:15" ht="46.65" x14ac:dyDescent="0.35">
      <c r="A699" s="208">
        <v>605</v>
      </c>
      <c r="B699" s="152" t="s">
        <v>1127</v>
      </c>
      <c r="C699" s="174" t="s">
        <v>1128</v>
      </c>
      <c r="D699" s="192">
        <v>0.25</v>
      </c>
      <c r="E699" s="153"/>
      <c r="F699" s="153">
        <v>0.46699999999999997</v>
      </c>
      <c r="G699" s="229">
        <v>2019</v>
      </c>
      <c r="H699" s="229">
        <v>2021</v>
      </c>
      <c r="I699" s="229" t="s">
        <v>1952</v>
      </c>
      <c r="J699" s="229" t="s">
        <v>1953</v>
      </c>
      <c r="K699" s="229" t="s">
        <v>1952</v>
      </c>
      <c r="L699" s="229" t="str">
        <f t="shared" si="179"/>
        <v>+</v>
      </c>
      <c r="M699" s="230"/>
      <c r="N699" s="231"/>
      <c r="O699" s="231"/>
    </row>
    <row r="700" spans="1:15" ht="62.2" x14ac:dyDescent="0.35">
      <c r="A700" s="208">
        <v>606</v>
      </c>
      <c r="B700" s="152" t="s">
        <v>1844</v>
      </c>
      <c r="C700" s="174" t="s">
        <v>1129</v>
      </c>
      <c r="D700" s="192"/>
      <c r="E700" s="153"/>
      <c r="F700" s="153">
        <v>0.47799999999999998</v>
      </c>
      <c r="G700" s="229">
        <v>2018</v>
      </c>
      <c r="H700" s="229">
        <v>2020</v>
      </c>
      <c r="I700" s="229" t="s">
        <v>1952</v>
      </c>
      <c r="J700" s="229" t="s">
        <v>1953</v>
      </c>
      <c r="K700" s="229" t="s">
        <v>1952</v>
      </c>
      <c r="L700" s="229" t="str">
        <f t="shared" si="179"/>
        <v>+</v>
      </c>
      <c r="M700" s="230"/>
      <c r="N700" s="231"/>
      <c r="O700" s="231"/>
    </row>
    <row r="701" spans="1:15" ht="46.65" x14ac:dyDescent="0.35">
      <c r="A701" s="208">
        <v>607</v>
      </c>
      <c r="B701" s="152" t="s">
        <v>1845</v>
      </c>
      <c r="C701" s="174" t="s">
        <v>1130</v>
      </c>
      <c r="D701" s="192">
        <v>0.25</v>
      </c>
      <c r="E701" s="153"/>
      <c r="F701" s="153">
        <v>0.77300000000000002</v>
      </c>
      <c r="G701" s="229">
        <v>2019</v>
      </c>
      <c r="H701" s="229">
        <v>2021</v>
      </c>
      <c r="I701" s="229" t="s">
        <v>1952</v>
      </c>
      <c r="J701" s="229" t="s">
        <v>1953</v>
      </c>
      <c r="K701" s="229" t="s">
        <v>1952</v>
      </c>
      <c r="L701" s="229" t="str">
        <f t="shared" si="179"/>
        <v>+</v>
      </c>
      <c r="M701" s="230"/>
      <c r="N701" s="231"/>
      <c r="O701" s="231"/>
    </row>
    <row r="702" spans="1:15" ht="46.65" x14ac:dyDescent="0.35">
      <c r="A702" s="208">
        <v>608</v>
      </c>
      <c r="B702" s="152" t="s">
        <v>1846</v>
      </c>
      <c r="C702" s="176" t="s">
        <v>1131</v>
      </c>
      <c r="D702" s="192"/>
      <c r="E702" s="153"/>
      <c r="F702" s="153"/>
      <c r="G702" s="229">
        <v>2019</v>
      </c>
      <c r="H702" s="229">
        <v>2020</v>
      </c>
      <c r="I702" s="229" t="s">
        <v>1518</v>
      </c>
      <c r="J702" s="229" t="s">
        <v>1953</v>
      </c>
      <c r="K702" s="229" t="s">
        <v>1518</v>
      </c>
      <c r="L702" s="229" t="str">
        <f t="shared" si="179"/>
        <v>-</v>
      </c>
      <c r="M702" s="230"/>
      <c r="N702" s="231"/>
      <c r="O702" s="231"/>
    </row>
    <row r="703" spans="1:15" ht="62.2" x14ac:dyDescent="0.35">
      <c r="A703" s="208">
        <v>609</v>
      </c>
      <c r="B703" s="152" t="s">
        <v>1847</v>
      </c>
      <c r="C703" s="176" t="s">
        <v>1132</v>
      </c>
      <c r="D703" s="192"/>
      <c r="E703" s="153"/>
      <c r="F703" s="153"/>
      <c r="G703" s="229">
        <v>2019</v>
      </c>
      <c r="H703" s="229">
        <v>2020</v>
      </c>
      <c r="I703" s="229" t="s">
        <v>1518</v>
      </c>
      <c r="J703" s="229" t="s">
        <v>1953</v>
      </c>
      <c r="K703" s="229" t="s">
        <v>1952</v>
      </c>
      <c r="L703" s="229" t="str">
        <f t="shared" si="179"/>
        <v>+</v>
      </c>
      <c r="M703" s="230"/>
      <c r="N703" s="231"/>
      <c r="O703" s="231"/>
    </row>
    <row r="704" spans="1:15" ht="77.7" x14ac:dyDescent="0.35">
      <c r="A704" s="208">
        <v>610</v>
      </c>
      <c r="B704" s="152" t="s">
        <v>1133</v>
      </c>
      <c r="C704" s="174" t="s">
        <v>1848</v>
      </c>
      <c r="D704" s="192"/>
      <c r="E704" s="153"/>
      <c r="F704" s="153"/>
      <c r="G704" s="229">
        <v>2021</v>
      </c>
      <c r="H704" s="229">
        <v>2021</v>
      </c>
      <c r="I704" s="229" t="s">
        <v>1518</v>
      </c>
      <c r="J704" s="229" t="s">
        <v>1953</v>
      </c>
      <c r="K704" s="229" t="s">
        <v>1518</v>
      </c>
      <c r="L704" s="229" t="str">
        <f t="shared" si="179"/>
        <v>-</v>
      </c>
      <c r="M704" s="230"/>
      <c r="N704" s="231"/>
      <c r="O704" s="231"/>
    </row>
    <row r="705" spans="1:15" ht="46.65" x14ac:dyDescent="0.35">
      <c r="A705" s="208">
        <v>611</v>
      </c>
      <c r="B705" s="152" t="s">
        <v>1849</v>
      </c>
      <c r="C705" s="174" t="s">
        <v>1134</v>
      </c>
      <c r="D705" s="192"/>
      <c r="E705" s="153"/>
      <c r="F705" s="153"/>
      <c r="G705" s="229">
        <v>2019</v>
      </c>
      <c r="H705" s="229">
        <v>2020</v>
      </c>
      <c r="I705" s="229" t="s">
        <v>1518</v>
      </c>
      <c r="J705" s="229" t="s">
        <v>1953</v>
      </c>
      <c r="K705" s="229" t="s">
        <v>1952</v>
      </c>
      <c r="L705" s="229" t="str">
        <f t="shared" si="179"/>
        <v>+</v>
      </c>
      <c r="M705" s="230"/>
      <c r="N705" s="231"/>
      <c r="O705" s="231"/>
    </row>
    <row r="706" spans="1:15" ht="46.65" x14ac:dyDescent="0.35">
      <c r="A706" s="208">
        <v>612</v>
      </c>
      <c r="B706" s="152" t="s">
        <v>1135</v>
      </c>
      <c r="C706" s="174" t="s">
        <v>1850</v>
      </c>
      <c r="D706" s="192"/>
      <c r="E706" s="153"/>
      <c r="F706" s="153"/>
      <c r="G706" s="229">
        <v>2019</v>
      </c>
      <c r="H706" s="229">
        <v>2021</v>
      </c>
      <c r="I706" s="229" t="s">
        <v>1518</v>
      </c>
      <c r="J706" s="229" t="s">
        <v>1953</v>
      </c>
      <c r="K706" s="229" t="s">
        <v>1518</v>
      </c>
      <c r="L706" s="229" t="str">
        <f t="shared" si="179"/>
        <v>-</v>
      </c>
      <c r="M706" s="230"/>
      <c r="N706" s="231"/>
      <c r="O706" s="231"/>
    </row>
    <row r="707" spans="1:15" ht="31.1" x14ac:dyDescent="0.35">
      <c r="A707" s="208">
        <v>613</v>
      </c>
      <c r="B707" s="152" t="s">
        <v>1136</v>
      </c>
      <c r="C707" s="174" t="s">
        <v>1137</v>
      </c>
      <c r="D707" s="192"/>
      <c r="E707" s="153"/>
      <c r="F707" s="153">
        <v>0.16750000000000001</v>
      </c>
      <c r="G707" s="229">
        <v>2018</v>
      </c>
      <c r="H707" s="229">
        <v>2020</v>
      </c>
      <c r="I707" s="229" t="s">
        <v>1952</v>
      </c>
      <c r="J707" s="229" t="s">
        <v>1953</v>
      </c>
      <c r="K707" s="229" t="s">
        <v>1952</v>
      </c>
      <c r="L707" s="229" t="str">
        <f t="shared" si="179"/>
        <v>+</v>
      </c>
      <c r="M707" s="230"/>
      <c r="N707" s="231"/>
      <c r="O707" s="231"/>
    </row>
    <row r="708" spans="1:15" ht="30.05" x14ac:dyDescent="0.35">
      <c r="A708" s="172"/>
      <c r="B708" s="156" t="s">
        <v>469</v>
      </c>
      <c r="C708" s="173"/>
      <c r="D708" s="237">
        <f t="shared" ref="D708" si="188">SUM(D709:D740)</f>
        <v>1.8599999999999999</v>
      </c>
      <c r="E708" s="237">
        <f t="shared" ref="E708" si="189">SUM(E709:E740)</f>
        <v>0</v>
      </c>
      <c r="F708" s="237">
        <f t="shared" ref="F708" si="190">SUM(F709:F740)</f>
        <v>5.8010200000000003</v>
      </c>
      <c r="G708" s="227"/>
      <c r="H708" s="228"/>
      <c r="I708" s="227"/>
      <c r="J708" s="227"/>
      <c r="K708" s="227"/>
      <c r="L708" s="227"/>
      <c r="M708" s="230"/>
      <c r="N708" s="231"/>
      <c r="O708" s="231"/>
    </row>
    <row r="709" spans="1:15" ht="31.1" x14ac:dyDescent="0.35">
      <c r="A709" s="208">
        <v>614</v>
      </c>
      <c r="B709" s="152" t="s">
        <v>1138</v>
      </c>
      <c r="C709" s="174" t="s">
        <v>1139</v>
      </c>
      <c r="D709" s="192">
        <v>0.25</v>
      </c>
      <c r="E709" s="153"/>
      <c r="F709" s="153">
        <v>1.7250000000000001</v>
      </c>
      <c r="G709" s="229">
        <v>2019</v>
      </c>
      <c r="H709" s="229">
        <v>2021</v>
      </c>
      <c r="I709" s="229" t="s">
        <v>1952</v>
      </c>
      <c r="J709" s="229" t="s">
        <v>1953</v>
      </c>
      <c r="K709" s="229" t="s">
        <v>1952</v>
      </c>
      <c r="L709" s="229" t="str">
        <f t="shared" si="179"/>
        <v>+</v>
      </c>
      <c r="M709" s="230"/>
      <c r="N709" s="231"/>
      <c r="O709" s="231"/>
    </row>
    <row r="710" spans="1:15" ht="77.7" x14ac:dyDescent="0.35">
      <c r="A710" s="208">
        <v>615</v>
      </c>
      <c r="B710" s="152" t="s">
        <v>1851</v>
      </c>
      <c r="C710" s="174" t="s">
        <v>1140</v>
      </c>
      <c r="D710" s="192"/>
      <c r="E710" s="153"/>
      <c r="F710" s="153"/>
      <c r="G710" s="229">
        <v>2019</v>
      </c>
      <c r="H710" s="229">
        <v>2021</v>
      </c>
      <c r="I710" s="229" t="s">
        <v>1518</v>
      </c>
      <c r="J710" s="229" t="s">
        <v>1953</v>
      </c>
      <c r="K710" s="229" t="s">
        <v>1952</v>
      </c>
      <c r="L710" s="229" t="str">
        <f t="shared" si="179"/>
        <v>+</v>
      </c>
      <c r="M710" s="230"/>
      <c r="N710" s="231"/>
      <c r="O710" s="231"/>
    </row>
    <row r="711" spans="1:15" ht="46.65" x14ac:dyDescent="0.35">
      <c r="A711" s="208">
        <v>616</v>
      </c>
      <c r="B711" s="152" t="s">
        <v>1141</v>
      </c>
      <c r="C711" s="174" t="s">
        <v>1142</v>
      </c>
      <c r="D711" s="192"/>
      <c r="E711" s="153"/>
      <c r="F711" s="153"/>
      <c r="G711" s="229">
        <v>2019</v>
      </c>
      <c r="H711" s="229">
        <v>2020</v>
      </c>
      <c r="I711" s="229" t="s">
        <v>1518</v>
      </c>
      <c r="J711" s="229" t="s">
        <v>1953</v>
      </c>
      <c r="K711" s="229" t="s">
        <v>1952</v>
      </c>
      <c r="L711" s="229" t="str">
        <f t="shared" si="179"/>
        <v>+</v>
      </c>
      <c r="M711" s="230"/>
      <c r="N711" s="231"/>
      <c r="O711" s="231"/>
    </row>
    <row r="712" spans="1:15" ht="46.65" x14ac:dyDescent="0.35">
      <c r="A712" s="208">
        <v>617</v>
      </c>
      <c r="B712" s="152" t="s">
        <v>1143</v>
      </c>
      <c r="C712" s="174" t="s">
        <v>1144</v>
      </c>
      <c r="D712" s="192"/>
      <c r="E712" s="153"/>
      <c r="F712" s="153"/>
      <c r="G712" s="229">
        <v>2020</v>
      </c>
      <c r="H712" s="229">
        <v>2022</v>
      </c>
      <c r="I712" s="229" t="s">
        <v>1518</v>
      </c>
      <c r="J712" s="229" t="s">
        <v>1953</v>
      </c>
      <c r="K712" s="229" t="s">
        <v>1518</v>
      </c>
      <c r="L712" s="229" t="str">
        <f t="shared" si="179"/>
        <v>-</v>
      </c>
      <c r="M712" s="230"/>
      <c r="N712" s="231"/>
      <c r="O712" s="231"/>
    </row>
    <row r="713" spans="1:15" ht="46.65" x14ac:dyDescent="0.35">
      <c r="A713" s="208">
        <v>618</v>
      </c>
      <c r="B713" s="152" t="s">
        <v>1145</v>
      </c>
      <c r="C713" s="174" t="s">
        <v>1146</v>
      </c>
      <c r="D713" s="192">
        <v>0.25</v>
      </c>
      <c r="E713" s="153"/>
      <c r="F713" s="153">
        <v>0.84</v>
      </c>
      <c r="G713" s="229">
        <v>2016</v>
      </c>
      <c r="H713" s="229">
        <v>2021</v>
      </c>
      <c r="I713" s="229" t="s">
        <v>1952</v>
      </c>
      <c r="J713" s="229" t="s">
        <v>1953</v>
      </c>
      <c r="K713" s="229" t="s">
        <v>1952</v>
      </c>
      <c r="L713" s="229" t="str">
        <f t="shared" si="179"/>
        <v>+</v>
      </c>
      <c r="M713" s="230"/>
      <c r="N713" s="231"/>
      <c r="O713" s="231"/>
    </row>
    <row r="714" spans="1:15" ht="62.2" x14ac:dyDescent="0.35">
      <c r="A714" s="208">
        <v>619</v>
      </c>
      <c r="B714" s="152" t="s">
        <v>1147</v>
      </c>
      <c r="C714" s="174" t="s">
        <v>1148</v>
      </c>
      <c r="D714" s="192"/>
      <c r="E714" s="153"/>
      <c r="F714" s="153"/>
      <c r="G714" s="229">
        <v>2016</v>
      </c>
      <c r="H714" s="229">
        <v>2025</v>
      </c>
      <c r="I714" s="229" t="s">
        <v>1518</v>
      </c>
      <c r="J714" s="229" t="s">
        <v>1953</v>
      </c>
      <c r="K714" s="229" t="s">
        <v>1952</v>
      </c>
      <c r="L714" s="229" t="str">
        <f t="shared" si="179"/>
        <v>+</v>
      </c>
      <c r="M714" s="230"/>
      <c r="N714" s="231"/>
      <c r="O714" s="231"/>
    </row>
    <row r="715" spans="1:15" ht="46.65" x14ac:dyDescent="0.35">
      <c r="A715" s="208">
        <v>620</v>
      </c>
      <c r="B715" s="152" t="s">
        <v>1149</v>
      </c>
      <c r="C715" s="174" t="s">
        <v>1150</v>
      </c>
      <c r="D715" s="192"/>
      <c r="E715" s="153"/>
      <c r="F715" s="153">
        <v>7.0000000000000001E-3</v>
      </c>
      <c r="G715" s="229">
        <v>2018</v>
      </c>
      <c r="H715" s="229">
        <v>2021</v>
      </c>
      <c r="I715" s="229" t="s">
        <v>1952</v>
      </c>
      <c r="J715" s="229" t="s">
        <v>1953</v>
      </c>
      <c r="K715" s="229" t="s">
        <v>1952</v>
      </c>
      <c r="L715" s="229" t="str">
        <f t="shared" si="179"/>
        <v>+</v>
      </c>
      <c r="M715" s="230"/>
      <c r="N715" s="231"/>
      <c r="O715" s="231"/>
    </row>
    <row r="716" spans="1:15" ht="31.1" x14ac:dyDescent="0.35">
      <c r="A716" s="208">
        <v>621</v>
      </c>
      <c r="B716" s="152" t="s">
        <v>1151</v>
      </c>
      <c r="C716" s="174" t="s">
        <v>1152</v>
      </c>
      <c r="D716" s="192"/>
      <c r="E716" s="153"/>
      <c r="F716" s="153">
        <v>6.6000000000000003E-2</v>
      </c>
      <c r="G716" s="229">
        <v>2018</v>
      </c>
      <c r="H716" s="229">
        <v>2021</v>
      </c>
      <c r="I716" s="229" t="s">
        <v>1952</v>
      </c>
      <c r="J716" s="229" t="s">
        <v>1953</v>
      </c>
      <c r="K716" s="229" t="s">
        <v>1952</v>
      </c>
      <c r="L716" s="229" t="str">
        <f t="shared" si="179"/>
        <v>+</v>
      </c>
      <c r="M716" s="230"/>
      <c r="N716" s="231"/>
      <c r="O716" s="231"/>
    </row>
    <row r="717" spans="1:15" ht="46.65" x14ac:dyDescent="0.35">
      <c r="A717" s="208">
        <v>622</v>
      </c>
      <c r="B717" s="152" t="s">
        <v>1153</v>
      </c>
      <c r="C717" s="174" t="s">
        <v>1154</v>
      </c>
      <c r="D717" s="192"/>
      <c r="E717" s="153"/>
      <c r="F717" s="153">
        <v>0.08</v>
      </c>
      <c r="G717" s="229">
        <v>2018</v>
      </c>
      <c r="H717" s="229">
        <v>2021</v>
      </c>
      <c r="I717" s="229" t="s">
        <v>1952</v>
      </c>
      <c r="J717" s="229" t="s">
        <v>1953</v>
      </c>
      <c r="K717" s="229" t="s">
        <v>1952</v>
      </c>
      <c r="L717" s="229" t="str">
        <f t="shared" si="179"/>
        <v>+</v>
      </c>
      <c r="M717" s="230"/>
      <c r="N717" s="231"/>
      <c r="O717" s="231"/>
    </row>
    <row r="718" spans="1:15" ht="31.1" x14ac:dyDescent="0.35">
      <c r="A718" s="208">
        <v>623</v>
      </c>
      <c r="B718" s="152" t="s">
        <v>1155</v>
      </c>
      <c r="C718" s="174" t="s">
        <v>1156</v>
      </c>
      <c r="D718" s="192"/>
      <c r="E718" s="153"/>
      <c r="F718" s="153">
        <v>5.2699999999999997E-2</v>
      </c>
      <c r="G718" s="229">
        <v>2018</v>
      </c>
      <c r="H718" s="229">
        <v>2021</v>
      </c>
      <c r="I718" s="229" t="s">
        <v>1952</v>
      </c>
      <c r="J718" s="229" t="s">
        <v>1953</v>
      </c>
      <c r="K718" s="229" t="s">
        <v>1952</v>
      </c>
      <c r="L718" s="229" t="str">
        <f t="shared" si="179"/>
        <v>+</v>
      </c>
      <c r="M718" s="230"/>
      <c r="N718" s="231"/>
      <c r="O718" s="231"/>
    </row>
    <row r="719" spans="1:15" ht="46.65" x14ac:dyDescent="0.35">
      <c r="A719" s="208">
        <v>624</v>
      </c>
      <c r="B719" s="152" t="s">
        <v>1157</v>
      </c>
      <c r="C719" s="174" t="s">
        <v>1158</v>
      </c>
      <c r="D719" s="192"/>
      <c r="E719" s="153"/>
      <c r="F719" s="153"/>
      <c r="G719" s="229">
        <v>2018</v>
      </c>
      <c r="H719" s="229">
        <v>2021</v>
      </c>
      <c r="I719" s="229" t="s">
        <v>1518</v>
      </c>
      <c r="J719" s="229" t="s">
        <v>1953</v>
      </c>
      <c r="K719" s="229" t="s">
        <v>1518</v>
      </c>
      <c r="L719" s="229" t="str">
        <f t="shared" si="179"/>
        <v>-</v>
      </c>
      <c r="M719" s="230"/>
      <c r="N719" s="231"/>
      <c r="O719" s="231"/>
    </row>
    <row r="720" spans="1:15" ht="46.65" x14ac:dyDescent="0.35">
      <c r="A720" s="208">
        <v>625</v>
      </c>
      <c r="B720" s="152" t="s">
        <v>1159</v>
      </c>
      <c r="C720" s="174" t="s">
        <v>1160</v>
      </c>
      <c r="D720" s="192"/>
      <c r="E720" s="153"/>
      <c r="F720" s="153">
        <v>6.3E-2</v>
      </c>
      <c r="G720" s="229">
        <v>2018</v>
      </c>
      <c r="H720" s="229">
        <v>2021</v>
      </c>
      <c r="I720" s="229" t="s">
        <v>1952</v>
      </c>
      <c r="J720" s="229" t="s">
        <v>1953</v>
      </c>
      <c r="K720" s="229" t="s">
        <v>1952</v>
      </c>
      <c r="L720" s="229" t="str">
        <f t="shared" si="179"/>
        <v>+</v>
      </c>
      <c r="M720" s="230"/>
      <c r="N720" s="231"/>
      <c r="O720" s="231"/>
    </row>
    <row r="721" spans="1:15" ht="31.1" x14ac:dyDescent="0.35">
      <c r="A721" s="208">
        <v>626</v>
      </c>
      <c r="B721" s="152" t="s">
        <v>1161</v>
      </c>
      <c r="C721" s="174" t="s">
        <v>1162</v>
      </c>
      <c r="D721" s="192"/>
      <c r="E721" s="153"/>
      <c r="F721" s="153"/>
      <c r="G721" s="229">
        <v>2018</v>
      </c>
      <c r="H721" s="229">
        <v>2021</v>
      </c>
      <c r="I721" s="229" t="s">
        <v>1952</v>
      </c>
      <c r="J721" s="229" t="s">
        <v>1953</v>
      </c>
      <c r="K721" s="229" t="s">
        <v>1952</v>
      </c>
      <c r="L721" s="229" t="str">
        <f t="shared" si="179"/>
        <v>+</v>
      </c>
      <c r="M721" s="230"/>
      <c r="N721" s="231"/>
      <c r="O721" s="231"/>
    </row>
    <row r="722" spans="1:15" ht="46.65" x14ac:dyDescent="0.35">
      <c r="A722" s="208">
        <v>627</v>
      </c>
      <c r="B722" s="152" t="s">
        <v>1163</v>
      </c>
      <c r="C722" s="174" t="s">
        <v>1164</v>
      </c>
      <c r="D722" s="192"/>
      <c r="E722" s="153"/>
      <c r="F722" s="153">
        <v>3.2000000000000001E-2</v>
      </c>
      <c r="G722" s="229">
        <v>2018</v>
      </c>
      <c r="H722" s="229">
        <v>2021</v>
      </c>
      <c r="I722" s="229" t="s">
        <v>1952</v>
      </c>
      <c r="J722" s="229" t="s">
        <v>1953</v>
      </c>
      <c r="K722" s="229" t="s">
        <v>1952</v>
      </c>
      <c r="L722" s="229" t="str">
        <f t="shared" si="179"/>
        <v>+</v>
      </c>
      <c r="M722" s="230"/>
      <c r="N722" s="231"/>
      <c r="O722" s="231"/>
    </row>
    <row r="723" spans="1:15" ht="46.65" x14ac:dyDescent="0.35">
      <c r="A723" s="208">
        <v>628</v>
      </c>
      <c r="B723" s="152" t="s">
        <v>1165</v>
      </c>
      <c r="C723" s="174" t="s">
        <v>1166</v>
      </c>
      <c r="D723" s="192"/>
      <c r="E723" s="153"/>
      <c r="F723" s="153">
        <v>3.2000000000000001E-2</v>
      </c>
      <c r="G723" s="229">
        <v>2018</v>
      </c>
      <c r="H723" s="229">
        <v>2021</v>
      </c>
      <c r="I723" s="229" t="s">
        <v>1952</v>
      </c>
      <c r="J723" s="229" t="s">
        <v>1953</v>
      </c>
      <c r="K723" s="229" t="s">
        <v>1952</v>
      </c>
      <c r="L723" s="229" t="str">
        <f t="shared" si="179"/>
        <v>+</v>
      </c>
      <c r="M723" s="230"/>
      <c r="N723" s="231"/>
      <c r="O723" s="231"/>
    </row>
    <row r="724" spans="1:15" ht="46.65" x14ac:dyDescent="0.35">
      <c r="A724" s="208">
        <v>629</v>
      </c>
      <c r="B724" s="152" t="s">
        <v>1167</v>
      </c>
      <c r="C724" s="174" t="s">
        <v>1168</v>
      </c>
      <c r="D724" s="192"/>
      <c r="E724" s="153"/>
      <c r="F724" s="153">
        <v>3.2000000000000001E-2</v>
      </c>
      <c r="G724" s="229">
        <v>2018</v>
      </c>
      <c r="H724" s="229">
        <v>2021</v>
      </c>
      <c r="I724" s="229" t="s">
        <v>1952</v>
      </c>
      <c r="J724" s="229" t="s">
        <v>1953</v>
      </c>
      <c r="K724" s="229" t="s">
        <v>1952</v>
      </c>
      <c r="L724" s="229" t="str">
        <f t="shared" si="179"/>
        <v>+</v>
      </c>
      <c r="M724" s="230"/>
      <c r="N724" s="231"/>
      <c r="O724" s="231"/>
    </row>
    <row r="725" spans="1:15" ht="46.65" x14ac:dyDescent="0.35">
      <c r="A725" s="208">
        <v>630</v>
      </c>
      <c r="B725" s="152" t="s">
        <v>1169</v>
      </c>
      <c r="C725" s="174" t="s">
        <v>1170</v>
      </c>
      <c r="D725" s="192"/>
      <c r="E725" s="153"/>
      <c r="F725" s="153"/>
      <c r="G725" s="229">
        <v>2018</v>
      </c>
      <c r="H725" s="229">
        <v>2021</v>
      </c>
      <c r="I725" s="229" t="s">
        <v>1952</v>
      </c>
      <c r="J725" s="229" t="s">
        <v>1953</v>
      </c>
      <c r="K725" s="229" t="s">
        <v>1952</v>
      </c>
      <c r="L725" s="229" t="str">
        <f t="shared" si="179"/>
        <v>+</v>
      </c>
      <c r="M725" s="230"/>
      <c r="N725" s="231"/>
      <c r="O725" s="231"/>
    </row>
    <row r="726" spans="1:15" ht="46.65" x14ac:dyDescent="0.35">
      <c r="A726" s="208">
        <v>631</v>
      </c>
      <c r="B726" s="152" t="s">
        <v>1171</v>
      </c>
      <c r="C726" s="174" t="s">
        <v>1172</v>
      </c>
      <c r="D726" s="192"/>
      <c r="E726" s="153"/>
      <c r="F726" s="153">
        <v>1.4E-2</v>
      </c>
      <c r="G726" s="229">
        <v>2018</v>
      </c>
      <c r="H726" s="229">
        <v>2021</v>
      </c>
      <c r="I726" s="229" t="s">
        <v>1952</v>
      </c>
      <c r="J726" s="229" t="s">
        <v>1953</v>
      </c>
      <c r="K726" s="229" t="s">
        <v>1952</v>
      </c>
      <c r="L726" s="229" t="str">
        <f t="shared" si="179"/>
        <v>+</v>
      </c>
      <c r="M726" s="230"/>
      <c r="N726" s="231"/>
      <c r="O726" s="231"/>
    </row>
    <row r="727" spans="1:15" ht="46.65" x14ac:dyDescent="0.35">
      <c r="A727" s="208">
        <v>632</v>
      </c>
      <c r="B727" s="152" t="s">
        <v>1173</v>
      </c>
      <c r="C727" s="174" t="s">
        <v>1174</v>
      </c>
      <c r="D727" s="192"/>
      <c r="E727" s="153"/>
      <c r="F727" s="153">
        <v>4.2299999999999997E-2</v>
      </c>
      <c r="G727" s="229">
        <v>2018</v>
      </c>
      <c r="H727" s="229">
        <v>2021</v>
      </c>
      <c r="I727" s="229" t="s">
        <v>1952</v>
      </c>
      <c r="J727" s="229" t="s">
        <v>1953</v>
      </c>
      <c r="K727" s="229" t="s">
        <v>1952</v>
      </c>
      <c r="L727" s="229" t="str">
        <f t="shared" ref="L727:L790" si="191">K727</f>
        <v>+</v>
      </c>
      <c r="M727" s="230"/>
      <c r="N727" s="231"/>
      <c r="O727" s="231"/>
    </row>
    <row r="728" spans="1:15" ht="31.1" x14ac:dyDescent="0.35">
      <c r="A728" s="208">
        <v>633</v>
      </c>
      <c r="B728" s="152" t="s">
        <v>1175</v>
      </c>
      <c r="C728" s="174" t="s">
        <v>1176</v>
      </c>
      <c r="D728" s="192"/>
      <c r="E728" s="153"/>
      <c r="F728" s="153">
        <v>7.5600000000000001E-2</v>
      </c>
      <c r="G728" s="229">
        <v>2018</v>
      </c>
      <c r="H728" s="229">
        <v>2021</v>
      </c>
      <c r="I728" s="229" t="s">
        <v>1952</v>
      </c>
      <c r="J728" s="229" t="s">
        <v>1953</v>
      </c>
      <c r="K728" s="229" t="s">
        <v>1952</v>
      </c>
      <c r="L728" s="229" t="str">
        <f t="shared" si="191"/>
        <v>+</v>
      </c>
      <c r="M728" s="230"/>
      <c r="N728" s="231"/>
      <c r="O728" s="231"/>
    </row>
    <row r="729" spans="1:15" ht="62.2" x14ac:dyDescent="0.35">
      <c r="A729" s="208">
        <v>634</v>
      </c>
      <c r="B729" s="152" t="s">
        <v>1177</v>
      </c>
      <c r="C729" s="174" t="s">
        <v>1178</v>
      </c>
      <c r="D729" s="192">
        <v>0.25</v>
      </c>
      <c r="E729" s="153"/>
      <c r="F729" s="153">
        <v>5.5E-2</v>
      </c>
      <c r="G729" s="229">
        <v>2019</v>
      </c>
      <c r="H729" s="229">
        <v>2020</v>
      </c>
      <c r="I729" s="229" t="s">
        <v>1952</v>
      </c>
      <c r="J729" s="229" t="s">
        <v>1953</v>
      </c>
      <c r="K729" s="229" t="s">
        <v>1952</v>
      </c>
      <c r="L729" s="229" t="str">
        <f t="shared" si="191"/>
        <v>+</v>
      </c>
      <c r="M729" s="230"/>
      <c r="N729" s="231"/>
      <c r="O729" s="231"/>
    </row>
    <row r="730" spans="1:15" ht="46.65" x14ac:dyDescent="0.35">
      <c r="A730" s="208">
        <v>635</v>
      </c>
      <c r="B730" s="152" t="s">
        <v>1852</v>
      </c>
      <c r="C730" s="174" t="s">
        <v>1179</v>
      </c>
      <c r="D730" s="153"/>
      <c r="E730" s="153"/>
      <c r="F730" s="153"/>
      <c r="G730" s="229">
        <v>2020</v>
      </c>
      <c r="H730" s="229">
        <v>2021</v>
      </c>
      <c r="I730" s="229" t="s">
        <v>1518</v>
      </c>
      <c r="J730" s="229" t="s">
        <v>1953</v>
      </c>
      <c r="K730" s="229" t="s">
        <v>1952</v>
      </c>
      <c r="L730" s="229" t="str">
        <f t="shared" si="191"/>
        <v>+</v>
      </c>
      <c r="M730" s="230"/>
      <c r="N730" s="231"/>
      <c r="O730" s="231"/>
    </row>
    <row r="731" spans="1:15" ht="62.2" x14ac:dyDescent="0.35">
      <c r="A731" s="208">
        <v>636</v>
      </c>
      <c r="B731" s="152" t="s">
        <v>1853</v>
      </c>
      <c r="C731" s="176" t="s">
        <v>1180</v>
      </c>
      <c r="D731" s="192">
        <v>0.1</v>
      </c>
      <c r="E731" s="153"/>
      <c r="F731" s="153">
        <v>0.04</v>
      </c>
      <c r="G731" s="229">
        <v>2019</v>
      </c>
      <c r="H731" s="229">
        <v>2020</v>
      </c>
      <c r="I731" s="229" t="s">
        <v>1952</v>
      </c>
      <c r="J731" s="229" t="s">
        <v>1953</v>
      </c>
      <c r="K731" s="229" t="s">
        <v>1952</v>
      </c>
      <c r="L731" s="229" t="str">
        <f t="shared" si="191"/>
        <v>+</v>
      </c>
      <c r="M731" s="230"/>
      <c r="N731" s="231"/>
      <c r="O731" s="231"/>
    </row>
    <row r="732" spans="1:15" ht="62.2" x14ac:dyDescent="0.35">
      <c r="A732" s="208">
        <v>637</v>
      </c>
      <c r="B732" s="152" t="s">
        <v>1854</v>
      </c>
      <c r="C732" s="176" t="s">
        <v>1181</v>
      </c>
      <c r="D732" s="192">
        <v>0.16</v>
      </c>
      <c r="E732" s="153"/>
      <c r="F732" s="153">
        <v>0.126</v>
      </c>
      <c r="G732" s="229">
        <v>2019</v>
      </c>
      <c r="H732" s="229">
        <v>2020</v>
      </c>
      <c r="I732" s="229" t="s">
        <v>1952</v>
      </c>
      <c r="J732" s="229" t="s">
        <v>1953</v>
      </c>
      <c r="K732" s="229" t="s">
        <v>1952</v>
      </c>
      <c r="L732" s="229" t="str">
        <f t="shared" si="191"/>
        <v>+</v>
      </c>
      <c r="M732" s="230"/>
      <c r="N732" s="231"/>
      <c r="O732" s="231"/>
    </row>
    <row r="733" spans="1:15" ht="62.2" x14ac:dyDescent="0.35">
      <c r="A733" s="208">
        <v>638</v>
      </c>
      <c r="B733" s="152" t="s">
        <v>1855</v>
      </c>
      <c r="C733" s="176" t="s">
        <v>1182</v>
      </c>
      <c r="D733" s="192">
        <v>0.2</v>
      </c>
      <c r="E733" s="153"/>
      <c r="F733" s="153">
        <v>0.10058</v>
      </c>
      <c r="G733" s="229">
        <v>2019</v>
      </c>
      <c r="H733" s="229">
        <v>2021</v>
      </c>
      <c r="I733" s="229" t="s">
        <v>1952</v>
      </c>
      <c r="J733" s="229" t="s">
        <v>1953</v>
      </c>
      <c r="K733" s="229" t="s">
        <v>1952</v>
      </c>
      <c r="L733" s="229" t="str">
        <f t="shared" si="191"/>
        <v>+</v>
      </c>
      <c r="M733" s="230"/>
      <c r="N733" s="231"/>
      <c r="O733" s="231"/>
    </row>
    <row r="734" spans="1:15" ht="46.65" x14ac:dyDescent="0.35">
      <c r="A734" s="208">
        <v>639</v>
      </c>
      <c r="B734" s="152" t="s">
        <v>1856</v>
      </c>
      <c r="C734" s="174" t="s">
        <v>1183</v>
      </c>
      <c r="D734" s="192">
        <v>0.25</v>
      </c>
      <c r="E734" s="153"/>
      <c r="F734" s="153">
        <v>0.18784000000000001</v>
      </c>
      <c r="G734" s="229">
        <v>2020</v>
      </c>
      <c r="H734" s="229">
        <v>2020</v>
      </c>
      <c r="I734" s="229" t="s">
        <v>1952</v>
      </c>
      <c r="J734" s="229" t="s">
        <v>1953</v>
      </c>
      <c r="K734" s="229" t="s">
        <v>1952</v>
      </c>
      <c r="L734" s="229" t="str">
        <f t="shared" si="191"/>
        <v>+</v>
      </c>
      <c r="M734" s="230"/>
      <c r="N734" s="231"/>
      <c r="O734" s="231"/>
    </row>
    <row r="735" spans="1:15" ht="46.65" x14ac:dyDescent="0.35">
      <c r="A735" s="208">
        <v>640</v>
      </c>
      <c r="B735" s="152" t="s">
        <v>1184</v>
      </c>
      <c r="C735" s="174" t="s">
        <v>1857</v>
      </c>
      <c r="D735" s="192"/>
      <c r="E735" s="153"/>
      <c r="F735" s="153"/>
      <c r="G735" s="229">
        <v>2019</v>
      </c>
      <c r="H735" s="229">
        <v>2020</v>
      </c>
      <c r="I735" s="229" t="s">
        <v>1518</v>
      </c>
      <c r="J735" s="229" t="s">
        <v>1953</v>
      </c>
      <c r="K735" s="229" t="s">
        <v>1518</v>
      </c>
      <c r="L735" s="229" t="str">
        <f t="shared" si="191"/>
        <v>-</v>
      </c>
      <c r="M735" s="230"/>
      <c r="N735" s="231"/>
      <c r="O735" s="231"/>
    </row>
    <row r="736" spans="1:15" ht="62.2" x14ac:dyDescent="0.35">
      <c r="A736" s="208">
        <v>641</v>
      </c>
      <c r="B736" s="152" t="s">
        <v>1185</v>
      </c>
      <c r="C736" s="174" t="s">
        <v>1858</v>
      </c>
      <c r="D736" s="192">
        <v>0.4</v>
      </c>
      <c r="E736" s="153"/>
      <c r="F736" s="153">
        <v>2.23</v>
      </c>
      <c r="G736" s="229">
        <v>2019</v>
      </c>
      <c r="H736" s="229">
        <v>2021</v>
      </c>
      <c r="I736" s="229" t="s">
        <v>1952</v>
      </c>
      <c r="J736" s="229" t="s">
        <v>1953</v>
      </c>
      <c r="K736" s="229" t="s">
        <v>1952</v>
      </c>
      <c r="L736" s="229" t="str">
        <f t="shared" si="191"/>
        <v>+</v>
      </c>
      <c r="M736" s="230"/>
      <c r="N736" s="231"/>
      <c r="O736" s="231"/>
    </row>
    <row r="737" spans="1:15" ht="31.1" x14ac:dyDescent="0.35">
      <c r="A737" s="208">
        <v>642</v>
      </c>
      <c r="B737" s="152" t="s">
        <v>1859</v>
      </c>
      <c r="C737" s="174" t="s">
        <v>1860</v>
      </c>
      <c r="D737" s="192"/>
      <c r="E737" s="153"/>
      <c r="F737" s="153"/>
      <c r="G737" s="229">
        <v>2016</v>
      </c>
      <c r="H737" s="229">
        <v>2021</v>
      </c>
      <c r="I737" s="229" t="s">
        <v>1952</v>
      </c>
      <c r="J737" s="229" t="s">
        <v>1953</v>
      </c>
      <c r="K737" s="229" t="s">
        <v>1952</v>
      </c>
      <c r="L737" s="229" t="str">
        <f t="shared" si="191"/>
        <v>+</v>
      </c>
      <c r="M737" s="230"/>
      <c r="N737" s="231"/>
      <c r="O737" s="231"/>
    </row>
    <row r="738" spans="1:15" ht="46.65" x14ac:dyDescent="0.35">
      <c r="A738" s="208">
        <v>643</v>
      </c>
      <c r="B738" s="152" t="s">
        <v>1861</v>
      </c>
      <c r="C738" s="174" t="s">
        <v>1862</v>
      </c>
      <c r="D738" s="192"/>
      <c r="E738" s="153"/>
      <c r="F738" s="153"/>
      <c r="G738" s="229">
        <v>2020</v>
      </c>
      <c r="H738" s="229">
        <v>2021</v>
      </c>
      <c r="I738" s="229" t="s">
        <v>1518</v>
      </c>
      <c r="J738" s="229" t="s">
        <v>1953</v>
      </c>
      <c r="K738" s="229" t="s">
        <v>1518</v>
      </c>
      <c r="L738" s="229" t="str">
        <f t="shared" si="191"/>
        <v>-</v>
      </c>
      <c r="M738" s="230"/>
      <c r="N738" s="231"/>
      <c r="O738" s="231"/>
    </row>
    <row r="739" spans="1:15" ht="46.65" x14ac:dyDescent="0.35">
      <c r="A739" s="208">
        <v>644</v>
      </c>
      <c r="B739" s="152" t="s">
        <v>1863</v>
      </c>
      <c r="C739" s="174" t="s">
        <v>1864</v>
      </c>
      <c r="D739" s="192"/>
      <c r="E739" s="153"/>
      <c r="F739" s="153"/>
      <c r="G739" s="229">
        <v>2015</v>
      </c>
      <c r="H739" s="229">
        <v>2021</v>
      </c>
      <c r="I739" s="229" t="s">
        <v>1952</v>
      </c>
      <c r="J739" s="229" t="s">
        <v>1953</v>
      </c>
      <c r="K739" s="229" t="s">
        <v>1952</v>
      </c>
      <c r="L739" s="229" t="str">
        <f t="shared" si="191"/>
        <v>+</v>
      </c>
      <c r="M739" s="230"/>
      <c r="N739" s="231"/>
      <c r="O739" s="231"/>
    </row>
    <row r="740" spans="1:15" ht="46.65" x14ac:dyDescent="0.35">
      <c r="A740" s="208">
        <v>645</v>
      </c>
      <c r="B740" s="152" t="s">
        <v>1865</v>
      </c>
      <c r="C740" s="174" t="s">
        <v>1866</v>
      </c>
      <c r="D740" s="192"/>
      <c r="E740" s="153"/>
      <c r="F740" s="153"/>
      <c r="G740" s="229">
        <v>2020</v>
      </c>
      <c r="H740" s="229">
        <v>2020</v>
      </c>
      <c r="I740" s="229" t="s">
        <v>1952</v>
      </c>
      <c r="J740" s="229" t="s">
        <v>1953</v>
      </c>
      <c r="K740" s="229" t="s">
        <v>1952</v>
      </c>
      <c r="L740" s="229" t="str">
        <f t="shared" si="191"/>
        <v>+</v>
      </c>
      <c r="M740" s="230"/>
      <c r="N740" s="231"/>
      <c r="O740" s="231"/>
    </row>
    <row r="741" spans="1:15" ht="30.05" x14ac:dyDescent="0.35">
      <c r="A741" s="172"/>
      <c r="B741" s="156" t="s">
        <v>484</v>
      </c>
      <c r="C741" s="173"/>
      <c r="D741" s="237">
        <f t="shared" ref="D741" si="192">SUM(D742:D748)</f>
        <v>0</v>
      </c>
      <c r="E741" s="237">
        <f t="shared" ref="E741" si="193">SUM(E742:E748)</f>
        <v>0</v>
      </c>
      <c r="F741" s="237">
        <f t="shared" ref="F741" si="194">SUM(F742:F748)</f>
        <v>0</v>
      </c>
      <c r="G741" s="227"/>
      <c r="H741" s="228"/>
      <c r="I741" s="227"/>
      <c r="J741" s="227"/>
      <c r="K741" s="227"/>
      <c r="L741" s="227"/>
      <c r="M741" s="230"/>
      <c r="N741" s="231"/>
      <c r="O741" s="231"/>
    </row>
    <row r="742" spans="1:15" ht="93.25" x14ac:dyDescent="0.35">
      <c r="A742" s="208">
        <v>646</v>
      </c>
      <c r="B742" s="152" t="s">
        <v>1186</v>
      </c>
      <c r="C742" s="174" t="s">
        <v>1187</v>
      </c>
      <c r="D742" s="192"/>
      <c r="E742" s="153"/>
      <c r="F742" s="153"/>
      <c r="G742" s="229">
        <v>2016</v>
      </c>
      <c r="H742" s="229">
        <v>2022</v>
      </c>
      <c r="I742" s="229" t="s">
        <v>1952</v>
      </c>
      <c r="J742" s="229" t="s">
        <v>1953</v>
      </c>
      <c r="K742" s="229" t="s">
        <v>1952</v>
      </c>
      <c r="L742" s="229" t="str">
        <f t="shared" si="191"/>
        <v>+</v>
      </c>
      <c r="M742" s="230"/>
      <c r="N742" s="231"/>
      <c r="O742" s="231"/>
    </row>
    <row r="743" spans="1:15" ht="46.65" x14ac:dyDescent="0.35">
      <c r="A743" s="208">
        <v>647</v>
      </c>
      <c r="B743" s="152" t="s">
        <v>1188</v>
      </c>
      <c r="C743" s="174" t="s">
        <v>1189</v>
      </c>
      <c r="D743" s="192"/>
      <c r="E743" s="153"/>
      <c r="F743" s="153"/>
      <c r="G743" s="229">
        <v>2016</v>
      </c>
      <c r="H743" s="229">
        <v>2021</v>
      </c>
      <c r="I743" s="229" t="s">
        <v>1518</v>
      </c>
      <c r="J743" s="229" t="s">
        <v>1953</v>
      </c>
      <c r="K743" s="229" t="s">
        <v>1952</v>
      </c>
      <c r="L743" s="229" t="str">
        <f t="shared" si="191"/>
        <v>+</v>
      </c>
      <c r="M743" s="230"/>
      <c r="N743" s="231"/>
      <c r="O743" s="231"/>
    </row>
    <row r="744" spans="1:15" ht="46.65" x14ac:dyDescent="0.35">
      <c r="A744" s="208">
        <v>648</v>
      </c>
      <c r="B744" s="152" t="s">
        <v>1190</v>
      </c>
      <c r="C744" s="174" t="s">
        <v>1191</v>
      </c>
      <c r="D744" s="192"/>
      <c r="E744" s="153"/>
      <c r="F744" s="153"/>
      <c r="G744" s="229">
        <v>2018</v>
      </c>
      <c r="H744" s="229">
        <v>2022</v>
      </c>
      <c r="I744" s="229" t="s">
        <v>1952</v>
      </c>
      <c r="J744" s="229" t="s">
        <v>1953</v>
      </c>
      <c r="K744" s="229" t="s">
        <v>1952</v>
      </c>
      <c r="L744" s="229" t="str">
        <f t="shared" si="191"/>
        <v>+</v>
      </c>
      <c r="M744" s="230"/>
      <c r="N744" s="231"/>
      <c r="O744" s="231"/>
    </row>
    <row r="745" spans="1:15" ht="46.65" x14ac:dyDescent="0.35">
      <c r="A745" s="208">
        <v>649</v>
      </c>
      <c r="B745" s="152" t="s">
        <v>1192</v>
      </c>
      <c r="C745" s="174" t="s">
        <v>1193</v>
      </c>
      <c r="D745" s="192"/>
      <c r="E745" s="153"/>
      <c r="F745" s="153"/>
      <c r="G745" s="229">
        <v>2018</v>
      </c>
      <c r="H745" s="229">
        <v>2021</v>
      </c>
      <c r="I745" s="229" t="s">
        <v>1518</v>
      </c>
      <c r="J745" s="229" t="s">
        <v>1953</v>
      </c>
      <c r="K745" s="229" t="s">
        <v>1518</v>
      </c>
      <c r="L745" s="229" t="str">
        <f t="shared" si="191"/>
        <v>-</v>
      </c>
      <c r="M745" s="230"/>
      <c r="N745" s="231"/>
      <c r="O745" s="231"/>
    </row>
    <row r="746" spans="1:15" ht="31.1" x14ac:dyDescent="0.35">
      <c r="A746" s="208">
        <v>650</v>
      </c>
      <c r="B746" s="152" t="s">
        <v>1194</v>
      </c>
      <c r="C746" s="174" t="s">
        <v>1195</v>
      </c>
      <c r="D746" s="192"/>
      <c r="E746" s="153"/>
      <c r="F746" s="153"/>
      <c r="G746" s="229">
        <v>2012</v>
      </c>
      <c r="H746" s="229">
        <v>2020</v>
      </c>
      <c r="I746" s="229" t="s">
        <v>1952</v>
      </c>
      <c r="J746" s="229" t="s">
        <v>1953</v>
      </c>
      <c r="K746" s="229" t="s">
        <v>1952</v>
      </c>
      <c r="L746" s="229" t="str">
        <f t="shared" si="191"/>
        <v>+</v>
      </c>
      <c r="M746" s="230"/>
      <c r="N746" s="231"/>
      <c r="O746" s="231"/>
    </row>
    <row r="747" spans="1:15" ht="46.65" x14ac:dyDescent="0.35">
      <c r="A747" s="208">
        <v>651</v>
      </c>
      <c r="B747" s="152" t="s">
        <v>1196</v>
      </c>
      <c r="C747" s="174" t="s">
        <v>1197</v>
      </c>
      <c r="D747" s="192"/>
      <c r="E747" s="153"/>
      <c r="F747" s="153"/>
      <c r="G747" s="229">
        <v>2013</v>
      </c>
      <c r="H747" s="229">
        <v>2022</v>
      </c>
      <c r="I747" s="229" t="s">
        <v>1952</v>
      </c>
      <c r="J747" s="229" t="s">
        <v>1953</v>
      </c>
      <c r="K747" s="229" t="s">
        <v>1952</v>
      </c>
      <c r="L747" s="229" t="str">
        <f t="shared" si="191"/>
        <v>+</v>
      </c>
      <c r="M747" s="230"/>
      <c r="N747" s="231"/>
      <c r="O747" s="231"/>
    </row>
    <row r="748" spans="1:15" ht="62.2" x14ac:dyDescent="0.35">
      <c r="A748" s="208">
        <v>652</v>
      </c>
      <c r="B748" s="152" t="s">
        <v>1867</v>
      </c>
      <c r="C748" s="174" t="s">
        <v>1868</v>
      </c>
      <c r="D748" s="192"/>
      <c r="E748" s="153"/>
      <c r="F748" s="153"/>
      <c r="G748" s="229">
        <v>2015</v>
      </c>
      <c r="H748" s="229">
        <v>2021</v>
      </c>
      <c r="I748" s="229" t="s">
        <v>1952</v>
      </c>
      <c r="J748" s="229" t="s">
        <v>1953</v>
      </c>
      <c r="K748" s="229" t="s">
        <v>1952</v>
      </c>
      <c r="L748" s="229" t="str">
        <f t="shared" si="191"/>
        <v>+</v>
      </c>
      <c r="M748" s="230"/>
      <c r="N748" s="231"/>
      <c r="O748" s="231"/>
    </row>
    <row r="749" spans="1:15" ht="30.05" x14ac:dyDescent="0.35">
      <c r="A749" s="172"/>
      <c r="B749" s="156" t="s">
        <v>1198</v>
      </c>
      <c r="C749" s="173"/>
      <c r="D749" s="237">
        <f t="shared" ref="D749" si="195">SUM(D750:D751)</f>
        <v>0</v>
      </c>
      <c r="E749" s="237">
        <f t="shared" ref="E749:F749" si="196">SUM(E750:E751)</f>
        <v>0</v>
      </c>
      <c r="F749" s="237">
        <f t="shared" si="196"/>
        <v>0</v>
      </c>
      <c r="G749" s="227"/>
      <c r="H749" s="228"/>
      <c r="I749" s="227"/>
      <c r="J749" s="227"/>
      <c r="K749" s="227"/>
      <c r="L749" s="227"/>
      <c r="M749" s="230"/>
      <c r="N749" s="231"/>
      <c r="O749" s="231"/>
    </row>
    <row r="750" spans="1:15" ht="31.1" x14ac:dyDescent="0.35">
      <c r="A750" s="208">
        <v>653</v>
      </c>
      <c r="B750" s="152" t="s">
        <v>1199</v>
      </c>
      <c r="C750" s="174" t="s">
        <v>1200</v>
      </c>
      <c r="D750" s="192"/>
      <c r="E750" s="153"/>
      <c r="F750" s="153"/>
      <c r="G750" s="229">
        <v>2018</v>
      </c>
      <c r="H750" s="229">
        <v>2020</v>
      </c>
      <c r="I750" s="229" t="s">
        <v>1952</v>
      </c>
      <c r="J750" s="229" t="s">
        <v>1953</v>
      </c>
      <c r="K750" s="229" t="s">
        <v>1952</v>
      </c>
      <c r="L750" s="229" t="str">
        <f t="shared" si="191"/>
        <v>+</v>
      </c>
      <c r="M750" s="230"/>
      <c r="N750" s="231"/>
      <c r="O750" s="231"/>
    </row>
    <row r="751" spans="1:15" ht="31.1" x14ac:dyDescent="0.35">
      <c r="A751" s="208">
        <v>654</v>
      </c>
      <c r="B751" s="152" t="s">
        <v>1201</v>
      </c>
      <c r="C751" s="174" t="s">
        <v>1202</v>
      </c>
      <c r="D751" s="192"/>
      <c r="E751" s="153"/>
      <c r="F751" s="153"/>
      <c r="G751" s="229">
        <v>2018</v>
      </c>
      <c r="H751" s="229">
        <v>2020</v>
      </c>
      <c r="I751" s="229" t="s">
        <v>1518</v>
      </c>
      <c r="J751" s="229" t="s">
        <v>1953</v>
      </c>
      <c r="K751" s="229" t="s">
        <v>1518</v>
      </c>
      <c r="L751" s="229" t="str">
        <f t="shared" si="191"/>
        <v>-</v>
      </c>
      <c r="M751" s="230"/>
      <c r="N751" s="231"/>
      <c r="O751" s="231"/>
    </row>
    <row r="752" spans="1:15" ht="30.05" x14ac:dyDescent="0.35">
      <c r="A752" s="172"/>
      <c r="B752" s="156" t="s">
        <v>521</v>
      </c>
      <c r="C752" s="173"/>
      <c r="D752" s="237">
        <f t="shared" ref="D752" si="197">SUM(D753:D754)</f>
        <v>0</v>
      </c>
      <c r="E752" s="237">
        <f t="shared" ref="E752:F752" si="198">SUM(E753:E754)</f>
        <v>0</v>
      </c>
      <c r="F752" s="237">
        <f t="shared" si="198"/>
        <v>0</v>
      </c>
      <c r="G752" s="227"/>
      <c r="H752" s="228"/>
      <c r="I752" s="227"/>
      <c r="J752" s="227"/>
      <c r="K752" s="227"/>
      <c r="L752" s="227"/>
      <c r="M752" s="230"/>
      <c r="N752" s="231"/>
      <c r="O752" s="231"/>
    </row>
    <row r="753" spans="1:15" ht="31.1" x14ac:dyDescent="0.35">
      <c r="A753" s="208">
        <v>655</v>
      </c>
      <c r="B753" s="152" t="s">
        <v>1203</v>
      </c>
      <c r="C753" s="176" t="s">
        <v>1204</v>
      </c>
      <c r="D753" s="192"/>
      <c r="E753" s="153"/>
      <c r="F753" s="153"/>
      <c r="G753" s="229">
        <v>2019</v>
      </c>
      <c r="H753" s="229">
        <v>2020</v>
      </c>
      <c r="I753" s="229" t="s">
        <v>1518</v>
      </c>
      <c r="J753" s="229" t="s">
        <v>1953</v>
      </c>
      <c r="K753" s="229" t="s">
        <v>1518</v>
      </c>
      <c r="L753" s="229" t="str">
        <f t="shared" si="191"/>
        <v>-</v>
      </c>
      <c r="M753" s="230"/>
      <c r="N753" s="231"/>
      <c r="O753" s="231"/>
    </row>
    <row r="754" spans="1:15" ht="77.7" x14ac:dyDescent="0.35">
      <c r="A754" s="208">
        <v>656</v>
      </c>
      <c r="B754" s="152" t="s">
        <v>1869</v>
      </c>
      <c r="C754" s="176" t="s">
        <v>1870</v>
      </c>
      <c r="D754" s="192"/>
      <c r="E754" s="153"/>
      <c r="F754" s="153"/>
      <c r="G754" s="229">
        <v>2020</v>
      </c>
      <c r="H754" s="229">
        <v>2020</v>
      </c>
      <c r="I754" s="229" t="s">
        <v>1518</v>
      </c>
      <c r="J754" s="229" t="s">
        <v>1953</v>
      </c>
      <c r="K754" s="229" t="s">
        <v>1952</v>
      </c>
      <c r="L754" s="229" t="str">
        <f t="shared" si="191"/>
        <v>+</v>
      </c>
      <c r="M754" s="230"/>
      <c r="N754" s="231"/>
      <c r="O754" s="231"/>
    </row>
    <row r="755" spans="1:15" ht="30.05" x14ac:dyDescent="0.35">
      <c r="A755" s="172"/>
      <c r="B755" s="156" t="s">
        <v>692</v>
      </c>
      <c r="C755" s="173"/>
      <c r="D755" s="237">
        <f t="shared" ref="D755" si="199">SUM(D756:D765)</f>
        <v>1.6600000000000001</v>
      </c>
      <c r="E755" s="237">
        <f t="shared" ref="E755:F755" si="200">SUM(E756:E765)</f>
        <v>0</v>
      </c>
      <c r="F755" s="237">
        <f t="shared" si="200"/>
        <v>0.42300000000000004</v>
      </c>
      <c r="G755" s="227"/>
      <c r="H755" s="228"/>
      <c r="I755" s="227"/>
      <c r="J755" s="227"/>
      <c r="K755" s="227"/>
      <c r="L755" s="227"/>
      <c r="M755" s="230"/>
      <c r="N755" s="231"/>
      <c r="O755" s="231"/>
    </row>
    <row r="756" spans="1:15" ht="62.2" x14ac:dyDescent="0.35">
      <c r="A756" s="208">
        <v>657</v>
      </c>
      <c r="B756" s="152" t="s">
        <v>1871</v>
      </c>
      <c r="C756" s="174" t="s">
        <v>1205</v>
      </c>
      <c r="D756" s="192"/>
      <c r="E756" s="153"/>
      <c r="F756" s="153"/>
      <c r="G756" s="229">
        <v>2016</v>
      </c>
      <c r="H756" s="229">
        <v>2023</v>
      </c>
      <c r="I756" s="229" t="s">
        <v>1518</v>
      </c>
      <c r="J756" s="229" t="s">
        <v>1953</v>
      </c>
      <c r="K756" s="229" t="s">
        <v>1518</v>
      </c>
      <c r="L756" s="229" t="str">
        <f t="shared" si="191"/>
        <v>-</v>
      </c>
      <c r="M756" s="230"/>
      <c r="N756" s="231"/>
      <c r="O756" s="231"/>
    </row>
    <row r="757" spans="1:15" ht="46.65" x14ac:dyDescent="0.35">
      <c r="A757" s="208">
        <v>658</v>
      </c>
      <c r="B757" s="152" t="s">
        <v>1872</v>
      </c>
      <c r="C757" s="174" t="s">
        <v>1206</v>
      </c>
      <c r="D757" s="192">
        <v>0.63</v>
      </c>
      <c r="E757" s="153"/>
      <c r="F757" s="153">
        <v>0.26200000000000001</v>
      </c>
      <c r="G757" s="229">
        <v>2018</v>
      </c>
      <c r="H757" s="229">
        <v>2020</v>
      </c>
      <c r="I757" s="229" t="s">
        <v>1952</v>
      </c>
      <c r="J757" s="229" t="s">
        <v>1953</v>
      </c>
      <c r="K757" s="229" t="s">
        <v>1952</v>
      </c>
      <c r="L757" s="229" t="str">
        <f t="shared" si="191"/>
        <v>+</v>
      </c>
      <c r="M757" s="230"/>
      <c r="N757" s="231"/>
      <c r="O757" s="231"/>
    </row>
    <row r="758" spans="1:15" ht="62.2" x14ac:dyDescent="0.35">
      <c r="A758" s="208">
        <v>659</v>
      </c>
      <c r="B758" s="152" t="s">
        <v>1207</v>
      </c>
      <c r="C758" s="174" t="s">
        <v>1208</v>
      </c>
      <c r="D758" s="192"/>
      <c r="E758" s="153"/>
      <c r="F758" s="153"/>
      <c r="G758" s="229">
        <v>2017</v>
      </c>
      <c r="H758" s="229">
        <v>2020</v>
      </c>
      <c r="I758" s="229" t="s">
        <v>1952</v>
      </c>
      <c r="J758" s="229" t="s">
        <v>1953</v>
      </c>
      <c r="K758" s="229" t="s">
        <v>1952</v>
      </c>
      <c r="L758" s="229" t="str">
        <f t="shared" si="191"/>
        <v>+</v>
      </c>
      <c r="M758" s="230"/>
      <c r="N758" s="231"/>
      <c r="O758" s="231"/>
    </row>
    <row r="759" spans="1:15" ht="62.2" x14ac:dyDescent="0.35">
      <c r="A759" s="208">
        <v>660</v>
      </c>
      <c r="B759" s="152" t="s">
        <v>1873</v>
      </c>
      <c r="C759" s="174" t="s">
        <v>1209</v>
      </c>
      <c r="D759" s="153"/>
      <c r="E759" s="153"/>
      <c r="F759" s="153"/>
      <c r="G759" s="229">
        <v>2019</v>
      </c>
      <c r="H759" s="229">
        <v>2021</v>
      </c>
      <c r="I759" s="229" t="s">
        <v>1518</v>
      </c>
      <c r="J759" s="229" t="s">
        <v>1953</v>
      </c>
      <c r="K759" s="229" t="s">
        <v>1518</v>
      </c>
      <c r="L759" s="229" t="str">
        <f t="shared" si="191"/>
        <v>-</v>
      </c>
      <c r="M759" s="230"/>
      <c r="N759" s="231"/>
      <c r="O759" s="231"/>
    </row>
    <row r="760" spans="1:15" ht="31.1" x14ac:dyDescent="0.35">
      <c r="A760" s="208">
        <v>661</v>
      </c>
      <c r="B760" s="152" t="s">
        <v>1874</v>
      </c>
      <c r="C760" s="174" t="s">
        <v>1210</v>
      </c>
      <c r="D760" s="153">
        <v>0.4</v>
      </c>
      <c r="E760" s="153"/>
      <c r="F760" s="153">
        <v>7.0999999999999994E-2</v>
      </c>
      <c r="G760" s="229">
        <v>2019</v>
      </c>
      <c r="H760" s="229">
        <v>2020</v>
      </c>
      <c r="I760" s="229" t="s">
        <v>1952</v>
      </c>
      <c r="J760" s="229" t="s">
        <v>1953</v>
      </c>
      <c r="K760" s="229" t="s">
        <v>1952</v>
      </c>
      <c r="L760" s="229" t="str">
        <f t="shared" si="191"/>
        <v>+</v>
      </c>
      <c r="M760" s="230"/>
      <c r="N760" s="231"/>
      <c r="O760" s="231"/>
    </row>
    <row r="761" spans="1:15" ht="62.2" x14ac:dyDescent="0.35">
      <c r="A761" s="208">
        <v>662</v>
      </c>
      <c r="B761" s="152" t="s">
        <v>1211</v>
      </c>
      <c r="C761" s="176" t="s">
        <v>1212</v>
      </c>
      <c r="D761" s="192"/>
      <c r="E761" s="153"/>
      <c r="F761" s="153"/>
      <c r="G761" s="229">
        <v>2019</v>
      </c>
      <c r="H761" s="229">
        <v>2021</v>
      </c>
      <c r="I761" s="229" t="s">
        <v>1952</v>
      </c>
      <c r="J761" s="229" t="s">
        <v>1953</v>
      </c>
      <c r="K761" s="229" t="s">
        <v>1952</v>
      </c>
      <c r="L761" s="229" t="str">
        <f t="shared" si="191"/>
        <v>+</v>
      </c>
      <c r="M761" s="230"/>
      <c r="N761" s="231"/>
      <c r="O761" s="231"/>
    </row>
    <row r="762" spans="1:15" ht="62.2" x14ac:dyDescent="0.35">
      <c r="A762" s="208">
        <v>663</v>
      </c>
      <c r="B762" s="152" t="s">
        <v>1213</v>
      </c>
      <c r="C762" s="176" t="s">
        <v>1214</v>
      </c>
      <c r="D762" s="192">
        <v>0.63</v>
      </c>
      <c r="E762" s="153"/>
      <c r="F762" s="153">
        <v>0.09</v>
      </c>
      <c r="G762" s="229">
        <v>2019</v>
      </c>
      <c r="H762" s="229">
        <v>2021</v>
      </c>
      <c r="I762" s="229" t="s">
        <v>1952</v>
      </c>
      <c r="J762" s="229" t="s">
        <v>1953</v>
      </c>
      <c r="K762" s="229" t="s">
        <v>1952</v>
      </c>
      <c r="L762" s="229" t="str">
        <f t="shared" si="191"/>
        <v>+</v>
      </c>
      <c r="M762" s="230"/>
      <c r="N762" s="231"/>
      <c r="O762" s="231"/>
    </row>
    <row r="763" spans="1:15" ht="46.65" x14ac:dyDescent="0.35">
      <c r="A763" s="208">
        <v>664</v>
      </c>
      <c r="B763" s="152" t="s">
        <v>1875</v>
      </c>
      <c r="C763" s="174" t="s">
        <v>1215</v>
      </c>
      <c r="D763" s="192"/>
      <c r="E763" s="153"/>
      <c r="F763" s="153"/>
      <c r="G763" s="229">
        <v>2019</v>
      </c>
      <c r="H763" s="229">
        <v>2021</v>
      </c>
      <c r="I763" s="229" t="s">
        <v>1518</v>
      </c>
      <c r="J763" s="229" t="s">
        <v>1953</v>
      </c>
      <c r="K763" s="229" t="s">
        <v>1518</v>
      </c>
      <c r="L763" s="229" t="str">
        <f t="shared" si="191"/>
        <v>-</v>
      </c>
      <c r="M763" s="230"/>
      <c r="N763" s="231"/>
      <c r="O763" s="231"/>
    </row>
    <row r="764" spans="1:15" ht="62.2" x14ac:dyDescent="0.35">
      <c r="A764" s="208">
        <v>665</v>
      </c>
      <c r="B764" s="152" t="s">
        <v>1216</v>
      </c>
      <c r="C764" s="174" t="s">
        <v>1217</v>
      </c>
      <c r="D764" s="192"/>
      <c r="E764" s="153"/>
      <c r="F764" s="153"/>
      <c r="G764" s="229">
        <v>2018</v>
      </c>
      <c r="H764" s="229">
        <v>2020</v>
      </c>
      <c r="I764" s="229" t="s">
        <v>1952</v>
      </c>
      <c r="J764" s="229" t="s">
        <v>1953</v>
      </c>
      <c r="K764" s="229" t="s">
        <v>1952</v>
      </c>
      <c r="L764" s="229" t="str">
        <f t="shared" si="191"/>
        <v>+</v>
      </c>
      <c r="M764" s="230"/>
      <c r="N764" s="231"/>
      <c r="O764" s="231"/>
    </row>
    <row r="765" spans="1:15" ht="46.65" x14ac:dyDescent="0.35">
      <c r="A765" s="208">
        <v>666</v>
      </c>
      <c r="B765" s="152" t="s">
        <v>1876</v>
      </c>
      <c r="C765" s="174" t="s">
        <v>1218</v>
      </c>
      <c r="D765" s="192"/>
      <c r="E765" s="153"/>
      <c r="F765" s="153"/>
      <c r="G765" s="229">
        <v>2020</v>
      </c>
      <c r="H765" s="229">
        <v>2021</v>
      </c>
      <c r="I765" s="229" t="s">
        <v>1518</v>
      </c>
      <c r="J765" s="229" t="s">
        <v>1953</v>
      </c>
      <c r="K765" s="229" t="s">
        <v>1952</v>
      </c>
      <c r="L765" s="229" t="str">
        <f t="shared" si="191"/>
        <v>+</v>
      </c>
      <c r="M765" s="230"/>
      <c r="N765" s="231"/>
      <c r="O765" s="231"/>
    </row>
    <row r="766" spans="1:15" ht="30.05" x14ac:dyDescent="0.35">
      <c r="A766" s="172"/>
      <c r="B766" s="156" t="s">
        <v>608</v>
      </c>
      <c r="C766" s="173"/>
      <c r="D766" s="237">
        <f t="shared" ref="D766" si="201">SUM(D767)</f>
        <v>0</v>
      </c>
      <c r="E766" s="237">
        <f t="shared" ref="E766:F766" si="202">SUM(E767)</f>
        <v>0</v>
      </c>
      <c r="F766" s="237">
        <f t="shared" si="202"/>
        <v>0</v>
      </c>
      <c r="G766" s="227"/>
      <c r="H766" s="228"/>
      <c r="I766" s="227"/>
      <c r="J766" s="227"/>
      <c r="K766" s="227"/>
      <c r="L766" s="227"/>
      <c r="M766" s="230"/>
      <c r="N766" s="231"/>
      <c r="O766" s="231"/>
    </row>
    <row r="767" spans="1:15" ht="31.1" x14ac:dyDescent="0.35">
      <c r="A767" s="208">
        <v>667</v>
      </c>
      <c r="B767" s="152" t="s">
        <v>1219</v>
      </c>
      <c r="C767" s="174" t="s">
        <v>1220</v>
      </c>
      <c r="D767" s="192"/>
      <c r="E767" s="153"/>
      <c r="F767" s="153"/>
      <c r="G767" s="229">
        <v>2019</v>
      </c>
      <c r="H767" s="229">
        <v>2025</v>
      </c>
      <c r="I767" s="229" t="s">
        <v>1518</v>
      </c>
      <c r="J767" s="229" t="s">
        <v>1953</v>
      </c>
      <c r="K767" s="229" t="s">
        <v>1518</v>
      </c>
      <c r="L767" s="229" t="str">
        <f t="shared" si="191"/>
        <v>-</v>
      </c>
      <c r="M767" s="230"/>
      <c r="N767" s="231"/>
      <c r="O767" s="231"/>
    </row>
    <row r="768" spans="1:15" ht="30.05" x14ac:dyDescent="0.35">
      <c r="A768" s="172"/>
      <c r="B768" s="156" t="s">
        <v>618</v>
      </c>
      <c r="C768" s="173"/>
      <c r="D768" s="237">
        <f t="shared" ref="D768" si="203">SUM(D769)</f>
        <v>0</v>
      </c>
      <c r="E768" s="237">
        <f t="shared" ref="E768:F768" si="204">SUM(E769)</f>
        <v>0</v>
      </c>
      <c r="F768" s="237">
        <f t="shared" si="204"/>
        <v>0</v>
      </c>
      <c r="G768" s="227"/>
      <c r="H768" s="228"/>
      <c r="I768" s="227"/>
      <c r="J768" s="227"/>
      <c r="K768" s="227"/>
      <c r="L768" s="227"/>
      <c r="M768" s="230"/>
      <c r="N768" s="231"/>
      <c r="O768" s="231"/>
    </row>
    <row r="769" spans="1:15" ht="31.1" x14ac:dyDescent="0.35">
      <c r="A769" s="208">
        <v>668</v>
      </c>
      <c r="B769" s="152" t="s">
        <v>1221</v>
      </c>
      <c r="C769" s="174" t="s">
        <v>1222</v>
      </c>
      <c r="D769" s="192"/>
      <c r="E769" s="153"/>
      <c r="F769" s="153"/>
      <c r="G769" s="229">
        <v>2018</v>
      </c>
      <c r="H769" s="229">
        <v>2022</v>
      </c>
      <c r="I769" s="229" t="s">
        <v>1518</v>
      </c>
      <c r="J769" s="229" t="s">
        <v>1953</v>
      </c>
      <c r="K769" s="229" t="s">
        <v>1952</v>
      </c>
      <c r="L769" s="229" t="str">
        <f t="shared" si="191"/>
        <v>+</v>
      </c>
      <c r="M769" s="230"/>
      <c r="N769" s="231"/>
      <c r="O769" s="231"/>
    </row>
    <row r="770" spans="1:15" ht="30.05" x14ac:dyDescent="0.35">
      <c r="A770" s="172"/>
      <c r="B770" s="156" t="s">
        <v>647</v>
      </c>
      <c r="C770" s="173"/>
      <c r="D770" s="237">
        <f t="shared" ref="D770" si="205">SUM(D771:D777)</f>
        <v>0</v>
      </c>
      <c r="E770" s="237">
        <f t="shared" ref="E770" si="206">SUM(E771:E777)</f>
        <v>0</v>
      </c>
      <c r="F770" s="237">
        <f t="shared" ref="F770" si="207">SUM(F771:F777)</f>
        <v>0</v>
      </c>
      <c r="G770" s="227"/>
      <c r="H770" s="228"/>
      <c r="I770" s="227"/>
      <c r="J770" s="227"/>
      <c r="K770" s="227"/>
      <c r="L770" s="227"/>
      <c r="M770" s="230"/>
      <c r="N770" s="231"/>
      <c r="O770" s="231"/>
    </row>
    <row r="771" spans="1:15" ht="46.65" x14ac:dyDescent="0.35">
      <c r="A771" s="208">
        <v>669</v>
      </c>
      <c r="B771" s="152" t="s">
        <v>1877</v>
      </c>
      <c r="C771" s="174" t="s">
        <v>1223</v>
      </c>
      <c r="D771" s="192"/>
      <c r="E771" s="153"/>
      <c r="F771" s="153"/>
      <c r="G771" s="229">
        <v>2018</v>
      </c>
      <c r="H771" s="229">
        <v>2021</v>
      </c>
      <c r="I771" s="229" t="s">
        <v>1952</v>
      </c>
      <c r="J771" s="229" t="s">
        <v>1953</v>
      </c>
      <c r="K771" s="229" t="s">
        <v>1952</v>
      </c>
      <c r="L771" s="229" t="str">
        <f t="shared" si="191"/>
        <v>+</v>
      </c>
      <c r="M771" s="230"/>
      <c r="N771" s="231"/>
      <c r="O771" s="231"/>
    </row>
    <row r="772" spans="1:15" ht="46.65" x14ac:dyDescent="0.35">
      <c r="A772" s="208">
        <v>670</v>
      </c>
      <c r="B772" s="152" t="s">
        <v>1878</v>
      </c>
      <c r="C772" s="174" t="s">
        <v>1224</v>
      </c>
      <c r="D772" s="192"/>
      <c r="E772" s="153"/>
      <c r="F772" s="153"/>
      <c r="G772" s="229">
        <v>2019</v>
      </c>
      <c r="H772" s="229">
        <v>2021</v>
      </c>
      <c r="I772" s="229" t="s">
        <v>1952</v>
      </c>
      <c r="J772" s="229" t="s">
        <v>1953</v>
      </c>
      <c r="K772" s="229" t="s">
        <v>1952</v>
      </c>
      <c r="L772" s="229" t="str">
        <f t="shared" si="191"/>
        <v>+</v>
      </c>
      <c r="M772" s="230"/>
      <c r="N772" s="231"/>
      <c r="O772" s="231"/>
    </row>
    <row r="773" spans="1:15" s="232" customFormat="1" ht="31.1" x14ac:dyDescent="0.35">
      <c r="A773" s="208">
        <v>671</v>
      </c>
      <c r="B773" s="152" t="s">
        <v>1225</v>
      </c>
      <c r="C773" s="174" t="s">
        <v>1226</v>
      </c>
      <c r="D773" s="192"/>
      <c r="E773" s="153"/>
      <c r="F773" s="153"/>
      <c r="G773" s="229">
        <v>2020</v>
      </c>
      <c r="H773" s="229">
        <v>2021</v>
      </c>
      <c r="I773" s="229" t="s">
        <v>1518</v>
      </c>
      <c r="J773" s="229" t="s">
        <v>1953</v>
      </c>
      <c r="K773" s="229" t="s">
        <v>1518</v>
      </c>
      <c r="L773" s="229" t="str">
        <f t="shared" si="191"/>
        <v>-</v>
      </c>
      <c r="M773" s="230"/>
      <c r="N773" s="231"/>
      <c r="O773" s="231"/>
    </row>
    <row r="774" spans="1:15" ht="46.65" x14ac:dyDescent="0.35">
      <c r="A774" s="208">
        <v>672</v>
      </c>
      <c r="B774" s="152" t="s">
        <v>1879</v>
      </c>
      <c r="C774" s="176" t="s">
        <v>1227</v>
      </c>
      <c r="D774" s="192"/>
      <c r="E774" s="153"/>
      <c r="F774" s="153"/>
      <c r="G774" s="229">
        <v>2019</v>
      </c>
      <c r="H774" s="229">
        <v>2021</v>
      </c>
      <c r="I774" s="229" t="s">
        <v>1518</v>
      </c>
      <c r="J774" s="229" t="s">
        <v>1953</v>
      </c>
      <c r="K774" s="229" t="s">
        <v>1952</v>
      </c>
      <c r="L774" s="229" t="str">
        <f t="shared" si="191"/>
        <v>+</v>
      </c>
      <c r="M774" s="230"/>
      <c r="N774" s="231"/>
      <c r="O774" s="231"/>
    </row>
    <row r="775" spans="1:15" ht="62.2" x14ac:dyDescent="0.35">
      <c r="A775" s="208">
        <v>673</v>
      </c>
      <c r="B775" s="152" t="s">
        <v>1880</v>
      </c>
      <c r="C775" s="174" t="s">
        <v>1881</v>
      </c>
      <c r="D775" s="192"/>
      <c r="E775" s="153"/>
      <c r="F775" s="153"/>
      <c r="G775" s="229">
        <v>2020</v>
      </c>
      <c r="H775" s="229">
        <v>2020</v>
      </c>
      <c r="I775" s="229" t="s">
        <v>1518</v>
      </c>
      <c r="J775" s="229" t="s">
        <v>1953</v>
      </c>
      <c r="K775" s="229" t="s">
        <v>1518</v>
      </c>
      <c r="L775" s="229" t="str">
        <f t="shared" si="191"/>
        <v>-</v>
      </c>
      <c r="M775" s="230"/>
      <c r="N775" s="231"/>
      <c r="O775" s="231"/>
    </row>
    <row r="776" spans="1:15" ht="46.65" x14ac:dyDescent="0.35">
      <c r="A776" s="208">
        <v>674</v>
      </c>
      <c r="B776" s="152" t="s">
        <v>1882</v>
      </c>
      <c r="C776" s="174" t="s">
        <v>1228</v>
      </c>
      <c r="D776" s="192"/>
      <c r="E776" s="153"/>
      <c r="F776" s="153"/>
      <c r="G776" s="229">
        <v>2019</v>
      </c>
      <c r="H776" s="229">
        <v>2020</v>
      </c>
      <c r="I776" s="229" t="s">
        <v>1518</v>
      </c>
      <c r="J776" s="229" t="s">
        <v>1953</v>
      </c>
      <c r="K776" s="229" t="s">
        <v>1952</v>
      </c>
      <c r="L776" s="229" t="str">
        <f t="shared" si="191"/>
        <v>+</v>
      </c>
      <c r="M776" s="230"/>
      <c r="N776" s="231"/>
      <c r="O776" s="231"/>
    </row>
    <row r="777" spans="1:15" ht="62.2" x14ac:dyDescent="0.35">
      <c r="A777" s="208">
        <v>675</v>
      </c>
      <c r="B777" s="152" t="s">
        <v>1229</v>
      </c>
      <c r="C777" s="174" t="s">
        <v>1230</v>
      </c>
      <c r="D777" s="192"/>
      <c r="E777" s="153"/>
      <c r="F777" s="153"/>
      <c r="G777" s="229">
        <v>2019</v>
      </c>
      <c r="H777" s="229">
        <v>2020</v>
      </c>
      <c r="I777" s="229" t="s">
        <v>1952</v>
      </c>
      <c r="J777" s="229" t="s">
        <v>1953</v>
      </c>
      <c r="K777" s="229" t="s">
        <v>1518</v>
      </c>
      <c r="L777" s="229" t="str">
        <f t="shared" si="191"/>
        <v>-</v>
      </c>
      <c r="M777" s="230"/>
      <c r="N777" s="231"/>
      <c r="O777" s="231"/>
    </row>
    <row r="778" spans="1:15" ht="30.05" x14ac:dyDescent="0.35">
      <c r="A778" s="172"/>
      <c r="B778" s="156" t="s">
        <v>625</v>
      </c>
      <c r="C778" s="173"/>
      <c r="D778" s="237">
        <f t="shared" ref="D778" si="208">SUM(D779:D780)</f>
        <v>0</v>
      </c>
      <c r="E778" s="237">
        <f t="shared" ref="E778:F778" si="209">SUM(E779:E780)</f>
        <v>0</v>
      </c>
      <c r="F778" s="237">
        <f t="shared" si="209"/>
        <v>0</v>
      </c>
      <c r="G778" s="227"/>
      <c r="H778" s="228"/>
      <c r="I778" s="227"/>
      <c r="J778" s="227"/>
      <c r="K778" s="227"/>
      <c r="L778" s="227"/>
      <c r="M778" s="230"/>
      <c r="N778" s="231"/>
      <c r="O778" s="231"/>
    </row>
    <row r="779" spans="1:15" ht="62.2" x14ac:dyDescent="0.35">
      <c r="A779" s="208">
        <v>676</v>
      </c>
      <c r="B779" s="152" t="s">
        <v>1231</v>
      </c>
      <c r="C779" s="174" t="s">
        <v>1232</v>
      </c>
      <c r="D779" s="192"/>
      <c r="E779" s="153"/>
      <c r="F779" s="153"/>
      <c r="G779" s="229">
        <v>2018</v>
      </c>
      <c r="H779" s="229">
        <v>2021</v>
      </c>
      <c r="I779" s="229" t="s">
        <v>1518</v>
      </c>
      <c r="J779" s="229" t="s">
        <v>1953</v>
      </c>
      <c r="K779" s="229" t="s">
        <v>1952</v>
      </c>
      <c r="L779" s="229" t="str">
        <f t="shared" si="191"/>
        <v>+</v>
      </c>
      <c r="M779" s="230"/>
      <c r="N779" s="231"/>
      <c r="O779" s="231"/>
    </row>
    <row r="780" spans="1:15" ht="31.1" x14ac:dyDescent="0.35">
      <c r="A780" s="208">
        <v>677</v>
      </c>
      <c r="B780" s="152" t="s">
        <v>1883</v>
      </c>
      <c r="C780" s="174" t="s">
        <v>1884</v>
      </c>
      <c r="D780" s="192"/>
      <c r="E780" s="153"/>
      <c r="F780" s="153"/>
      <c r="G780" s="229">
        <v>2020</v>
      </c>
      <c r="H780" s="229">
        <v>2020</v>
      </c>
      <c r="I780" s="229" t="s">
        <v>1518</v>
      </c>
      <c r="J780" s="229" t="s">
        <v>1953</v>
      </c>
      <c r="K780" s="229" t="s">
        <v>1952</v>
      </c>
      <c r="L780" s="229" t="str">
        <f t="shared" si="191"/>
        <v>+</v>
      </c>
      <c r="M780" s="230"/>
      <c r="N780" s="231"/>
      <c r="O780" s="231"/>
    </row>
    <row r="781" spans="1:15" ht="30.05" x14ac:dyDescent="0.35">
      <c r="A781" s="172"/>
      <c r="B781" s="156" t="s">
        <v>612</v>
      </c>
      <c r="C781" s="173"/>
      <c r="D781" s="237">
        <f t="shared" ref="D781" si="210">SUM(D782)</f>
        <v>0.16</v>
      </c>
      <c r="E781" s="237">
        <f t="shared" ref="E781:F781" si="211">SUM(E782)</f>
        <v>0</v>
      </c>
      <c r="F781" s="237">
        <f t="shared" si="211"/>
        <v>1.252</v>
      </c>
      <c r="G781" s="227"/>
      <c r="H781" s="228"/>
      <c r="I781" s="227"/>
      <c r="J781" s="227"/>
      <c r="K781" s="227"/>
      <c r="L781" s="227"/>
      <c r="M781" s="230"/>
      <c r="N781" s="231"/>
      <c r="O781" s="231"/>
    </row>
    <row r="782" spans="1:15" ht="46.65" x14ac:dyDescent="0.35">
      <c r="A782" s="208">
        <v>678</v>
      </c>
      <c r="B782" s="152" t="s">
        <v>1885</v>
      </c>
      <c r="C782" s="174" t="s">
        <v>1233</v>
      </c>
      <c r="D782" s="192">
        <v>0.16</v>
      </c>
      <c r="E782" s="153"/>
      <c r="F782" s="153">
        <v>1.252</v>
      </c>
      <c r="G782" s="229">
        <v>2019</v>
      </c>
      <c r="H782" s="229">
        <v>2020</v>
      </c>
      <c r="I782" s="229" t="s">
        <v>1952</v>
      </c>
      <c r="J782" s="229" t="s">
        <v>1953</v>
      </c>
      <c r="K782" s="229" t="s">
        <v>1952</v>
      </c>
      <c r="L782" s="229" t="str">
        <f t="shared" si="191"/>
        <v>+</v>
      </c>
      <c r="M782" s="230"/>
      <c r="N782" s="231"/>
      <c r="O782" s="231"/>
    </row>
    <row r="783" spans="1:15" ht="30.05" x14ac:dyDescent="0.35">
      <c r="A783" s="180"/>
      <c r="B783" s="154" t="s">
        <v>1234</v>
      </c>
      <c r="C783" s="173"/>
      <c r="D783" s="237">
        <f t="shared" ref="D783" si="212">SUM(D784)</f>
        <v>0.25</v>
      </c>
      <c r="E783" s="237">
        <f t="shared" ref="E783:F783" si="213">SUM(E784)</f>
        <v>0</v>
      </c>
      <c r="F783" s="237">
        <f t="shared" si="213"/>
        <v>3.9E-2</v>
      </c>
      <c r="G783" s="228"/>
      <c r="H783" s="228"/>
      <c r="I783" s="228"/>
      <c r="J783" s="228"/>
      <c r="K783" s="228"/>
      <c r="L783" s="228"/>
      <c r="M783" s="230"/>
      <c r="N783" s="231"/>
      <c r="O783" s="231"/>
    </row>
    <row r="784" spans="1:15" ht="46.65" x14ac:dyDescent="0.35">
      <c r="A784" s="208">
        <v>679</v>
      </c>
      <c r="B784" s="152" t="s">
        <v>1886</v>
      </c>
      <c r="C784" s="174" t="s">
        <v>1887</v>
      </c>
      <c r="D784" s="192">
        <v>0.25</v>
      </c>
      <c r="E784" s="153"/>
      <c r="F784" s="153">
        <v>3.9E-2</v>
      </c>
      <c r="G784" s="229">
        <v>2019</v>
      </c>
      <c r="H784" s="229">
        <v>2020</v>
      </c>
      <c r="I784" s="229" t="s">
        <v>1952</v>
      </c>
      <c r="J784" s="229" t="s">
        <v>1953</v>
      </c>
      <c r="K784" s="229" t="s">
        <v>1952</v>
      </c>
      <c r="L784" s="229" t="str">
        <f t="shared" si="191"/>
        <v>+</v>
      </c>
      <c r="M784" s="230"/>
      <c r="N784" s="231"/>
      <c r="O784" s="231"/>
    </row>
    <row r="785" spans="1:16" ht="30.05" x14ac:dyDescent="0.35">
      <c r="A785" s="171"/>
      <c r="B785" s="182" t="s">
        <v>1235</v>
      </c>
      <c r="C785" s="183"/>
      <c r="D785" s="239">
        <f t="shared" ref="D785" si="214">D786+D791+D796+D799+D801+D803+D805+D810+D824+D829+D831+D833+D835+D837+D842+D852+D854+D860+D862+D865+D873+D876+D879+D899+D913+D928+D933+D935+D938+D943+D945+D955+D960+D962+D968+D974+D976+D978+D980+D983+D986</f>
        <v>10.5</v>
      </c>
      <c r="E785" s="247">
        <f t="shared" ref="E785:F785" si="215">E786+E791+E796+E799+E801+E803+E805+E810+E824+E829+E831+E833+E835+E837+E842+E852+E854+E860+E862+E865+E873+E876+E879+E899+E913+E928+E933+E935+E938+E943+E945+E955+E960+E962+E968+E974+E976+E978+E980+E983+E986</f>
        <v>0</v>
      </c>
      <c r="F785" s="239">
        <f t="shared" si="215"/>
        <v>39.636899999999997</v>
      </c>
      <c r="G785" s="170"/>
      <c r="H785" s="170"/>
      <c r="I785" s="170"/>
      <c r="J785" s="170"/>
      <c r="K785" s="170"/>
      <c r="L785" s="170"/>
      <c r="M785" s="230"/>
      <c r="N785" s="231"/>
      <c r="O785" s="231"/>
    </row>
    <row r="786" spans="1:16" ht="30.05" x14ac:dyDescent="0.35">
      <c r="A786" s="184"/>
      <c r="B786" s="157" t="s">
        <v>179</v>
      </c>
      <c r="C786" s="185"/>
      <c r="D786" s="240">
        <f t="shared" ref="D786" si="216">SUM(D787:D790)</f>
        <v>1.26</v>
      </c>
      <c r="E786" s="248">
        <f t="shared" ref="E786" si="217">SUM(E787:E790)</f>
        <v>0</v>
      </c>
      <c r="F786" s="240">
        <f t="shared" ref="F786" si="218">SUM(F787:F790)</f>
        <v>1.4279999999999999</v>
      </c>
      <c r="G786" s="184"/>
      <c r="H786" s="184"/>
      <c r="I786" s="184"/>
      <c r="J786" s="184"/>
      <c r="K786" s="184"/>
      <c r="L786" s="184"/>
      <c r="M786" s="230"/>
      <c r="N786" s="231"/>
      <c r="O786" s="231"/>
    </row>
    <row r="787" spans="1:16" ht="62.2" x14ac:dyDescent="0.35">
      <c r="A787" s="181">
        <v>680</v>
      </c>
      <c r="B787" s="177" t="s">
        <v>1236</v>
      </c>
      <c r="C787" s="151" t="s">
        <v>1237</v>
      </c>
      <c r="D787" s="193"/>
      <c r="E787" s="153"/>
      <c r="F787" s="153"/>
      <c r="G787" s="181">
        <v>2014</v>
      </c>
      <c r="H787" s="181">
        <v>2021</v>
      </c>
      <c r="I787" s="181" t="s">
        <v>1518</v>
      </c>
      <c r="J787" s="181" t="s">
        <v>1953</v>
      </c>
      <c r="K787" s="181" t="s">
        <v>1518</v>
      </c>
      <c r="L787" s="181" t="str">
        <f t="shared" si="191"/>
        <v>-</v>
      </c>
      <c r="M787" s="230"/>
      <c r="N787" s="231"/>
      <c r="O787" s="231"/>
      <c r="P787" s="233"/>
    </row>
    <row r="788" spans="1:16" ht="62.2" x14ac:dyDescent="0.35">
      <c r="A788" s="208">
        <v>681</v>
      </c>
      <c r="B788" s="177" t="s">
        <v>1238</v>
      </c>
      <c r="C788" s="151" t="s">
        <v>1239</v>
      </c>
      <c r="D788" s="193">
        <v>1.26</v>
      </c>
      <c r="E788" s="153"/>
      <c r="F788" s="153">
        <v>1.1879999999999999</v>
      </c>
      <c r="G788" s="181">
        <v>2018</v>
      </c>
      <c r="H788" s="181">
        <v>2020</v>
      </c>
      <c r="I788" s="181" t="s">
        <v>1952</v>
      </c>
      <c r="J788" s="181" t="s">
        <v>1953</v>
      </c>
      <c r="K788" s="181" t="s">
        <v>1952</v>
      </c>
      <c r="L788" s="181" t="str">
        <f t="shared" si="191"/>
        <v>+</v>
      </c>
      <c r="M788" s="230"/>
      <c r="N788" s="231"/>
      <c r="O788" s="231"/>
      <c r="P788" s="233"/>
    </row>
    <row r="789" spans="1:16" ht="46.65" x14ac:dyDescent="0.35">
      <c r="A789" s="181">
        <v>682</v>
      </c>
      <c r="B789" s="177" t="s">
        <v>1240</v>
      </c>
      <c r="C789" s="151" t="s">
        <v>1241</v>
      </c>
      <c r="D789" s="193"/>
      <c r="E789" s="153"/>
      <c r="F789" s="153">
        <v>0.24</v>
      </c>
      <c r="G789" s="181">
        <v>2019</v>
      </c>
      <c r="H789" s="181">
        <v>2020</v>
      </c>
      <c r="I789" s="181" t="s">
        <v>1952</v>
      </c>
      <c r="J789" s="181" t="s">
        <v>1953</v>
      </c>
      <c r="K789" s="181" t="s">
        <v>1952</v>
      </c>
      <c r="L789" s="181" t="str">
        <f t="shared" si="191"/>
        <v>+</v>
      </c>
      <c r="M789" s="230"/>
      <c r="N789" s="231"/>
      <c r="O789" s="231"/>
      <c r="P789" s="233"/>
    </row>
    <row r="790" spans="1:16" ht="62.2" x14ac:dyDescent="0.35">
      <c r="A790" s="208">
        <v>683</v>
      </c>
      <c r="B790" s="177" t="s">
        <v>1242</v>
      </c>
      <c r="C790" s="151" t="s">
        <v>1243</v>
      </c>
      <c r="D790" s="193"/>
      <c r="E790" s="153"/>
      <c r="F790" s="153"/>
      <c r="G790" s="181">
        <v>2014</v>
      </c>
      <c r="H790" s="181">
        <v>2022</v>
      </c>
      <c r="I790" s="181" t="s">
        <v>1518</v>
      </c>
      <c r="J790" s="181" t="s">
        <v>1953</v>
      </c>
      <c r="K790" s="181" t="s">
        <v>1518</v>
      </c>
      <c r="L790" s="181" t="str">
        <f t="shared" si="191"/>
        <v>-</v>
      </c>
      <c r="M790" s="230"/>
      <c r="N790" s="231"/>
      <c r="O790" s="231"/>
      <c r="P790" s="233"/>
    </row>
    <row r="791" spans="1:16" ht="30.05" x14ac:dyDescent="0.35">
      <c r="A791" s="186"/>
      <c r="B791" s="157" t="s">
        <v>183</v>
      </c>
      <c r="C791" s="158"/>
      <c r="D791" s="241">
        <f t="shared" ref="D791" si="219">SUM(D792:D795)</f>
        <v>0</v>
      </c>
      <c r="E791" s="241">
        <f t="shared" ref="E791:F791" si="220">SUM(E792:E795)</f>
        <v>0</v>
      </c>
      <c r="F791" s="241">
        <f t="shared" si="220"/>
        <v>0</v>
      </c>
      <c r="G791" s="186"/>
      <c r="H791" s="186"/>
      <c r="I791" s="186"/>
      <c r="J791" s="186"/>
      <c r="K791" s="186"/>
      <c r="L791" s="186"/>
      <c r="M791" s="230"/>
      <c r="N791" s="231"/>
      <c r="O791" s="231"/>
      <c r="P791" s="233"/>
    </row>
    <row r="792" spans="1:16" ht="62.2" x14ac:dyDescent="0.35">
      <c r="A792" s="181">
        <v>684</v>
      </c>
      <c r="B792" s="177" t="s">
        <v>1244</v>
      </c>
      <c r="C792" s="151" t="s">
        <v>1245</v>
      </c>
      <c r="D792" s="193"/>
      <c r="E792" s="153"/>
      <c r="F792" s="153"/>
      <c r="G792" s="181">
        <v>2015</v>
      </c>
      <c r="H792" s="181">
        <v>2022</v>
      </c>
      <c r="I792" s="181" t="s">
        <v>1518</v>
      </c>
      <c r="J792" s="181" t="s">
        <v>1953</v>
      </c>
      <c r="K792" s="181" t="s">
        <v>1518</v>
      </c>
      <c r="L792" s="181" t="str">
        <f t="shared" ref="L792:L853" si="221">K792</f>
        <v>-</v>
      </c>
      <c r="M792" s="230"/>
      <c r="N792" s="231"/>
      <c r="O792" s="231"/>
      <c r="P792" s="233"/>
    </row>
    <row r="793" spans="1:16" ht="46.65" x14ac:dyDescent="0.35">
      <c r="A793" s="181">
        <v>685</v>
      </c>
      <c r="B793" s="177" t="s">
        <v>1888</v>
      </c>
      <c r="C793" s="151" t="s">
        <v>1889</v>
      </c>
      <c r="D793" s="193"/>
      <c r="E793" s="153"/>
      <c r="F793" s="153"/>
      <c r="G793" s="181">
        <v>2017</v>
      </c>
      <c r="H793" s="181">
        <v>2020</v>
      </c>
      <c r="I793" s="181" t="s">
        <v>1518</v>
      </c>
      <c r="J793" s="181" t="s">
        <v>1953</v>
      </c>
      <c r="K793" s="181" t="s">
        <v>1518</v>
      </c>
      <c r="L793" s="181" t="str">
        <f t="shared" si="221"/>
        <v>-</v>
      </c>
      <c r="M793" s="230"/>
      <c r="N793" s="231"/>
      <c r="O793" s="231"/>
      <c r="P793" s="233"/>
    </row>
    <row r="794" spans="1:16" ht="77.7" x14ac:dyDescent="0.35">
      <c r="A794" s="181">
        <v>686</v>
      </c>
      <c r="B794" s="177" t="s">
        <v>1890</v>
      </c>
      <c r="C794" s="151" t="s">
        <v>1891</v>
      </c>
      <c r="D794" s="193"/>
      <c r="E794" s="153"/>
      <c r="F794" s="153"/>
      <c r="G794" s="181">
        <v>2018</v>
      </c>
      <c r="H794" s="181">
        <v>2020</v>
      </c>
      <c r="I794" s="181" t="s">
        <v>1518</v>
      </c>
      <c r="J794" s="181" t="s">
        <v>1953</v>
      </c>
      <c r="K794" s="181" t="s">
        <v>1518</v>
      </c>
      <c r="L794" s="181" t="str">
        <f t="shared" si="221"/>
        <v>-</v>
      </c>
      <c r="M794" s="230"/>
      <c r="N794" s="231"/>
      <c r="O794" s="231"/>
      <c r="P794" s="233"/>
    </row>
    <row r="795" spans="1:16" ht="46.65" x14ac:dyDescent="0.35">
      <c r="A795" s="181">
        <v>687</v>
      </c>
      <c r="B795" s="177" t="s">
        <v>1892</v>
      </c>
      <c r="C795" s="151" t="s">
        <v>1893</v>
      </c>
      <c r="D795" s="193"/>
      <c r="E795" s="153"/>
      <c r="F795" s="153"/>
      <c r="G795" s="181">
        <v>2018</v>
      </c>
      <c r="H795" s="181">
        <v>2020</v>
      </c>
      <c r="I795" s="181" t="s">
        <v>1518</v>
      </c>
      <c r="J795" s="181" t="s">
        <v>1953</v>
      </c>
      <c r="K795" s="181" t="s">
        <v>1518</v>
      </c>
      <c r="L795" s="181" t="str">
        <f t="shared" si="221"/>
        <v>-</v>
      </c>
      <c r="M795" s="230"/>
      <c r="N795" s="231"/>
      <c r="O795" s="231"/>
      <c r="P795" s="233"/>
    </row>
    <row r="796" spans="1:16" ht="30.05" x14ac:dyDescent="0.35">
      <c r="A796" s="186"/>
      <c r="B796" s="157" t="s">
        <v>190</v>
      </c>
      <c r="C796" s="158"/>
      <c r="D796" s="241">
        <f t="shared" ref="D796" si="222">SUM(D797:D798)</f>
        <v>0</v>
      </c>
      <c r="E796" s="241">
        <f t="shared" ref="E796:F796" si="223">SUM(E797:E798)</f>
        <v>0</v>
      </c>
      <c r="F796" s="241">
        <f t="shared" si="223"/>
        <v>0</v>
      </c>
      <c r="G796" s="186"/>
      <c r="H796" s="186"/>
      <c r="I796" s="186"/>
      <c r="J796" s="186"/>
      <c r="K796" s="186"/>
      <c r="L796" s="186"/>
      <c r="M796" s="230"/>
      <c r="N796" s="231"/>
      <c r="O796" s="231"/>
      <c r="P796" s="233"/>
    </row>
    <row r="797" spans="1:16" ht="62.2" x14ac:dyDescent="0.35">
      <c r="A797" s="181">
        <v>688</v>
      </c>
      <c r="B797" s="177" t="s">
        <v>1246</v>
      </c>
      <c r="C797" s="151" t="s">
        <v>1247</v>
      </c>
      <c r="D797" s="193"/>
      <c r="E797" s="153"/>
      <c r="F797" s="153"/>
      <c r="G797" s="181">
        <v>2015</v>
      </c>
      <c r="H797" s="181">
        <v>2022</v>
      </c>
      <c r="I797" s="181" t="s">
        <v>1518</v>
      </c>
      <c r="J797" s="181" t="s">
        <v>1953</v>
      </c>
      <c r="K797" s="181" t="s">
        <v>1518</v>
      </c>
      <c r="L797" s="181" t="str">
        <f t="shared" si="221"/>
        <v>-</v>
      </c>
      <c r="M797" s="230"/>
      <c r="N797" s="231"/>
      <c r="O797" s="231"/>
      <c r="P797" s="233"/>
    </row>
    <row r="798" spans="1:16" ht="46.65" x14ac:dyDescent="0.35">
      <c r="A798" s="208">
        <v>689</v>
      </c>
      <c r="B798" s="177" t="s">
        <v>1248</v>
      </c>
      <c r="C798" s="151" t="s">
        <v>1249</v>
      </c>
      <c r="D798" s="193"/>
      <c r="E798" s="153"/>
      <c r="F798" s="153"/>
      <c r="G798" s="181">
        <v>2018</v>
      </c>
      <c r="H798" s="181">
        <v>2020</v>
      </c>
      <c r="I798" s="181" t="s">
        <v>1952</v>
      </c>
      <c r="J798" s="181" t="s">
        <v>1953</v>
      </c>
      <c r="K798" s="181" t="s">
        <v>1952</v>
      </c>
      <c r="L798" s="181" t="str">
        <f t="shared" si="221"/>
        <v>+</v>
      </c>
      <c r="M798" s="230"/>
      <c r="N798" s="231"/>
      <c r="O798" s="231"/>
      <c r="P798" s="233"/>
    </row>
    <row r="799" spans="1:16" ht="30.05" x14ac:dyDescent="0.35">
      <c r="A799" s="186"/>
      <c r="B799" s="157" t="s">
        <v>203</v>
      </c>
      <c r="C799" s="158"/>
      <c r="D799" s="241">
        <f t="shared" ref="D799" si="224">SUM(D800)</f>
        <v>0</v>
      </c>
      <c r="E799" s="241">
        <f t="shared" ref="E799:F799" si="225">SUM(E800)</f>
        <v>0</v>
      </c>
      <c r="F799" s="241">
        <f t="shared" si="225"/>
        <v>0</v>
      </c>
      <c r="G799" s="186"/>
      <c r="H799" s="186"/>
      <c r="I799" s="186"/>
      <c r="J799" s="186"/>
      <c r="K799" s="186"/>
      <c r="L799" s="186"/>
      <c r="M799" s="230"/>
      <c r="N799" s="231"/>
      <c r="O799" s="231"/>
      <c r="P799" s="233"/>
    </row>
    <row r="800" spans="1:16" ht="46.65" x14ac:dyDescent="0.35">
      <c r="A800" s="208">
        <v>690</v>
      </c>
      <c r="B800" s="177" t="s">
        <v>1250</v>
      </c>
      <c r="C800" s="151" t="s">
        <v>1251</v>
      </c>
      <c r="D800" s="193"/>
      <c r="E800" s="153"/>
      <c r="F800" s="153"/>
      <c r="G800" s="181">
        <v>2014</v>
      </c>
      <c r="H800" s="181">
        <v>2020</v>
      </c>
      <c r="I800" s="181" t="s">
        <v>1518</v>
      </c>
      <c r="J800" s="181" t="s">
        <v>1953</v>
      </c>
      <c r="K800" s="181" t="s">
        <v>1518</v>
      </c>
      <c r="L800" s="181" t="str">
        <f t="shared" si="221"/>
        <v>-</v>
      </c>
      <c r="M800" s="230"/>
      <c r="N800" s="231"/>
      <c r="O800" s="231"/>
      <c r="P800" s="233"/>
    </row>
    <row r="801" spans="1:16" ht="30.05" x14ac:dyDescent="0.35">
      <c r="A801" s="186"/>
      <c r="B801" s="157" t="s">
        <v>801</v>
      </c>
      <c r="C801" s="158"/>
      <c r="D801" s="241">
        <f t="shared" ref="D801" si="226">SUM(D802)</f>
        <v>0</v>
      </c>
      <c r="E801" s="241">
        <f t="shared" ref="E801:F801" si="227">SUM(E802)</f>
        <v>0</v>
      </c>
      <c r="F801" s="241">
        <f t="shared" si="227"/>
        <v>1.0900000000000001</v>
      </c>
      <c r="G801" s="186"/>
      <c r="H801" s="186"/>
      <c r="I801" s="186"/>
      <c r="J801" s="186"/>
      <c r="K801" s="186"/>
      <c r="L801" s="186"/>
      <c r="M801" s="230"/>
      <c r="N801" s="231"/>
      <c r="O801" s="231"/>
      <c r="P801" s="233"/>
    </row>
    <row r="802" spans="1:16" ht="46.65" x14ac:dyDescent="0.35">
      <c r="A802" s="208">
        <v>691</v>
      </c>
      <c r="B802" s="177" t="s">
        <v>1252</v>
      </c>
      <c r="C802" s="151" t="s">
        <v>1253</v>
      </c>
      <c r="D802" s="193"/>
      <c r="E802" s="153"/>
      <c r="F802" s="153">
        <v>1.0900000000000001</v>
      </c>
      <c r="G802" s="181">
        <v>2018</v>
      </c>
      <c r="H802" s="181">
        <v>2020</v>
      </c>
      <c r="I802" s="181" t="s">
        <v>1952</v>
      </c>
      <c r="J802" s="181" t="s">
        <v>1953</v>
      </c>
      <c r="K802" s="181" t="s">
        <v>1952</v>
      </c>
      <c r="L802" s="181" t="str">
        <f t="shared" si="221"/>
        <v>+</v>
      </c>
      <c r="M802" s="230"/>
      <c r="N802" s="231"/>
      <c r="O802" s="231"/>
      <c r="P802" s="233"/>
    </row>
    <row r="803" spans="1:16" ht="30.05" x14ac:dyDescent="0.35">
      <c r="A803" s="186"/>
      <c r="B803" s="157" t="s">
        <v>222</v>
      </c>
      <c r="C803" s="158"/>
      <c r="D803" s="241">
        <f t="shared" ref="D803" si="228">SUM(D804)</f>
        <v>0</v>
      </c>
      <c r="E803" s="241">
        <f t="shared" ref="E803:F803" si="229">SUM(E804)</f>
        <v>0</v>
      </c>
      <c r="F803" s="241">
        <f t="shared" si="229"/>
        <v>0</v>
      </c>
      <c r="G803" s="186"/>
      <c r="H803" s="186"/>
      <c r="I803" s="186"/>
      <c r="J803" s="186"/>
      <c r="K803" s="186"/>
      <c r="L803" s="186"/>
      <c r="M803" s="230"/>
      <c r="N803" s="231"/>
      <c r="O803" s="231"/>
      <c r="P803" s="233"/>
    </row>
    <row r="804" spans="1:16" ht="77.7" x14ac:dyDescent="0.35">
      <c r="A804" s="208">
        <v>692</v>
      </c>
      <c r="B804" s="177" t="s">
        <v>1254</v>
      </c>
      <c r="C804" s="151" t="s">
        <v>1255</v>
      </c>
      <c r="D804" s="193"/>
      <c r="E804" s="153"/>
      <c r="F804" s="153"/>
      <c r="G804" s="181">
        <v>2019</v>
      </c>
      <c r="H804" s="181">
        <v>2020</v>
      </c>
      <c r="I804" s="181" t="s">
        <v>1518</v>
      </c>
      <c r="J804" s="181" t="s">
        <v>1953</v>
      </c>
      <c r="K804" s="181" t="s">
        <v>1952</v>
      </c>
      <c r="L804" s="181" t="str">
        <f t="shared" si="221"/>
        <v>+</v>
      </c>
      <c r="M804" s="230"/>
      <c r="N804" s="231"/>
      <c r="O804" s="231"/>
      <c r="P804" s="233"/>
    </row>
    <row r="805" spans="1:16" ht="30.05" x14ac:dyDescent="0.35">
      <c r="A805" s="186"/>
      <c r="B805" s="157" t="s">
        <v>232</v>
      </c>
      <c r="C805" s="158"/>
      <c r="D805" s="241">
        <f t="shared" ref="D805" si="230">SUM(D806:D809)</f>
        <v>0</v>
      </c>
      <c r="E805" s="241">
        <f t="shared" ref="E805" si="231">SUM(E806:E809)</f>
        <v>0</v>
      </c>
      <c r="F805" s="241">
        <f t="shared" ref="F805" si="232">SUM(F806:F809)</f>
        <v>0</v>
      </c>
      <c r="G805" s="186"/>
      <c r="H805" s="186"/>
      <c r="I805" s="186"/>
      <c r="J805" s="186"/>
      <c r="K805" s="186"/>
      <c r="L805" s="186"/>
      <c r="M805" s="230"/>
      <c r="N805" s="231"/>
      <c r="O805" s="231"/>
      <c r="P805" s="233"/>
    </row>
    <row r="806" spans="1:16" ht="62.2" x14ac:dyDescent="0.35">
      <c r="A806" s="208">
        <v>693</v>
      </c>
      <c r="B806" s="177" t="s">
        <v>1256</v>
      </c>
      <c r="C806" s="151" t="s">
        <v>1257</v>
      </c>
      <c r="D806" s="193"/>
      <c r="E806" s="153"/>
      <c r="F806" s="153"/>
      <c r="G806" s="181">
        <v>2016</v>
      </c>
      <c r="H806" s="181">
        <v>2020</v>
      </c>
      <c r="I806" s="181" t="s">
        <v>1952</v>
      </c>
      <c r="J806" s="181" t="s">
        <v>1953</v>
      </c>
      <c r="K806" s="181" t="s">
        <v>1952</v>
      </c>
      <c r="L806" s="181" t="str">
        <f t="shared" si="221"/>
        <v>+</v>
      </c>
      <c r="M806" s="230"/>
      <c r="N806" s="231"/>
      <c r="O806" s="231"/>
      <c r="P806" s="233"/>
    </row>
    <row r="807" spans="1:16" ht="62.2" x14ac:dyDescent="0.35">
      <c r="A807" s="181">
        <v>694</v>
      </c>
      <c r="B807" s="177" t="s">
        <v>1258</v>
      </c>
      <c r="C807" s="151" t="s">
        <v>1259</v>
      </c>
      <c r="D807" s="193"/>
      <c r="E807" s="153"/>
      <c r="F807" s="153"/>
      <c r="G807" s="181">
        <v>2018</v>
      </c>
      <c r="H807" s="181">
        <v>2020</v>
      </c>
      <c r="I807" s="181" t="s">
        <v>1518</v>
      </c>
      <c r="J807" s="181" t="s">
        <v>1953</v>
      </c>
      <c r="K807" s="181" t="s">
        <v>1952</v>
      </c>
      <c r="L807" s="181" t="str">
        <f t="shared" si="221"/>
        <v>+</v>
      </c>
      <c r="M807" s="230"/>
      <c r="N807" s="231"/>
      <c r="O807" s="231"/>
      <c r="P807" s="233"/>
    </row>
    <row r="808" spans="1:16" ht="62.2" x14ac:dyDescent="0.35">
      <c r="A808" s="208">
        <v>695</v>
      </c>
      <c r="B808" s="177" t="s">
        <v>1260</v>
      </c>
      <c r="C808" s="151" t="s">
        <v>1261</v>
      </c>
      <c r="D808" s="193"/>
      <c r="E808" s="153"/>
      <c r="F808" s="153"/>
      <c r="G808" s="181">
        <v>2018</v>
      </c>
      <c r="H808" s="181">
        <v>2020</v>
      </c>
      <c r="I808" s="181" t="s">
        <v>1518</v>
      </c>
      <c r="J808" s="181" t="s">
        <v>1953</v>
      </c>
      <c r="K808" s="181" t="s">
        <v>1952</v>
      </c>
      <c r="L808" s="181" t="str">
        <f t="shared" si="221"/>
        <v>+</v>
      </c>
      <c r="M808" s="230"/>
      <c r="N808" s="231"/>
      <c r="O808" s="231"/>
      <c r="P808" s="233"/>
    </row>
    <row r="809" spans="1:16" ht="62.2" x14ac:dyDescent="0.35">
      <c r="A809" s="181">
        <v>696</v>
      </c>
      <c r="B809" s="177" t="s">
        <v>1262</v>
      </c>
      <c r="C809" s="151" t="s">
        <v>1263</v>
      </c>
      <c r="D809" s="193"/>
      <c r="E809" s="153"/>
      <c r="F809" s="153"/>
      <c r="G809" s="181">
        <v>2015</v>
      </c>
      <c r="H809" s="181">
        <v>2020</v>
      </c>
      <c r="I809" s="181" t="s">
        <v>1952</v>
      </c>
      <c r="J809" s="181" t="s">
        <v>1953</v>
      </c>
      <c r="K809" s="181" t="s">
        <v>1952</v>
      </c>
      <c r="L809" s="181" t="str">
        <f t="shared" si="221"/>
        <v>+</v>
      </c>
      <c r="M809" s="230"/>
      <c r="N809" s="231"/>
      <c r="O809" s="231"/>
      <c r="P809" s="233"/>
    </row>
    <row r="810" spans="1:16" ht="30.05" x14ac:dyDescent="0.35">
      <c r="A810" s="186"/>
      <c r="B810" s="157" t="s">
        <v>274</v>
      </c>
      <c r="C810" s="158"/>
      <c r="D810" s="241">
        <f t="shared" ref="D810" si="233">SUM(D811:D823)</f>
        <v>0</v>
      </c>
      <c r="E810" s="241">
        <f t="shared" ref="E810:F810" si="234">SUM(E811:E823)</f>
        <v>0</v>
      </c>
      <c r="F810" s="241">
        <f t="shared" si="234"/>
        <v>7.1070000000000002</v>
      </c>
      <c r="G810" s="186"/>
      <c r="H810" s="186"/>
      <c r="I810" s="186"/>
      <c r="J810" s="186"/>
      <c r="K810" s="186"/>
      <c r="L810" s="186"/>
      <c r="M810" s="230"/>
      <c r="N810" s="231"/>
      <c r="O810" s="231"/>
      <c r="P810" s="233"/>
    </row>
    <row r="811" spans="1:16" ht="62.2" x14ac:dyDescent="0.35">
      <c r="A811" s="181">
        <v>697</v>
      </c>
      <c r="B811" s="177" t="s">
        <v>1264</v>
      </c>
      <c r="C811" s="151" t="s">
        <v>1265</v>
      </c>
      <c r="D811" s="193"/>
      <c r="E811" s="153"/>
      <c r="F811" s="153"/>
      <c r="G811" s="181">
        <v>2019</v>
      </c>
      <c r="H811" s="181">
        <v>2021</v>
      </c>
      <c r="I811" s="181" t="s">
        <v>1952</v>
      </c>
      <c r="J811" s="181" t="s">
        <v>1953</v>
      </c>
      <c r="K811" s="181" t="s">
        <v>1952</v>
      </c>
      <c r="L811" s="181" t="str">
        <f t="shared" si="221"/>
        <v>+</v>
      </c>
      <c r="M811" s="230"/>
      <c r="N811" s="231"/>
      <c r="O811" s="231"/>
      <c r="P811" s="233"/>
    </row>
    <row r="812" spans="1:16" ht="46.65" x14ac:dyDescent="0.35">
      <c r="A812" s="181">
        <v>698</v>
      </c>
      <c r="B812" s="177" t="s">
        <v>1266</v>
      </c>
      <c r="C812" s="151" t="s">
        <v>1267</v>
      </c>
      <c r="D812" s="193"/>
      <c r="E812" s="153"/>
      <c r="F812" s="153"/>
      <c r="G812" s="181" t="s">
        <v>1954</v>
      </c>
      <c r="H812" s="181">
        <v>2020</v>
      </c>
      <c r="I812" s="181" t="s">
        <v>1518</v>
      </c>
      <c r="J812" s="181" t="s">
        <v>1953</v>
      </c>
      <c r="K812" s="181" t="s">
        <v>1952</v>
      </c>
      <c r="L812" s="181" t="str">
        <f t="shared" si="221"/>
        <v>+</v>
      </c>
      <c r="M812" s="230"/>
      <c r="N812" s="231"/>
      <c r="O812" s="231"/>
      <c r="P812" s="233"/>
    </row>
    <row r="813" spans="1:16" ht="77.7" x14ac:dyDescent="0.35">
      <c r="A813" s="181">
        <v>699</v>
      </c>
      <c r="B813" s="177" t="s">
        <v>1268</v>
      </c>
      <c r="C813" s="151" t="s">
        <v>1269</v>
      </c>
      <c r="D813" s="193"/>
      <c r="E813" s="153"/>
      <c r="F813" s="153"/>
      <c r="G813" s="181">
        <v>2014</v>
      </c>
      <c r="H813" s="181">
        <v>2022</v>
      </c>
      <c r="I813" s="181" t="s">
        <v>1518</v>
      </c>
      <c r="J813" s="181" t="s">
        <v>1953</v>
      </c>
      <c r="K813" s="181" t="s">
        <v>1518</v>
      </c>
      <c r="L813" s="181" t="str">
        <f t="shared" si="221"/>
        <v>-</v>
      </c>
      <c r="M813" s="230"/>
      <c r="N813" s="231"/>
      <c r="O813" s="231"/>
      <c r="P813" s="233"/>
    </row>
    <row r="814" spans="1:16" ht="93.25" x14ac:dyDescent="0.35">
      <c r="A814" s="181">
        <v>700</v>
      </c>
      <c r="B814" s="177" t="s">
        <v>1270</v>
      </c>
      <c r="C814" s="151" t="s">
        <v>1271</v>
      </c>
      <c r="D814" s="193"/>
      <c r="E814" s="153"/>
      <c r="F814" s="153"/>
      <c r="G814" s="181">
        <v>2014</v>
      </c>
      <c r="H814" s="181">
        <v>2020</v>
      </c>
      <c r="I814" s="181" t="s">
        <v>1518</v>
      </c>
      <c r="J814" s="181" t="s">
        <v>1953</v>
      </c>
      <c r="K814" s="181" t="s">
        <v>1518</v>
      </c>
      <c r="L814" s="181" t="str">
        <f t="shared" si="221"/>
        <v>-</v>
      </c>
      <c r="M814" s="230"/>
      <c r="N814" s="231"/>
      <c r="O814" s="231"/>
      <c r="P814" s="233"/>
    </row>
    <row r="815" spans="1:16" ht="108.8" x14ac:dyDescent="0.35">
      <c r="A815" s="181">
        <v>701</v>
      </c>
      <c r="B815" s="177" t="s">
        <v>1272</v>
      </c>
      <c r="C815" s="151" t="s">
        <v>1273</v>
      </c>
      <c r="D815" s="193"/>
      <c r="E815" s="153"/>
      <c r="F815" s="153"/>
      <c r="G815" s="181">
        <v>2015</v>
      </c>
      <c r="H815" s="181">
        <v>2021</v>
      </c>
      <c r="I815" s="181" t="s">
        <v>1518</v>
      </c>
      <c r="J815" s="181" t="s">
        <v>1953</v>
      </c>
      <c r="K815" s="181" t="s">
        <v>1518</v>
      </c>
      <c r="L815" s="181" t="str">
        <f t="shared" si="221"/>
        <v>-</v>
      </c>
      <c r="M815" s="230"/>
      <c r="N815" s="231"/>
      <c r="O815" s="231"/>
      <c r="P815" s="233"/>
    </row>
    <row r="816" spans="1:16" ht="62.2" x14ac:dyDescent="0.35">
      <c r="A816" s="181">
        <v>702</v>
      </c>
      <c r="B816" s="177" t="s">
        <v>1274</v>
      </c>
      <c r="C816" s="151" t="s">
        <v>1275</v>
      </c>
      <c r="D816" s="193"/>
      <c r="E816" s="153"/>
      <c r="F816" s="153"/>
      <c r="G816" s="181">
        <v>2015</v>
      </c>
      <c r="H816" s="181">
        <v>2020</v>
      </c>
      <c r="I816" s="181" t="s">
        <v>1952</v>
      </c>
      <c r="J816" s="181" t="s">
        <v>1953</v>
      </c>
      <c r="K816" s="181" t="s">
        <v>1952</v>
      </c>
      <c r="L816" s="181" t="str">
        <f t="shared" si="221"/>
        <v>+</v>
      </c>
      <c r="M816" s="230"/>
      <c r="N816" s="231"/>
      <c r="O816" s="231"/>
      <c r="P816" s="233"/>
    </row>
    <row r="817" spans="1:16" ht="62.2" x14ac:dyDescent="0.35">
      <c r="A817" s="181">
        <v>703</v>
      </c>
      <c r="B817" s="177" t="s">
        <v>1276</v>
      </c>
      <c r="C817" s="151" t="s">
        <v>1277</v>
      </c>
      <c r="D817" s="193"/>
      <c r="E817" s="153"/>
      <c r="F817" s="153">
        <v>7.1070000000000002</v>
      </c>
      <c r="G817" s="181">
        <v>2015</v>
      </c>
      <c r="H817" s="181">
        <v>2020</v>
      </c>
      <c r="I817" s="181" t="s">
        <v>1952</v>
      </c>
      <c r="J817" s="181" t="s">
        <v>1953</v>
      </c>
      <c r="K817" s="181" t="s">
        <v>1952</v>
      </c>
      <c r="L817" s="181" t="str">
        <f t="shared" si="221"/>
        <v>+</v>
      </c>
      <c r="M817" s="230"/>
      <c r="N817" s="231"/>
      <c r="O817" s="231"/>
      <c r="P817" s="233"/>
    </row>
    <row r="818" spans="1:16" ht="62.2" x14ac:dyDescent="0.35">
      <c r="A818" s="181">
        <v>704</v>
      </c>
      <c r="B818" s="177" t="s">
        <v>1278</v>
      </c>
      <c r="C818" s="151" t="s">
        <v>1279</v>
      </c>
      <c r="D818" s="193"/>
      <c r="E818" s="153"/>
      <c r="F818" s="153"/>
      <c r="G818" s="181">
        <v>2016</v>
      </c>
      <c r="H818" s="181">
        <v>2022</v>
      </c>
      <c r="I818" s="181" t="s">
        <v>1518</v>
      </c>
      <c r="J818" s="181" t="s">
        <v>1953</v>
      </c>
      <c r="K818" s="181" t="s">
        <v>1952</v>
      </c>
      <c r="L818" s="181" t="str">
        <f t="shared" si="221"/>
        <v>+</v>
      </c>
      <c r="M818" s="230"/>
      <c r="N818" s="231"/>
      <c r="O818" s="231"/>
      <c r="P818" s="233"/>
    </row>
    <row r="819" spans="1:16" ht="46.65" x14ac:dyDescent="0.35">
      <c r="A819" s="181">
        <v>705</v>
      </c>
      <c r="B819" s="177" t="s">
        <v>1280</v>
      </c>
      <c r="C819" s="151" t="s">
        <v>1281</v>
      </c>
      <c r="D819" s="193"/>
      <c r="E819" s="153"/>
      <c r="F819" s="153"/>
      <c r="G819" s="181">
        <v>2015</v>
      </c>
      <c r="H819" s="181">
        <v>2022</v>
      </c>
      <c r="I819" s="181" t="s">
        <v>1518</v>
      </c>
      <c r="J819" s="181" t="s">
        <v>1953</v>
      </c>
      <c r="K819" s="181" t="s">
        <v>1518</v>
      </c>
      <c r="L819" s="181" t="str">
        <f t="shared" si="221"/>
        <v>-</v>
      </c>
      <c r="M819" s="230"/>
      <c r="N819" s="231"/>
      <c r="O819" s="231"/>
      <c r="P819" s="233"/>
    </row>
    <row r="820" spans="1:16" ht="46.65" x14ac:dyDescent="0.35">
      <c r="A820" s="181">
        <v>706</v>
      </c>
      <c r="B820" s="177" t="s">
        <v>1894</v>
      </c>
      <c r="C820" s="151" t="s">
        <v>1282</v>
      </c>
      <c r="D820" s="193"/>
      <c r="E820" s="153"/>
      <c r="F820" s="153"/>
      <c r="G820" s="181">
        <v>2019</v>
      </c>
      <c r="H820" s="181">
        <v>2020</v>
      </c>
      <c r="I820" s="181" t="s">
        <v>1518</v>
      </c>
      <c r="J820" s="181" t="s">
        <v>1953</v>
      </c>
      <c r="K820" s="181" t="s">
        <v>1518</v>
      </c>
      <c r="L820" s="181" t="str">
        <f t="shared" si="221"/>
        <v>-</v>
      </c>
      <c r="M820" s="230"/>
      <c r="N820" s="231"/>
      <c r="O820" s="231"/>
      <c r="P820" s="233"/>
    </row>
    <row r="821" spans="1:16" ht="46.65" x14ac:dyDescent="0.35">
      <c r="A821" s="181">
        <v>707</v>
      </c>
      <c r="B821" s="177" t="s">
        <v>1895</v>
      </c>
      <c r="C821" s="151" t="s">
        <v>1283</v>
      </c>
      <c r="D821" s="193"/>
      <c r="E821" s="153"/>
      <c r="F821" s="153"/>
      <c r="G821" s="181">
        <v>2019</v>
      </c>
      <c r="H821" s="181">
        <v>2020</v>
      </c>
      <c r="I821" s="181" t="s">
        <v>1518</v>
      </c>
      <c r="J821" s="181" t="s">
        <v>1953</v>
      </c>
      <c r="K821" s="181" t="s">
        <v>1952</v>
      </c>
      <c r="L821" s="181" t="str">
        <f t="shared" si="221"/>
        <v>+</v>
      </c>
      <c r="M821" s="230"/>
      <c r="N821" s="231"/>
      <c r="O821" s="231"/>
      <c r="P821" s="233"/>
    </row>
    <row r="822" spans="1:16" ht="46.65" x14ac:dyDescent="0.35">
      <c r="A822" s="181">
        <v>708</v>
      </c>
      <c r="B822" s="177" t="s">
        <v>1284</v>
      </c>
      <c r="C822" s="151" t="s">
        <v>1285</v>
      </c>
      <c r="D822" s="193"/>
      <c r="E822" s="153"/>
      <c r="F822" s="153"/>
      <c r="G822" s="181">
        <v>2019</v>
      </c>
      <c r="H822" s="181">
        <v>2020</v>
      </c>
      <c r="I822" s="181" t="s">
        <v>1952</v>
      </c>
      <c r="J822" s="181" t="s">
        <v>1953</v>
      </c>
      <c r="K822" s="181" t="s">
        <v>1952</v>
      </c>
      <c r="L822" s="181" t="str">
        <f t="shared" si="221"/>
        <v>+</v>
      </c>
      <c r="M822" s="230"/>
      <c r="N822" s="231"/>
      <c r="O822" s="231"/>
      <c r="P822" s="233"/>
    </row>
    <row r="823" spans="1:16" ht="62.2" x14ac:dyDescent="0.35">
      <c r="A823" s="181">
        <v>709</v>
      </c>
      <c r="B823" s="177" t="s">
        <v>1286</v>
      </c>
      <c r="C823" s="151" t="s">
        <v>1287</v>
      </c>
      <c r="D823" s="193"/>
      <c r="E823" s="153"/>
      <c r="F823" s="153"/>
      <c r="G823" s="181">
        <v>2017</v>
      </c>
      <c r="H823" s="181">
        <v>2020</v>
      </c>
      <c r="I823" s="181" t="s">
        <v>1952</v>
      </c>
      <c r="J823" s="181" t="s">
        <v>1953</v>
      </c>
      <c r="K823" s="181" t="s">
        <v>1952</v>
      </c>
      <c r="L823" s="181" t="str">
        <f t="shared" si="221"/>
        <v>+</v>
      </c>
      <c r="M823" s="230"/>
      <c r="N823" s="231"/>
      <c r="O823" s="231"/>
      <c r="P823" s="233"/>
    </row>
    <row r="824" spans="1:16" ht="30.05" x14ac:dyDescent="0.35">
      <c r="A824" s="186"/>
      <c r="B824" s="157" t="s">
        <v>297</v>
      </c>
      <c r="C824" s="158"/>
      <c r="D824" s="241">
        <f t="shared" ref="D824" si="235">SUM(D825:D828)</f>
        <v>0</v>
      </c>
      <c r="E824" s="241">
        <f t="shared" ref="E824:F824" si="236">SUM(E825:E828)</f>
        <v>0</v>
      </c>
      <c r="F824" s="241">
        <f t="shared" si="236"/>
        <v>0</v>
      </c>
      <c r="G824" s="186"/>
      <c r="H824" s="186"/>
      <c r="I824" s="186"/>
      <c r="J824" s="186"/>
      <c r="K824" s="186"/>
      <c r="L824" s="186"/>
      <c r="M824" s="230"/>
      <c r="N824" s="231"/>
      <c r="O824" s="231"/>
      <c r="P824" s="233"/>
    </row>
    <row r="825" spans="1:16" ht="62.2" x14ac:dyDescent="0.35">
      <c r="A825" s="181">
        <v>710</v>
      </c>
      <c r="B825" s="177" t="s">
        <v>1288</v>
      </c>
      <c r="C825" s="151" t="s">
        <v>1289</v>
      </c>
      <c r="D825" s="193"/>
      <c r="E825" s="153"/>
      <c r="F825" s="153"/>
      <c r="G825" s="181">
        <v>2018</v>
      </c>
      <c r="H825" s="181">
        <v>2020</v>
      </c>
      <c r="I825" s="181" t="s">
        <v>1952</v>
      </c>
      <c r="J825" s="181" t="s">
        <v>1953</v>
      </c>
      <c r="K825" s="181" t="s">
        <v>1952</v>
      </c>
      <c r="L825" s="181" t="str">
        <f t="shared" si="221"/>
        <v>+</v>
      </c>
      <c r="M825" s="230"/>
      <c r="N825" s="231"/>
      <c r="O825" s="231"/>
      <c r="P825" s="233"/>
    </row>
    <row r="826" spans="1:16" ht="46.65" x14ac:dyDescent="0.35">
      <c r="A826" s="181">
        <v>711</v>
      </c>
      <c r="B826" s="177" t="s">
        <v>1290</v>
      </c>
      <c r="C826" s="151" t="s">
        <v>1291</v>
      </c>
      <c r="D826" s="193"/>
      <c r="E826" s="153"/>
      <c r="F826" s="153"/>
      <c r="G826" s="181" t="s">
        <v>1954</v>
      </c>
      <c r="H826" s="181">
        <v>2020</v>
      </c>
      <c r="I826" s="181" t="s">
        <v>1518</v>
      </c>
      <c r="J826" s="181" t="s">
        <v>1953</v>
      </c>
      <c r="K826" s="181" t="s">
        <v>1518</v>
      </c>
      <c r="L826" s="181" t="str">
        <f t="shared" si="221"/>
        <v>-</v>
      </c>
      <c r="M826" s="230"/>
      <c r="N826" s="231"/>
      <c r="O826" s="231"/>
      <c r="P826" s="233"/>
    </row>
    <row r="827" spans="1:16" ht="46.65" x14ac:dyDescent="0.35">
      <c r="A827" s="181">
        <v>712</v>
      </c>
      <c r="B827" s="177" t="s">
        <v>1292</v>
      </c>
      <c r="C827" s="151" t="s">
        <v>1293</v>
      </c>
      <c r="D827" s="193"/>
      <c r="E827" s="153"/>
      <c r="F827" s="153"/>
      <c r="G827" s="181">
        <v>2016</v>
      </c>
      <c r="H827" s="181">
        <v>2022</v>
      </c>
      <c r="I827" s="181" t="s">
        <v>1518</v>
      </c>
      <c r="J827" s="181" t="s">
        <v>1953</v>
      </c>
      <c r="K827" s="181" t="s">
        <v>1518</v>
      </c>
      <c r="L827" s="181" t="str">
        <f t="shared" si="221"/>
        <v>-</v>
      </c>
      <c r="M827" s="230"/>
      <c r="N827" s="231"/>
      <c r="O827" s="231"/>
      <c r="P827" s="233"/>
    </row>
    <row r="828" spans="1:16" ht="31.1" x14ac:dyDescent="0.35">
      <c r="A828" s="181">
        <v>713</v>
      </c>
      <c r="B828" s="177" t="s">
        <v>1294</v>
      </c>
      <c r="C828" s="151" t="s">
        <v>1295</v>
      </c>
      <c r="D828" s="193"/>
      <c r="E828" s="153"/>
      <c r="F828" s="153"/>
      <c r="G828" s="181">
        <v>2019</v>
      </c>
      <c r="H828" s="181">
        <v>2021</v>
      </c>
      <c r="I828" s="181" t="s">
        <v>1518</v>
      </c>
      <c r="J828" s="181" t="s">
        <v>1953</v>
      </c>
      <c r="K828" s="181" t="s">
        <v>1518</v>
      </c>
      <c r="L828" s="181" t="str">
        <f t="shared" si="221"/>
        <v>-</v>
      </c>
      <c r="M828" s="230"/>
      <c r="N828" s="231"/>
      <c r="O828" s="231"/>
      <c r="P828" s="233"/>
    </row>
    <row r="829" spans="1:16" ht="30.05" x14ac:dyDescent="0.35">
      <c r="A829" s="186"/>
      <c r="B829" s="157" t="s">
        <v>307</v>
      </c>
      <c r="C829" s="158"/>
      <c r="D829" s="241">
        <f t="shared" ref="D829" si="237">SUM(D830)</f>
        <v>0</v>
      </c>
      <c r="E829" s="241">
        <f t="shared" ref="E829:F829" si="238">SUM(E830)</f>
        <v>0</v>
      </c>
      <c r="F829" s="241">
        <f t="shared" si="238"/>
        <v>0</v>
      </c>
      <c r="G829" s="186"/>
      <c r="H829" s="186"/>
      <c r="I829" s="186"/>
      <c r="J829" s="186"/>
      <c r="K829" s="186"/>
      <c r="L829" s="186"/>
      <c r="M829" s="230"/>
      <c r="N829" s="231"/>
      <c r="O829" s="231"/>
      <c r="P829" s="233"/>
    </row>
    <row r="830" spans="1:16" ht="62.2" x14ac:dyDescent="0.35">
      <c r="A830" s="181">
        <v>714</v>
      </c>
      <c r="B830" s="177" t="s">
        <v>1296</v>
      </c>
      <c r="C830" s="151" t="s">
        <v>1297</v>
      </c>
      <c r="D830" s="193"/>
      <c r="E830" s="153"/>
      <c r="F830" s="153"/>
      <c r="G830" s="181">
        <v>2018</v>
      </c>
      <c r="H830" s="181">
        <v>2021</v>
      </c>
      <c r="I830" s="181" t="s">
        <v>1952</v>
      </c>
      <c r="J830" s="181" t="s">
        <v>1953</v>
      </c>
      <c r="K830" s="181" t="s">
        <v>1518</v>
      </c>
      <c r="L830" s="181" t="str">
        <f t="shared" si="221"/>
        <v>-</v>
      </c>
      <c r="M830" s="230"/>
      <c r="N830" s="231"/>
      <c r="O830" s="231"/>
      <c r="P830" s="233"/>
    </row>
    <row r="831" spans="1:16" ht="30.05" x14ac:dyDescent="0.35">
      <c r="A831" s="186"/>
      <c r="B831" s="157" t="s">
        <v>323</v>
      </c>
      <c r="C831" s="158"/>
      <c r="D831" s="241">
        <f t="shared" ref="D831" si="239">SUM(D832)</f>
        <v>0</v>
      </c>
      <c r="E831" s="241">
        <f t="shared" ref="E831:F831" si="240">SUM(E832)</f>
        <v>0</v>
      </c>
      <c r="F831" s="241">
        <f t="shared" si="240"/>
        <v>0</v>
      </c>
      <c r="G831" s="186"/>
      <c r="H831" s="186"/>
      <c r="I831" s="186"/>
      <c r="J831" s="186"/>
      <c r="K831" s="186"/>
      <c r="L831" s="186"/>
      <c r="M831" s="230"/>
      <c r="N831" s="231"/>
      <c r="O831" s="231"/>
      <c r="P831" s="233"/>
    </row>
    <row r="832" spans="1:16" ht="77.7" x14ac:dyDescent="0.35">
      <c r="A832" s="181">
        <v>715</v>
      </c>
      <c r="B832" s="177" t="s">
        <v>1298</v>
      </c>
      <c r="C832" s="151" t="s">
        <v>1299</v>
      </c>
      <c r="D832" s="193"/>
      <c r="E832" s="153"/>
      <c r="F832" s="153"/>
      <c r="G832" s="181">
        <v>2014</v>
      </c>
      <c r="H832" s="181">
        <v>2022</v>
      </c>
      <c r="I832" s="181" t="s">
        <v>1518</v>
      </c>
      <c r="J832" s="181" t="s">
        <v>1953</v>
      </c>
      <c r="K832" s="181" t="s">
        <v>1518</v>
      </c>
      <c r="L832" s="181" t="str">
        <f t="shared" si="221"/>
        <v>-</v>
      </c>
      <c r="M832" s="230"/>
      <c r="N832" s="231"/>
      <c r="O832" s="231"/>
      <c r="P832" s="233"/>
    </row>
    <row r="833" spans="1:16" ht="30.05" x14ac:dyDescent="0.35">
      <c r="A833" s="186"/>
      <c r="B833" s="157" t="s">
        <v>1300</v>
      </c>
      <c r="C833" s="158"/>
      <c r="D833" s="241">
        <f t="shared" ref="D833" si="241">SUM(D834)</f>
        <v>0</v>
      </c>
      <c r="E833" s="241">
        <f t="shared" ref="E833:F833" si="242">SUM(E834)</f>
        <v>0</v>
      </c>
      <c r="F833" s="241">
        <f t="shared" si="242"/>
        <v>0.09</v>
      </c>
      <c r="G833" s="186"/>
      <c r="H833" s="186"/>
      <c r="I833" s="186"/>
      <c r="J833" s="186"/>
      <c r="K833" s="186"/>
      <c r="L833" s="186"/>
      <c r="M833" s="230"/>
      <c r="N833" s="231"/>
      <c r="O833" s="231"/>
      <c r="P833" s="233"/>
    </row>
    <row r="834" spans="1:16" ht="46.65" x14ac:dyDescent="0.35">
      <c r="A834" s="181">
        <v>716</v>
      </c>
      <c r="B834" s="177" t="s">
        <v>1301</v>
      </c>
      <c r="C834" s="151" t="s">
        <v>1302</v>
      </c>
      <c r="D834" s="193"/>
      <c r="E834" s="153"/>
      <c r="F834" s="153">
        <v>0.09</v>
      </c>
      <c r="G834" s="181">
        <v>2019</v>
      </c>
      <c r="H834" s="181">
        <v>2020</v>
      </c>
      <c r="I834" s="181" t="s">
        <v>1952</v>
      </c>
      <c r="J834" s="181" t="s">
        <v>1953</v>
      </c>
      <c r="K834" s="181" t="s">
        <v>1952</v>
      </c>
      <c r="L834" s="181" t="str">
        <f t="shared" si="221"/>
        <v>+</v>
      </c>
      <c r="M834" s="230"/>
      <c r="N834" s="231"/>
      <c r="O834" s="231"/>
      <c r="P834" s="233"/>
    </row>
    <row r="835" spans="1:16" ht="30.05" x14ac:dyDescent="0.35">
      <c r="A835" s="186"/>
      <c r="B835" s="157" t="s">
        <v>456</v>
      </c>
      <c r="C835" s="158"/>
      <c r="D835" s="241">
        <f t="shared" ref="D835" si="243">SUM(D836)</f>
        <v>0</v>
      </c>
      <c r="E835" s="241">
        <f t="shared" ref="E835:F835" si="244">SUM(E836)</f>
        <v>0</v>
      </c>
      <c r="F835" s="241">
        <f t="shared" si="244"/>
        <v>0</v>
      </c>
      <c r="G835" s="186"/>
      <c r="H835" s="186"/>
      <c r="I835" s="186"/>
      <c r="J835" s="186"/>
      <c r="K835" s="186"/>
      <c r="L835" s="186"/>
      <c r="M835" s="230"/>
      <c r="N835" s="231"/>
      <c r="O835" s="231"/>
      <c r="P835" s="233"/>
    </row>
    <row r="836" spans="1:16" ht="31.1" x14ac:dyDescent="0.35">
      <c r="A836" s="181">
        <v>717</v>
      </c>
      <c r="B836" s="177" t="s">
        <v>1303</v>
      </c>
      <c r="C836" s="151" t="s">
        <v>1304</v>
      </c>
      <c r="D836" s="193"/>
      <c r="E836" s="153"/>
      <c r="F836" s="153"/>
      <c r="G836" s="181">
        <v>2020</v>
      </c>
      <c r="H836" s="181">
        <v>2020</v>
      </c>
      <c r="I836" s="181" t="s">
        <v>1518</v>
      </c>
      <c r="J836" s="181" t="s">
        <v>1953</v>
      </c>
      <c r="K836" s="181" t="s">
        <v>1952</v>
      </c>
      <c r="L836" s="181" t="str">
        <f t="shared" si="221"/>
        <v>+</v>
      </c>
      <c r="M836" s="230"/>
      <c r="N836" s="231"/>
      <c r="O836" s="231"/>
      <c r="P836" s="233"/>
    </row>
    <row r="837" spans="1:16" ht="30.05" x14ac:dyDescent="0.35">
      <c r="A837" s="186"/>
      <c r="B837" s="157" t="s">
        <v>331</v>
      </c>
      <c r="C837" s="158"/>
      <c r="D837" s="241">
        <f t="shared" ref="D837" si="245">SUM(D838:D841)</f>
        <v>0</v>
      </c>
      <c r="E837" s="241">
        <f t="shared" ref="E837" si="246">SUM(E838:E841)</f>
        <v>0</v>
      </c>
      <c r="F837" s="241">
        <f t="shared" ref="F837" si="247">SUM(F838:F841)</f>
        <v>0</v>
      </c>
      <c r="G837" s="186"/>
      <c r="H837" s="186"/>
      <c r="I837" s="186"/>
      <c r="J837" s="186"/>
      <c r="K837" s="186"/>
      <c r="L837" s="186"/>
      <c r="M837" s="230"/>
      <c r="N837" s="231"/>
      <c r="O837" s="231"/>
      <c r="P837" s="233"/>
    </row>
    <row r="838" spans="1:16" ht="46.65" x14ac:dyDescent="0.35">
      <c r="A838" s="181">
        <v>718</v>
      </c>
      <c r="B838" s="177" t="s">
        <v>1305</v>
      </c>
      <c r="C838" s="151" t="s">
        <v>1306</v>
      </c>
      <c r="D838" s="193"/>
      <c r="E838" s="153"/>
      <c r="F838" s="153"/>
      <c r="G838" s="181">
        <v>2015</v>
      </c>
      <c r="H838" s="181">
        <v>2022</v>
      </c>
      <c r="I838" s="181" t="s">
        <v>1518</v>
      </c>
      <c r="J838" s="181" t="s">
        <v>1953</v>
      </c>
      <c r="K838" s="181" t="s">
        <v>1518</v>
      </c>
      <c r="L838" s="181" t="str">
        <f t="shared" si="221"/>
        <v>-</v>
      </c>
      <c r="M838" s="230"/>
      <c r="N838" s="231"/>
      <c r="O838" s="231"/>
      <c r="P838" s="233"/>
    </row>
    <row r="839" spans="1:16" ht="46.65" x14ac:dyDescent="0.35">
      <c r="A839" s="181">
        <v>719</v>
      </c>
      <c r="B839" s="177" t="s">
        <v>1307</v>
      </c>
      <c r="C839" s="151" t="s">
        <v>1308</v>
      </c>
      <c r="D839" s="193"/>
      <c r="E839" s="153"/>
      <c r="F839" s="153"/>
      <c r="G839" s="181">
        <v>2015</v>
      </c>
      <c r="H839" s="181">
        <v>2022</v>
      </c>
      <c r="I839" s="181" t="s">
        <v>1952</v>
      </c>
      <c r="J839" s="181" t="s">
        <v>1953</v>
      </c>
      <c r="K839" s="181" t="s">
        <v>1518</v>
      </c>
      <c r="L839" s="181" t="str">
        <f t="shared" si="221"/>
        <v>-</v>
      </c>
      <c r="M839" s="230"/>
      <c r="N839" s="231"/>
      <c r="O839" s="231"/>
      <c r="P839" s="233"/>
    </row>
    <row r="840" spans="1:16" ht="31.1" x14ac:dyDescent="0.35">
      <c r="A840" s="181">
        <v>720</v>
      </c>
      <c r="B840" s="177" t="s">
        <v>1309</v>
      </c>
      <c r="C840" s="151" t="s">
        <v>1310</v>
      </c>
      <c r="D840" s="193"/>
      <c r="E840" s="153"/>
      <c r="F840" s="153"/>
      <c r="G840" s="181">
        <v>2019</v>
      </c>
      <c r="H840" s="181">
        <v>2020</v>
      </c>
      <c r="I840" s="181" t="s">
        <v>1952</v>
      </c>
      <c r="J840" s="181" t="s">
        <v>1953</v>
      </c>
      <c r="K840" s="181" t="s">
        <v>1952</v>
      </c>
      <c r="L840" s="181" t="str">
        <f t="shared" si="221"/>
        <v>+</v>
      </c>
      <c r="M840" s="230"/>
      <c r="N840" s="231"/>
      <c r="O840" s="231"/>
      <c r="P840" s="233"/>
    </row>
    <row r="841" spans="1:16" ht="62.2" x14ac:dyDescent="0.35">
      <c r="A841" s="181">
        <v>721</v>
      </c>
      <c r="B841" s="177" t="s">
        <v>1311</v>
      </c>
      <c r="C841" s="151" t="s">
        <v>1312</v>
      </c>
      <c r="D841" s="193"/>
      <c r="E841" s="153"/>
      <c r="F841" s="153"/>
      <c r="G841" s="181">
        <v>2015</v>
      </c>
      <c r="H841" s="181">
        <v>2022</v>
      </c>
      <c r="I841" s="181" t="s">
        <v>1952</v>
      </c>
      <c r="J841" s="181" t="s">
        <v>1953</v>
      </c>
      <c r="K841" s="181" t="s">
        <v>1518</v>
      </c>
      <c r="L841" s="181" t="str">
        <f t="shared" si="221"/>
        <v>-</v>
      </c>
      <c r="M841" s="230"/>
      <c r="N841" s="231"/>
      <c r="O841" s="231"/>
      <c r="P841" s="233"/>
    </row>
    <row r="842" spans="1:16" ht="30.05" x14ac:dyDescent="0.35">
      <c r="A842" s="186"/>
      <c r="B842" s="157" t="s">
        <v>389</v>
      </c>
      <c r="C842" s="158"/>
      <c r="D842" s="241">
        <f t="shared" ref="D842" si="248">SUM(D843:D851)</f>
        <v>0</v>
      </c>
      <c r="E842" s="241">
        <f t="shared" ref="E842:F842" si="249">SUM(E843:E851)</f>
        <v>0</v>
      </c>
      <c r="F842" s="241">
        <f t="shared" si="249"/>
        <v>2.0329999999999999</v>
      </c>
      <c r="G842" s="186"/>
      <c r="H842" s="186"/>
      <c r="I842" s="186"/>
      <c r="J842" s="186"/>
      <c r="K842" s="186"/>
      <c r="L842" s="186"/>
      <c r="M842" s="230"/>
      <c r="N842" s="231"/>
      <c r="O842" s="231"/>
      <c r="P842" s="233"/>
    </row>
    <row r="843" spans="1:16" ht="46.65" x14ac:dyDescent="0.35">
      <c r="A843" s="181">
        <v>722</v>
      </c>
      <c r="B843" s="177" t="s">
        <v>1313</v>
      </c>
      <c r="C843" s="151" t="s">
        <v>1314</v>
      </c>
      <c r="D843" s="193"/>
      <c r="E843" s="153"/>
      <c r="F843" s="153"/>
      <c r="G843" s="181">
        <v>2018</v>
      </c>
      <c r="H843" s="181">
        <v>2020</v>
      </c>
      <c r="I843" s="181" t="s">
        <v>1518</v>
      </c>
      <c r="J843" s="181" t="s">
        <v>1953</v>
      </c>
      <c r="K843" s="181" t="s">
        <v>1952</v>
      </c>
      <c r="L843" s="181" t="str">
        <f t="shared" si="221"/>
        <v>+</v>
      </c>
      <c r="M843" s="230"/>
      <c r="N843" s="231"/>
      <c r="O843" s="231"/>
      <c r="P843" s="233"/>
    </row>
    <row r="844" spans="1:16" ht="62.2" x14ac:dyDescent="0.35">
      <c r="A844" s="181">
        <v>723</v>
      </c>
      <c r="B844" s="177" t="s">
        <v>1315</v>
      </c>
      <c r="C844" s="151" t="s">
        <v>1316</v>
      </c>
      <c r="D844" s="193"/>
      <c r="E844" s="153"/>
      <c r="F844" s="153"/>
      <c r="G844" s="181">
        <v>2017</v>
      </c>
      <c r="H844" s="181">
        <v>2022</v>
      </c>
      <c r="I844" s="181" t="s">
        <v>1518</v>
      </c>
      <c r="J844" s="181" t="s">
        <v>1953</v>
      </c>
      <c r="K844" s="181" t="s">
        <v>1518</v>
      </c>
      <c r="L844" s="181" t="str">
        <f t="shared" si="221"/>
        <v>-</v>
      </c>
      <c r="M844" s="230"/>
      <c r="N844" s="231"/>
      <c r="O844" s="231"/>
      <c r="P844" s="233"/>
    </row>
    <row r="845" spans="1:16" ht="46.65" x14ac:dyDescent="0.35">
      <c r="A845" s="181">
        <v>724</v>
      </c>
      <c r="B845" s="177" t="s">
        <v>1317</v>
      </c>
      <c r="C845" s="151" t="s">
        <v>1318</v>
      </c>
      <c r="D845" s="193"/>
      <c r="E845" s="153"/>
      <c r="F845" s="153"/>
      <c r="G845" s="181">
        <v>2014</v>
      </c>
      <c r="H845" s="181">
        <v>2021</v>
      </c>
      <c r="I845" s="181" t="s">
        <v>1952</v>
      </c>
      <c r="J845" s="181" t="s">
        <v>1953</v>
      </c>
      <c r="K845" s="181" t="s">
        <v>1952</v>
      </c>
      <c r="L845" s="181" t="str">
        <f t="shared" si="221"/>
        <v>+</v>
      </c>
      <c r="M845" s="230"/>
      <c r="N845" s="231"/>
      <c r="O845" s="231"/>
      <c r="P845" s="233"/>
    </row>
    <row r="846" spans="1:16" ht="62.2" x14ac:dyDescent="0.35">
      <c r="A846" s="181">
        <v>725</v>
      </c>
      <c r="B846" s="177" t="s">
        <v>1319</v>
      </c>
      <c r="C846" s="151" t="s">
        <v>1320</v>
      </c>
      <c r="D846" s="193"/>
      <c r="E846" s="153"/>
      <c r="F846" s="153"/>
      <c r="G846" s="181">
        <v>2015</v>
      </c>
      <c r="H846" s="181">
        <v>2021</v>
      </c>
      <c r="I846" s="181" t="s">
        <v>1952</v>
      </c>
      <c r="J846" s="181" t="s">
        <v>1953</v>
      </c>
      <c r="K846" s="181" t="s">
        <v>1518</v>
      </c>
      <c r="L846" s="181" t="str">
        <f t="shared" si="221"/>
        <v>-</v>
      </c>
      <c r="M846" s="230"/>
      <c r="N846" s="231"/>
      <c r="O846" s="231"/>
      <c r="P846" s="233"/>
    </row>
    <row r="847" spans="1:16" ht="93.25" x14ac:dyDescent="0.35">
      <c r="A847" s="181">
        <v>726</v>
      </c>
      <c r="B847" s="177" t="s">
        <v>1321</v>
      </c>
      <c r="C847" s="151" t="s">
        <v>1322</v>
      </c>
      <c r="D847" s="193"/>
      <c r="E847" s="153"/>
      <c r="F847" s="153"/>
      <c r="G847" s="181">
        <v>2014</v>
      </c>
      <c r="H847" s="181">
        <v>2020</v>
      </c>
      <c r="I847" s="181" t="s">
        <v>1518</v>
      </c>
      <c r="J847" s="181" t="s">
        <v>1953</v>
      </c>
      <c r="K847" s="181" t="s">
        <v>1518</v>
      </c>
      <c r="L847" s="181" t="str">
        <f t="shared" si="221"/>
        <v>-</v>
      </c>
      <c r="M847" s="230"/>
      <c r="N847" s="231"/>
      <c r="O847" s="231"/>
      <c r="P847" s="233"/>
    </row>
    <row r="848" spans="1:16" ht="77.7" x14ac:dyDescent="0.35">
      <c r="A848" s="181">
        <v>727</v>
      </c>
      <c r="B848" s="177" t="s">
        <v>1323</v>
      </c>
      <c r="C848" s="151" t="s">
        <v>1324</v>
      </c>
      <c r="D848" s="193"/>
      <c r="E848" s="153"/>
      <c r="F848" s="153"/>
      <c r="G848" s="181">
        <v>2014</v>
      </c>
      <c r="H848" s="181">
        <v>2022</v>
      </c>
      <c r="I848" s="181" t="s">
        <v>1518</v>
      </c>
      <c r="J848" s="181" t="s">
        <v>1953</v>
      </c>
      <c r="K848" s="181" t="s">
        <v>1518</v>
      </c>
      <c r="L848" s="181" t="str">
        <f t="shared" si="221"/>
        <v>-</v>
      </c>
      <c r="M848" s="230"/>
      <c r="N848" s="231"/>
      <c r="O848" s="231"/>
      <c r="P848" s="233"/>
    </row>
    <row r="849" spans="1:16" ht="62.2" x14ac:dyDescent="0.35">
      <c r="A849" s="181">
        <v>728</v>
      </c>
      <c r="B849" s="177" t="s">
        <v>1325</v>
      </c>
      <c r="C849" s="151" t="s">
        <v>1326</v>
      </c>
      <c r="D849" s="193"/>
      <c r="E849" s="153"/>
      <c r="F849" s="153">
        <v>2.0329999999999999</v>
      </c>
      <c r="G849" s="181">
        <v>2014</v>
      </c>
      <c r="H849" s="181">
        <v>2020</v>
      </c>
      <c r="I849" s="181" t="s">
        <v>1952</v>
      </c>
      <c r="J849" s="181" t="s">
        <v>1953</v>
      </c>
      <c r="K849" s="181" t="s">
        <v>1952</v>
      </c>
      <c r="L849" s="181" t="str">
        <f t="shared" si="221"/>
        <v>+</v>
      </c>
      <c r="M849" s="230"/>
      <c r="N849" s="231"/>
      <c r="O849" s="231"/>
      <c r="P849" s="233"/>
    </row>
    <row r="850" spans="1:16" ht="77.7" x14ac:dyDescent="0.35">
      <c r="A850" s="181">
        <v>729</v>
      </c>
      <c r="B850" s="177" t="s">
        <v>1327</v>
      </c>
      <c r="C850" s="151" t="s">
        <v>1328</v>
      </c>
      <c r="D850" s="193"/>
      <c r="E850" s="153"/>
      <c r="F850" s="153"/>
      <c r="G850" s="181">
        <v>2015</v>
      </c>
      <c r="H850" s="181">
        <v>2020</v>
      </c>
      <c r="I850" s="181" t="s">
        <v>1518</v>
      </c>
      <c r="J850" s="181" t="s">
        <v>1953</v>
      </c>
      <c r="K850" s="181" t="s">
        <v>1518</v>
      </c>
      <c r="L850" s="181" t="str">
        <f t="shared" si="221"/>
        <v>-</v>
      </c>
      <c r="M850" s="230"/>
      <c r="N850" s="231"/>
      <c r="O850" s="231"/>
      <c r="P850" s="233"/>
    </row>
    <row r="851" spans="1:16" ht="46.65" x14ac:dyDescent="0.35">
      <c r="A851" s="181">
        <v>730</v>
      </c>
      <c r="B851" s="177" t="s">
        <v>1329</v>
      </c>
      <c r="C851" s="151" t="s">
        <v>1330</v>
      </c>
      <c r="D851" s="193"/>
      <c r="E851" s="153"/>
      <c r="F851" s="153"/>
      <c r="G851" s="181">
        <v>2014</v>
      </c>
      <c r="H851" s="181">
        <v>2021</v>
      </c>
      <c r="I851" s="181" t="s">
        <v>1518</v>
      </c>
      <c r="J851" s="181" t="s">
        <v>1953</v>
      </c>
      <c r="K851" s="181" t="s">
        <v>1518</v>
      </c>
      <c r="L851" s="181" t="str">
        <f t="shared" si="221"/>
        <v>-</v>
      </c>
      <c r="M851" s="230"/>
      <c r="N851" s="231"/>
      <c r="O851" s="231"/>
      <c r="P851" s="233"/>
    </row>
    <row r="852" spans="1:16" ht="30.05" x14ac:dyDescent="0.35">
      <c r="A852" s="186"/>
      <c r="B852" s="157" t="s">
        <v>411</v>
      </c>
      <c r="C852" s="158"/>
      <c r="D852" s="241">
        <f t="shared" ref="D852" si="250">SUM(D853)</f>
        <v>0</v>
      </c>
      <c r="E852" s="241">
        <f t="shared" ref="E852:F852" si="251">SUM(E853)</f>
        <v>0</v>
      </c>
      <c r="F852" s="241">
        <f t="shared" si="251"/>
        <v>0</v>
      </c>
      <c r="G852" s="186"/>
      <c r="H852" s="186"/>
      <c r="I852" s="186"/>
      <c r="J852" s="186"/>
      <c r="K852" s="186"/>
      <c r="L852" s="186"/>
      <c r="M852" s="230"/>
      <c r="N852" s="231"/>
      <c r="O852" s="231"/>
      <c r="P852" s="233"/>
    </row>
    <row r="853" spans="1:16" ht="46.65" x14ac:dyDescent="0.35">
      <c r="A853" s="181">
        <v>731</v>
      </c>
      <c r="B853" s="177" t="s">
        <v>1331</v>
      </c>
      <c r="C853" s="151" t="s">
        <v>1332</v>
      </c>
      <c r="D853" s="193"/>
      <c r="E853" s="153"/>
      <c r="F853" s="153"/>
      <c r="G853" s="181">
        <v>2018</v>
      </c>
      <c r="H853" s="181">
        <v>2020</v>
      </c>
      <c r="I853" s="181" t="s">
        <v>1952</v>
      </c>
      <c r="J853" s="181" t="s">
        <v>1953</v>
      </c>
      <c r="K853" s="181" t="s">
        <v>1952</v>
      </c>
      <c r="L853" s="181" t="str">
        <f t="shared" si="221"/>
        <v>+</v>
      </c>
      <c r="M853" s="230"/>
      <c r="N853" s="231"/>
      <c r="O853" s="231"/>
      <c r="P853" s="233"/>
    </row>
    <row r="854" spans="1:16" ht="30.05" x14ac:dyDescent="0.35">
      <c r="A854" s="186"/>
      <c r="B854" s="157" t="s">
        <v>421</v>
      </c>
      <c r="C854" s="158"/>
      <c r="D854" s="241">
        <f t="shared" ref="D854" si="252">SUM(D855:D859)</f>
        <v>1.26</v>
      </c>
      <c r="E854" s="241">
        <f t="shared" ref="E854" si="253">SUM(E855:E859)</f>
        <v>0</v>
      </c>
      <c r="F854" s="241">
        <f t="shared" ref="F854" si="254">SUM(F855:F859)</f>
        <v>2.331</v>
      </c>
      <c r="G854" s="241">
        <f t="shared" ref="G854" si="255">SUM(G855:G859)</f>
        <v>10088</v>
      </c>
      <c r="H854" s="241">
        <f t="shared" ref="H854" si="256">SUM(H855:H859)</f>
        <v>10104</v>
      </c>
      <c r="I854" s="241">
        <f t="shared" ref="I854" si="257">SUM(I855:I859)</f>
        <v>0</v>
      </c>
      <c r="J854" s="241">
        <f t="shared" ref="J854" si="258">SUM(J855:J859)</f>
        <v>0</v>
      </c>
      <c r="K854" s="241">
        <f t="shared" ref="K854" si="259">SUM(K855:K859)</f>
        <v>0</v>
      </c>
      <c r="L854" s="241">
        <f t="shared" ref="L854" si="260">SUM(L855:L859)</f>
        <v>0</v>
      </c>
      <c r="M854" s="241">
        <f t="shared" ref="M854" si="261">SUM(M855:M859)</f>
        <v>0</v>
      </c>
      <c r="N854" s="231"/>
      <c r="O854" s="231"/>
      <c r="P854" s="233"/>
    </row>
    <row r="855" spans="1:16" ht="62.2" x14ac:dyDescent="0.35">
      <c r="A855" s="181">
        <v>732</v>
      </c>
      <c r="B855" s="177" t="s">
        <v>1333</v>
      </c>
      <c r="C855" s="151" t="s">
        <v>1334</v>
      </c>
      <c r="D855" s="193"/>
      <c r="E855" s="153"/>
      <c r="F855" s="153"/>
      <c r="G855" s="181">
        <v>2019</v>
      </c>
      <c r="H855" s="181">
        <v>2021</v>
      </c>
      <c r="I855" s="181" t="s">
        <v>1518</v>
      </c>
      <c r="J855" s="181" t="s">
        <v>1953</v>
      </c>
      <c r="K855" s="181" t="s">
        <v>1518</v>
      </c>
      <c r="L855" s="181" t="str">
        <f t="shared" ref="L855:L918" si="262">K855</f>
        <v>-</v>
      </c>
      <c r="M855" s="230"/>
      <c r="N855" s="231"/>
      <c r="O855" s="231"/>
      <c r="P855" s="233"/>
    </row>
    <row r="856" spans="1:16" ht="46.65" x14ac:dyDescent="0.35">
      <c r="A856" s="181">
        <v>733</v>
      </c>
      <c r="B856" s="177" t="s">
        <v>1335</v>
      </c>
      <c r="C856" s="151" t="s">
        <v>1336</v>
      </c>
      <c r="D856" s="193"/>
      <c r="E856" s="153"/>
      <c r="F856" s="153"/>
      <c r="G856" s="181">
        <v>2015</v>
      </c>
      <c r="H856" s="181">
        <v>2021</v>
      </c>
      <c r="I856" s="181" t="s">
        <v>1518</v>
      </c>
      <c r="J856" s="181" t="s">
        <v>1953</v>
      </c>
      <c r="K856" s="181" t="s">
        <v>1518</v>
      </c>
      <c r="L856" s="181" t="str">
        <f t="shared" si="262"/>
        <v>-</v>
      </c>
      <c r="M856" s="230"/>
      <c r="N856" s="231"/>
      <c r="O856" s="231"/>
      <c r="P856" s="233"/>
    </row>
    <row r="857" spans="1:16" ht="62.2" x14ac:dyDescent="0.35">
      <c r="A857" s="181">
        <v>734</v>
      </c>
      <c r="B857" s="177" t="s">
        <v>1337</v>
      </c>
      <c r="C857" s="151" t="s">
        <v>1338</v>
      </c>
      <c r="D857" s="193"/>
      <c r="E857" s="153"/>
      <c r="F857" s="153"/>
      <c r="G857" s="181">
        <v>2015</v>
      </c>
      <c r="H857" s="181">
        <v>2020</v>
      </c>
      <c r="I857" s="181" t="s">
        <v>1952</v>
      </c>
      <c r="J857" s="181" t="s">
        <v>1953</v>
      </c>
      <c r="K857" s="181" t="s">
        <v>1952</v>
      </c>
      <c r="L857" s="181" t="str">
        <f t="shared" si="262"/>
        <v>+</v>
      </c>
      <c r="M857" s="230"/>
      <c r="N857" s="231"/>
      <c r="O857" s="231"/>
      <c r="P857" s="233"/>
    </row>
    <row r="858" spans="1:16" ht="46.65" x14ac:dyDescent="0.35">
      <c r="A858" s="181">
        <v>735</v>
      </c>
      <c r="B858" s="177" t="s">
        <v>1896</v>
      </c>
      <c r="C858" s="151" t="s">
        <v>1339</v>
      </c>
      <c r="D858" s="193">
        <v>1.26</v>
      </c>
      <c r="E858" s="153"/>
      <c r="F858" s="153">
        <v>2.331</v>
      </c>
      <c r="G858" s="181">
        <v>2019</v>
      </c>
      <c r="H858" s="181">
        <v>2021</v>
      </c>
      <c r="I858" s="181" t="s">
        <v>1952</v>
      </c>
      <c r="J858" s="181" t="s">
        <v>1953</v>
      </c>
      <c r="K858" s="181" t="s">
        <v>1952</v>
      </c>
      <c r="L858" s="181" t="str">
        <f t="shared" si="262"/>
        <v>+</v>
      </c>
      <c r="M858" s="230"/>
      <c r="N858" s="231"/>
      <c r="O858" s="231"/>
      <c r="P858" s="233"/>
    </row>
    <row r="859" spans="1:16" ht="77.7" x14ac:dyDescent="0.35">
      <c r="A859" s="181">
        <v>736</v>
      </c>
      <c r="B859" s="177" t="s">
        <v>1897</v>
      </c>
      <c r="C859" s="151" t="s">
        <v>1898</v>
      </c>
      <c r="D859" s="193"/>
      <c r="E859" s="153"/>
      <c r="F859" s="153"/>
      <c r="G859" s="181">
        <v>2020</v>
      </c>
      <c r="H859" s="181">
        <v>2021</v>
      </c>
      <c r="I859" s="181" t="s">
        <v>1518</v>
      </c>
      <c r="J859" s="181" t="s">
        <v>1953</v>
      </c>
      <c r="K859" s="181" t="s">
        <v>1518</v>
      </c>
      <c r="L859" s="181" t="str">
        <f t="shared" si="262"/>
        <v>-</v>
      </c>
      <c r="M859" s="230"/>
      <c r="N859" s="231"/>
      <c r="O859" s="231"/>
      <c r="P859" s="233"/>
    </row>
    <row r="860" spans="1:16" ht="30.05" x14ac:dyDescent="0.35">
      <c r="A860" s="186"/>
      <c r="B860" s="157" t="s">
        <v>447</v>
      </c>
      <c r="C860" s="158"/>
      <c r="D860" s="241">
        <f t="shared" ref="D860" si="263">SUM(D861)</f>
        <v>0</v>
      </c>
      <c r="E860" s="241">
        <f t="shared" ref="E860:F860" si="264">SUM(E861)</f>
        <v>0</v>
      </c>
      <c r="F860" s="241">
        <f t="shared" si="264"/>
        <v>0</v>
      </c>
      <c r="G860" s="186"/>
      <c r="H860" s="186"/>
      <c r="I860" s="186"/>
      <c r="J860" s="186"/>
      <c r="K860" s="186"/>
      <c r="L860" s="186"/>
      <c r="M860" s="230"/>
      <c r="N860" s="231"/>
      <c r="O860" s="231"/>
      <c r="P860" s="233"/>
    </row>
    <row r="861" spans="1:16" ht="93.25" x14ac:dyDescent="0.35">
      <c r="A861" s="181">
        <v>737</v>
      </c>
      <c r="B861" s="177" t="s">
        <v>1340</v>
      </c>
      <c r="C861" s="151" t="s">
        <v>1341</v>
      </c>
      <c r="D861" s="193"/>
      <c r="E861" s="153"/>
      <c r="F861" s="153"/>
      <c r="G861" s="181">
        <v>2016</v>
      </c>
      <c r="H861" s="181">
        <v>2022</v>
      </c>
      <c r="I861" s="181" t="s">
        <v>1952</v>
      </c>
      <c r="J861" s="181" t="s">
        <v>1953</v>
      </c>
      <c r="K861" s="181" t="s">
        <v>1952</v>
      </c>
      <c r="L861" s="181" t="str">
        <f t="shared" si="262"/>
        <v>+</v>
      </c>
      <c r="M861" s="230"/>
      <c r="N861" s="231"/>
      <c r="O861" s="231"/>
      <c r="P861" s="233"/>
    </row>
    <row r="862" spans="1:16" ht="30.05" x14ac:dyDescent="0.35">
      <c r="A862" s="186"/>
      <c r="B862" s="157" t="s">
        <v>463</v>
      </c>
      <c r="C862" s="158"/>
      <c r="D862" s="241">
        <f t="shared" ref="D862" si="265">SUM(D863:D864)</f>
        <v>0</v>
      </c>
      <c r="E862" s="241">
        <f t="shared" ref="E862" si="266">SUM(E863:E864)</f>
        <v>0</v>
      </c>
      <c r="F862" s="241">
        <f t="shared" ref="F862" si="267">SUM(F863:F864)</f>
        <v>0</v>
      </c>
      <c r="G862" s="186"/>
      <c r="H862" s="186"/>
      <c r="I862" s="186"/>
      <c r="J862" s="186"/>
      <c r="K862" s="186"/>
      <c r="L862" s="186"/>
      <c r="M862" s="230"/>
      <c r="N862" s="231"/>
      <c r="O862" s="231"/>
      <c r="P862" s="233"/>
    </row>
    <row r="863" spans="1:16" ht="62.2" x14ac:dyDescent="0.35">
      <c r="A863" s="181">
        <v>738</v>
      </c>
      <c r="B863" s="177" t="s">
        <v>1342</v>
      </c>
      <c r="C863" s="151" t="s">
        <v>1343</v>
      </c>
      <c r="D863" s="193"/>
      <c r="E863" s="153"/>
      <c r="F863" s="153"/>
      <c r="G863" s="181">
        <v>2017</v>
      </c>
      <c r="H863" s="181">
        <v>2021</v>
      </c>
      <c r="I863" s="181" t="s">
        <v>1518</v>
      </c>
      <c r="J863" s="181" t="s">
        <v>1953</v>
      </c>
      <c r="K863" s="181" t="s">
        <v>1518</v>
      </c>
      <c r="L863" s="181" t="str">
        <f t="shared" si="262"/>
        <v>-</v>
      </c>
      <c r="M863" s="230"/>
      <c r="N863" s="231"/>
      <c r="O863" s="231"/>
      <c r="P863" s="233"/>
    </row>
    <row r="864" spans="1:16" ht="62.2" x14ac:dyDescent="0.35">
      <c r="A864" s="181">
        <v>739</v>
      </c>
      <c r="B864" s="177" t="s">
        <v>1344</v>
      </c>
      <c r="C864" s="151" t="s">
        <v>1345</v>
      </c>
      <c r="D864" s="193"/>
      <c r="E864" s="153"/>
      <c r="F864" s="153"/>
      <c r="G864" s="181">
        <v>2016</v>
      </c>
      <c r="H864" s="181">
        <v>2020</v>
      </c>
      <c r="I864" s="181" t="s">
        <v>1518</v>
      </c>
      <c r="J864" s="181" t="s">
        <v>1953</v>
      </c>
      <c r="K864" s="181" t="s">
        <v>1952</v>
      </c>
      <c r="L864" s="181" t="str">
        <f t="shared" si="262"/>
        <v>+</v>
      </c>
      <c r="M864" s="230"/>
      <c r="N864" s="231"/>
      <c r="O864" s="231"/>
      <c r="P864" s="233"/>
    </row>
    <row r="865" spans="1:16" ht="30.05" x14ac:dyDescent="0.35">
      <c r="A865" s="186"/>
      <c r="B865" s="157" t="s">
        <v>340</v>
      </c>
      <c r="C865" s="158"/>
      <c r="D865" s="241">
        <f t="shared" ref="D865" si="268">SUM(D866:D872)</f>
        <v>0</v>
      </c>
      <c r="E865" s="241">
        <f t="shared" ref="E865:F865" si="269">SUM(E866:E872)</f>
        <v>0</v>
      </c>
      <c r="F865" s="241">
        <f t="shared" si="269"/>
        <v>4.6850000000000005</v>
      </c>
      <c r="G865" s="186"/>
      <c r="H865" s="186"/>
      <c r="I865" s="186"/>
      <c r="J865" s="186"/>
      <c r="K865" s="186"/>
      <c r="L865" s="186"/>
      <c r="M865" s="230"/>
      <c r="N865" s="231"/>
      <c r="O865" s="231"/>
      <c r="P865" s="233"/>
    </row>
    <row r="866" spans="1:16" ht="62.2" x14ac:dyDescent="0.35">
      <c r="A866" s="181">
        <v>740</v>
      </c>
      <c r="B866" s="177" t="s">
        <v>1346</v>
      </c>
      <c r="C866" s="151" t="s">
        <v>1347</v>
      </c>
      <c r="D866" s="193"/>
      <c r="E866" s="153"/>
      <c r="F866" s="153"/>
      <c r="G866" s="181">
        <v>2016</v>
      </c>
      <c r="H866" s="181">
        <v>2021</v>
      </c>
      <c r="I866" s="181" t="s">
        <v>1518</v>
      </c>
      <c r="J866" s="181" t="s">
        <v>1953</v>
      </c>
      <c r="K866" s="181" t="s">
        <v>1518</v>
      </c>
      <c r="L866" s="181" t="str">
        <f t="shared" si="262"/>
        <v>-</v>
      </c>
      <c r="M866" s="230"/>
      <c r="N866" s="231"/>
      <c r="O866" s="231"/>
      <c r="P866" s="233"/>
    </row>
    <row r="867" spans="1:16" ht="46.65" x14ac:dyDescent="0.35">
      <c r="A867" s="181">
        <v>741</v>
      </c>
      <c r="B867" s="177" t="s">
        <v>1348</v>
      </c>
      <c r="C867" s="151" t="s">
        <v>1349</v>
      </c>
      <c r="D867" s="193"/>
      <c r="E867" s="153"/>
      <c r="F867" s="153"/>
      <c r="G867" s="181" t="s">
        <v>1955</v>
      </c>
      <c r="H867" s="181">
        <v>2020</v>
      </c>
      <c r="I867" s="181" t="s">
        <v>1518</v>
      </c>
      <c r="J867" s="181" t="s">
        <v>1953</v>
      </c>
      <c r="K867" s="181" t="s">
        <v>1518</v>
      </c>
      <c r="L867" s="181" t="str">
        <f t="shared" si="262"/>
        <v>-</v>
      </c>
      <c r="M867" s="230"/>
      <c r="N867" s="231"/>
      <c r="O867" s="231"/>
      <c r="P867" s="233"/>
    </row>
    <row r="868" spans="1:16" ht="46.65" x14ac:dyDescent="0.35">
      <c r="A868" s="181">
        <v>742</v>
      </c>
      <c r="B868" s="177" t="s">
        <v>1350</v>
      </c>
      <c r="C868" s="151" t="s">
        <v>1351</v>
      </c>
      <c r="D868" s="193"/>
      <c r="E868" s="153"/>
      <c r="F868" s="153"/>
      <c r="G868" s="181">
        <v>2015</v>
      </c>
      <c r="H868" s="181">
        <v>2021</v>
      </c>
      <c r="I868" s="181" t="s">
        <v>1518</v>
      </c>
      <c r="J868" s="181" t="s">
        <v>1953</v>
      </c>
      <c r="K868" s="181" t="s">
        <v>1518</v>
      </c>
      <c r="L868" s="181" t="str">
        <f t="shared" si="262"/>
        <v>-</v>
      </c>
      <c r="M868" s="230"/>
      <c r="N868" s="231"/>
      <c r="O868" s="231"/>
      <c r="P868" s="233"/>
    </row>
    <row r="869" spans="1:16" ht="62.2" x14ac:dyDescent="0.35">
      <c r="A869" s="181">
        <v>743</v>
      </c>
      <c r="B869" s="177" t="s">
        <v>1899</v>
      </c>
      <c r="C869" s="151" t="s">
        <v>1352</v>
      </c>
      <c r="D869" s="193"/>
      <c r="E869" s="153"/>
      <c r="F869" s="153">
        <v>2.8450000000000002</v>
      </c>
      <c r="G869" s="181" t="s">
        <v>1954</v>
      </c>
      <c r="H869" s="181">
        <v>2021</v>
      </c>
      <c r="I869" s="181" t="s">
        <v>1952</v>
      </c>
      <c r="J869" s="181" t="s">
        <v>1953</v>
      </c>
      <c r="K869" s="181" t="s">
        <v>1952</v>
      </c>
      <c r="L869" s="181" t="str">
        <f t="shared" si="262"/>
        <v>+</v>
      </c>
      <c r="M869" s="230"/>
      <c r="N869" s="231"/>
      <c r="O869" s="231"/>
      <c r="P869" s="233"/>
    </row>
    <row r="870" spans="1:16" ht="46.65" x14ac:dyDescent="0.35">
      <c r="A870" s="181">
        <v>744</v>
      </c>
      <c r="B870" s="177" t="s">
        <v>1353</v>
      </c>
      <c r="C870" s="151" t="s">
        <v>1354</v>
      </c>
      <c r="D870" s="193"/>
      <c r="E870" s="153"/>
      <c r="F870" s="153"/>
      <c r="G870" s="181" t="s">
        <v>1954</v>
      </c>
      <c r="H870" s="181">
        <v>2020</v>
      </c>
      <c r="I870" s="181" t="s">
        <v>1952</v>
      </c>
      <c r="J870" s="181" t="s">
        <v>1953</v>
      </c>
      <c r="K870" s="181" t="s">
        <v>1952</v>
      </c>
      <c r="L870" s="181" t="str">
        <f t="shared" si="262"/>
        <v>+</v>
      </c>
      <c r="M870" s="230"/>
      <c r="N870" s="231"/>
      <c r="O870" s="231"/>
      <c r="P870" s="233"/>
    </row>
    <row r="871" spans="1:16" ht="77.7" x14ac:dyDescent="0.35">
      <c r="A871" s="181">
        <v>745</v>
      </c>
      <c r="B871" s="177" t="s">
        <v>1355</v>
      </c>
      <c r="C871" s="151" t="s">
        <v>1356</v>
      </c>
      <c r="D871" s="193"/>
      <c r="E871" s="153"/>
      <c r="F871" s="153">
        <v>0.72</v>
      </c>
      <c r="G871" s="181">
        <v>2019</v>
      </c>
      <c r="H871" s="181">
        <v>2020</v>
      </c>
      <c r="I871" s="181" t="s">
        <v>1952</v>
      </c>
      <c r="J871" s="181" t="s">
        <v>1953</v>
      </c>
      <c r="K871" s="181" t="s">
        <v>1952</v>
      </c>
      <c r="L871" s="181" t="str">
        <f t="shared" si="262"/>
        <v>+</v>
      </c>
      <c r="M871" s="230"/>
      <c r="N871" s="231"/>
      <c r="O871" s="231"/>
      <c r="P871" s="233"/>
    </row>
    <row r="872" spans="1:16" ht="46.65" x14ac:dyDescent="0.35">
      <c r="A872" s="181">
        <v>746</v>
      </c>
      <c r="B872" s="177" t="s">
        <v>1900</v>
      </c>
      <c r="C872" s="151" t="s">
        <v>1901</v>
      </c>
      <c r="D872" s="193"/>
      <c r="E872" s="153"/>
      <c r="F872" s="153">
        <v>1.1200000000000001</v>
      </c>
      <c r="G872" s="181">
        <v>2020</v>
      </c>
      <c r="H872" s="181">
        <v>2020</v>
      </c>
      <c r="I872" s="181" t="s">
        <v>1952</v>
      </c>
      <c r="J872" s="181" t="s">
        <v>1953</v>
      </c>
      <c r="K872" s="181" t="s">
        <v>1952</v>
      </c>
      <c r="L872" s="181" t="str">
        <f t="shared" si="262"/>
        <v>+</v>
      </c>
      <c r="M872" s="230"/>
      <c r="N872" s="231"/>
      <c r="O872" s="231"/>
      <c r="P872" s="233"/>
    </row>
    <row r="873" spans="1:16" ht="30.05" x14ac:dyDescent="0.35">
      <c r="A873" s="186"/>
      <c r="B873" s="157" t="s">
        <v>469</v>
      </c>
      <c r="C873" s="158"/>
      <c r="D873" s="241">
        <f t="shared" ref="D873" si="270">SUM(D874:D875)</f>
        <v>0</v>
      </c>
      <c r="E873" s="241">
        <f t="shared" ref="E873:F873" si="271">SUM(E874:E875)</f>
        <v>0</v>
      </c>
      <c r="F873" s="241">
        <f t="shared" si="271"/>
        <v>0</v>
      </c>
      <c r="G873" s="186"/>
      <c r="H873" s="186"/>
      <c r="I873" s="186"/>
      <c r="J873" s="186"/>
      <c r="K873" s="186"/>
      <c r="L873" s="186"/>
      <c r="M873" s="230"/>
      <c r="N873" s="231"/>
      <c r="O873" s="231"/>
      <c r="P873" s="233"/>
    </row>
    <row r="874" spans="1:16" ht="46.65" x14ac:dyDescent="0.35">
      <c r="A874" s="181">
        <v>747</v>
      </c>
      <c r="B874" s="177" t="s">
        <v>1357</v>
      </c>
      <c r="C874" s="151" t="s">
        <v>1358</v>
      </c>
      <c r="D874" s="193"/>
      <c r="E874" s="153"/>
      <c r="F874" s="153"/>
      <c r="G874" s="181">
        <v>2015</v>
      </c>
      <c r="H874" s="181">
        <v>2021</v>
      </c>
      <c r="I874" s="181" t="s">
        <v>1518</v>
      </c>
      <c r="J874" s="181" t="s">
        <v>1953</v>
      </c>
      <c r="K874" s="181" t="s">
        <v>1518</v>
      </c>
      <c r="L874" s="181" t="str">
        <f t="shared" si="262"/>
        <v>-</v>
      </c>
      <c r="M874" s="230"/>
      <c r="N874" s="231"/>
      <c r="O874" s="231"/>
      <c r="P874" s="233"/>
    </row>
    <row r="875" spans="1:16" ht="62.2" x14ac:dyDescent="0.35">
      <c r="A875" s="181">
        <v>748</v>
      </c>
      <c r="B875" s="177" t="s">
        <v>1359</v>
      </c>
      <c r="C875" s="151" t="s">
        <v>1360</v>
      </c>
      <c r="D875" s="193"/>
      <c r="E875" s="153"/>
      <c r="F875" s="153"/>
      <c r="G875" s="181">
        <v>2019</v>
      </c>
      <c r="H875" s="181">
        <v>2021</v>
      </c>
      <c r="I875" s="181" t="s">
        <v>1518</v>
      </c>
      <c r="J875" s="181" t="s">
        <v>1953</v>
      </c>
      <c r="K875" s="181" t="s">
        <v>1518</v>
      </c>
      <c r="L875" s="181" t="str">
        <f t="shared" si="262"/>
        <v>-</v>
      </c>
      <c r="M875" s="230"/>
      <c r="N875" s="231"/>
      <c r="O875" s="231"/>
      <c r="P875" s="233"/>
    </row>
    <row r="876" spans="1:16" ht="30.05" x14ac:dyDescent="0.35">
      <c r="A876" s="186"/>
      <c r="B876" s="157" t="s">
        <v>484</v>
      </c>
      <c r="C876" s="158"/>
      <c r="D876" s="241">
        <f t="shared" ref="D876" si="272">SUM(D877:D878)</f>
        <v>0</v>
      </c>
      <c r="E876" s="241">
        <f t="shared" ref="E876:F876" si="273">SUM(E877:E878)</f>
        <v>0</v>
      </c>
      <c r="F876" s="241">
        <f t="shared" si="273"/>
        <v>0.17</v>
      </c>
      <c r="G876" s="186"/>
      <c r="H876" s="186"/>
      <c r="I876" s="186"/>
      <c r="J876" s="186"/>
      <c r="K876" s="186"/>
      <c r="L876" s="186"/>
      <c r="M876" s="230"/>
      <c r="N876" s="231"/>
      <c r="O876" s="231"/>
      <c r="P876" s="233"/>
    </row>
    <row r="877" spans="1:16" ht="62.2" x14ac:dyDescent="0.35">
      <c r="A877" s="181">
        <v>749</v>
      </c>
      <c r="B877" s="177" t="s">
        <v>1361</v>
      </c>
      <c r="C877" s="151" t="s">
        <v>1362</v>
      </c>
      <c r="D877" s="193"/>
      <c r="E877" s="153"/>
      <c r="F877" s="153"/>
      <c r="G877" s="181">
        <v>2015</v>
      </c>
      <c r="H877" s="181">
        <v>2021</v>
      </c>
      <c r="I877" s="181" t="s">
        <v>1952</v>
      </c>
      <c r="J877" s="181" t="s">
        <v>1953</v>
      </c>
      <c r="K877" s="181" t="s">
        <v>1952</v>
      </c>
      <c r="L877" s="181" t="str">
        <f t="shared" si="262"/>
        <v>+</v>
      </c>
      <c r="M877" s="230"/>
      <c r="N877" s="231"/>
      <c r="O877" s="231"/>
      <c r="P877" s="233"/>
    </row>
    <row r="878" spans="1:16" ht="62.2" x14ac:dyDescent="0.35">
      <c r="A878" s="181">
        <v>750</v>
      </c>
      <c r="B878" s="177" t="s">
        <v>1363</v>
      </c>
      <c r="C878" s="151" t="s">
        <v>1364</v>
      </c>
      <c r="D878" s="193"/>
      <c r="E878" s="153"/>
      <c r="F878" s="153">
        <v>0.17</v>
      </c>
      <c r="G878" s="181">
        <v>2020</v>
      </c>
      <c r="H878" s="181">
        <v>2020</v>
      </c>
      <c r="I878" s="181" t="s">
        <v>1952</v>
      </c>
      <c r="J878" s="181" t="s">
        <v>1953</v>
      </c>
      <c r="K878" s="181" t="s">
        <v>1952</v>
      </c>
      <c r="L878" s="181" t="str">
        <f t="shared" si="262"/>
        <v>+</v>
      </c>
      <c r="M878" s="230"/>
      <c r="N878" s="231"/>
      <c r="O878" s="231"/>
      <c r="P878" s="233"/>
    </row>
    <row r="879" spans="1:16" ht="30.05" x14ac:dyDescent="0.35">
      <c r="A879" s="186"/>
      <c r="B879" s="157" t="s">
        <v>533</v>
      </c>
      <c r="C879" s="158"/>
      <c r="D879" s="241">
        <f t="shared" ref="D879" si="274">SUM(D880:D898)</f>
        <v>2.52</v>
      </c>
      <c r="E879" s="241">
        <f t="shared" ref="E879:F879" si="275">SUM(E880:E898)</f>
        <v>0</v>
      </c>
      <c r="F879" s="241">
        <f t="shared" si="275"/>
        <v>13.2544</v>
      </c>
      <c r="G879" s="186"/>
      <c r="H879" s="186"/>
      <c r="I879" s="186"/>
      <c r="J879" s="186"/>
      <c r="K879" s="186"/>
      <c r="L879" s="186"/>
      <c r="M879" s="230"/>
      <c r="N879" s="231"/>
      <c r="O879" s="231"/>
      <c r="P879" s="233"/>
    </row>
    <row r="880" spans="1:16" ht="62.2" x14ac:dyDescent="0.35">
      <c r="A880" s="181">
        <v>751</v>
      </c>
      <c r="B880" s="177" t="s">
        <v>1365</v>
      </c>
      <c r="C880" s="151" t="s">
        <v>1366</v>
      </c>
      <c r="D880" s="193"/>
      <c r="E880" s="153"/>
      <c r="F880" s="153"/>
      <c r="G880" s="181">
        <v>2016</v>
      </c>
      <c r="H880" s="181">
        <v>2021</v>
      </c>
      <c r="I880" s="181" t="s">
        <v>1518</v>
      </c>
      <c r="J880" s="181" t="s">
        <v>1953</v>
      </c>
      <c r="K880" s="181" t="s">
        <v>1518</v>
      </c>
      <c r="L880" s="181" t="str">
        <f t="shared" si="262"/>
        <v>-</v>
      </c>
      <c r="M880" s="230"/>
      <c r="N880" s="231"/>
      <c r="O880" s="231"/>
      <c r="P880" s="233"/>
    </row>
    <row r="881" spans="1:16" ht="46.65" x14ac:dyDescent="0.35">
      <c r="A881" s="181">
        <v>752</v>
      </c>
      <c r="B881" s="177" t="s">
        <v>1367</v>
      </c>
      <c r="C881" s="151" t="s">
        <v>1368</v>
      </c>
      <c r="D881" s="193"/>
      <c r="E881" s="153"/>
      <c r="F881" s="153"/>
      <c r="G881" s="181">
        <v>2017</v>
      </c>
      <c r="H881" s="181">
        <v>2020</v>
      </c>
      <c r="I881" s="181" t="s">
        <v>1518</v>
      </c>
      <c r="J881" s="181" t="s">
        <v>1953</v>
      </c>
      <c r="K881" s="181" t="s">
        <v>1518</v>
      </c>
      <c r="L881" s="181" t="str">
        <f t="shared" si="262"/>
        <v>-</v>
      </c>
      <c r="M881" s="230"/>
      <c r="N881" s="231"/>
      <c r="O881" s="231"/>
      <c r="P881" s="233"/>
    </row>
    <row r="882" spans="1:16" ht="77.7" x14ac:dyDescent="0.35">
      <c r="A882" s="181">
        <v>753</v>
      </c>
      <c r="B882" s="177" t="s">
        <v>1369</v>
      </c>
      <c r="C882" s="151" t="s">
        <v>1370</v>
      </c>
      <c r="D882" s="193"/>
      <c r="E882" s="153"/>
      <c r="F882" s="153">
        <v>11.68</v>
      </c>
      <c r="G882" s="181">
        <v>2017</v>
      </c>
      <c r="H882" s="181">
        <v>2021</v>
      </c>
      <c r="I882" s="181" t="s">
        <v>1952</v>
      </c>
      <c r="J882" s="181" t="s">
        <v>1953</v>
      </c>
      <c r="K882" s="181" t="s">
        <v>1952</v>
      </c>
      <c r="L882" s="181" t="str">
        <f t="shared" si="262"/>
        <v>+</v>
      </c>
      <c r="M882" s="230"/>
      <c r="N882" s="231"/>
      <c r="O882" s="231"/>
      <c r="P882" s="233"/>
    </row>
    <row r="883" spans="1:16" ht="46.65" x14ac:dyDescent="0.35">
      <c r="A883" s="181">
        <v>754</v>
      </c>
      <c r="B883" s="177" t="s">
        <v>1902</v>
      </c>
      <c r="C883" s="151" t="s">
        <v>1371</v>
      </c>
      <c r="D883" s="193"/>
      <c r="E883" s="153"/>
      <c r="F883" s="153"/>
      <c r="G883" s="181">
        <v>2018</v>
      </c>
      <c r="H883" s="181">
        <v>2020</v>
      </c>
      <c r="I883" s="181" t="s">
        <v>1518</v>
      </c>
      <c r="J883" s="181" t="s">
        <v>1953</v>
      </c>
      <c r="K883" s="181" t="s">
        <v>1518</v>
      </c>
      <c r="L883" s="181" t="str">
        <f t="shared" si="262"/>
        <v>-</v>
      </c>
      <c r="M883" s="230"/>
      <c r="N883" s="231"/>
      <c r="O883" s="231"/>
      <c r="P883" s="233"/>
    </row>
    <row r="884" spans="1:16" ht="62.2" x14ac:dyDescent="0.35">
      <c r="A884" s="181">
        <v>755</v>
      </c>
      <c r="B884" s="177" t="s">
        <v>1372</v>
      </c>
      <c r="C884" s="151" t="s">
        <v>1373</v>
      </c>
      <c r="D884" s="193">
        <v>1.26</v>
      </c>
      <c r="E884" s="153"/>
      <c r="F884" s="153">
        <v>0.64</v>
      </c>
      <c r="G884" s="181" t="s">
        <v>1954</v>
      </c>
      <c r="H884" s="181">
        <v>2020</v>
      </c>
      <c r="I884" s="181" t="s">
        <v>1952</v>
      </c>
      <c r="J884" s="181" t="s">
        <v>1953</v>
      </c>
      <c r="K884" s="181" t="s">
        <v>1952</v>
      </c>
      <c r="L884" s="181" t="str">
        <f t="shared" si="262"/>
        <v>+</v>
      </c>
      <c r="M884" s="230"/>
      <c r="N884" s="231"/>
      <c r="O884" s="231"/>
      <c r="P884" s="233"/>
    </row>
    <row r="885" spans="1:16" ht="46.65" x14ac:dyDescent="0.35">
      <c r="A885" s="181">
        <v>756</v>
      </c>
      <c r="B885" s="177" t="s">
        <v>1374</v>
      </c>
      <c r="C885" s="151" t="s">
        <v>1375</v>
      </c>
      <c r="D885" s="193"/>
      <c r="E885" s="153"/>
      <c r="F885" s="153"/>
      <c r="G885" s="181">
        <v>2018</v>
      </c>
      <c r="H885" s="181">
        <v>2021</v>
      </c>
      <c r="I885" s="181" t="s">
        <v>1518</v>
      </c>
      <c r="J885" s="181" t="s">
        <v>1953</v>
      </c>
      <c r="K885" s="181" t="s">
        <v>1518</v>
      </c>
      <c r="L885" s="181" t="str">
        <f t="shared" si="262"/>
        <v>-</v>
      </c>
      <c r="M885" s="230"/>
      <c r="N885" s="231"/>
      <c r="O885" s="231"/>
      <c r="P885" s="233"/>
    </row>
    <row r="886" spans="1:16" ht="31.1" x14ac:dyDescent="0.35">
      <c r="A886" s="181">
        <v>757</v>
      </c>
      <c r="B886" s="177" t="s">
        <v>1376</v>
      </c>
      <c r="C886" s="151" t="s">
        <v>1377</v>
      </c>
      <c r="D886" s="193"/>
      <c r="E886" s="153"/>
      <c r="F886" s="153"/>
      <c r="G886" s="181">
        <v>2018</v>
      </c>
      <c r="H886" s="181">
        <v>2021</v>
      </c>
      <c r="I886" s="181" t="s">
        <v>1518</v>
      </c>
      <c r="J886" s="181" t="s">
        <v>1953</v>
      </c>
      <c r="K886" s="181" t="s">
        <v>1518</v>
      </c>
      <c r="L886" s="181" t="str">
        <f t="shared" si="262"/>
        <v>-</v>
      </c>
      <c r="M886" s="230"/>
      <c r="N886" s="231"/>
      <c r="O886" s="231"/>
      <c r="P886" s="233"/>
    </row>
    <row r="887" spans="1:16" ht="46.65" x14ac:dyDescent="0.35">
      <c r="A887" s="181">
        <v>758</v>
      </c>
      <c r="B887" s="177" t="s">
        <v>1378</v>
      </c>
      <c r="C887" s="151" t="s">
        <v>1379</v>
      </c>
      <c r="D887" s="193"/>
      <c r="E887" s="153"/>
      <c r="F887" s="153"/>
      <c r="G887" s="181">
        <v>2018</v>
      </c>
      <c r="H887" s="181">
        <v>2020</v>
      </c>
      <c r="I887" s="181" t="s">
        <v>1518</v>
      </c>
      <c r="J887" s="181" t="s">
        <v>1953</v>
      </c>
      <c r="K887" s="181" t="s">
        <v>1518</v>
      </c>
      <c r="L887" s="181" t="str">
        <f t="shared" si="262"/>
        <v>-</v>
      </c>
      <c r="M887" s="230"/>
      <c r="N887" s="231"/>
      <c r="O887" s="231"/>
      <c r="P887" s="233"/>
    </row>
    <row r="888" spans="1:16" ht="46.65" x14ac:dyDescent="0.35">
      <c r="A888" s="181">
        <v>759</v>
      </c>
      <c r="B888" s="177" t="s">
        <v>1903</v>
      </c>
      <c r="C888" s="151" t="s">
        <v>1380</v>
      </c>
      <c r="D888" s="193"/>
      <c r="E888" s="153"/>
      <c r="F888" s="153"/>
      <c r="G888" s="181">
        <v>2018</v>
      </c>
      <c r="H888" s="181">
        <v>2021</v>
      </c>
      <c r="I888" s="181" t="s">
        <v>1518</v>
      </c>
      <c r="J888" s="181" t="s">
        <v>1953</v>
      </c>
      <c r="K888" s="181" t="s">
        <v>1518</v>
      </c>
      <c r="L888" s="181" t="str">
        <f t="shared" si="262"/>
        <v>-</v>
      </c>
      <c r="M888" s="230"/>
      <c r="N888" s="231"/>
      <c r="O888" s="231"/>
      <c r="P888" s="233"/>
    </row>
    <row r="889" spans="1:16" ht="46.65" x14ac:dyDescent="0.35">
      <c r="A889" s="181">
        <v>760</v>
      </c>
      <c r="B889" s="177" t="s">
        <v>1904</v>
      </c>
      <c r="C889" s="151" t="s">
        <v>1381</v>
      </c>
      <c r="D889" s="193"/>
      <c r="E889" s="153"/>
      <c r="F889" s="153"/>
      <c r="G889" s="181">
        <v>2018</v>
      </c>
      <c r="H889" s="181">
        <v>2020</v>
      </c>
      <c r="I889" s="181" t="s">
        <v>1518</v>
      </c>
      <c r="J889" s="181" t="s">
        <v>1953</v>
      </c>
      <c r="K889" s="181" t="s">
        <v>1518</v>
      </c>
      <c r="L889" s="181" t="str">
        <f t="shared" si="262"/>
        <v>-</v>
      </c>
      <c r="M889" s="230"/>
      <c r="N889" s="231"/>
      <c r="O889" s="231"/>
      <c r="P889" s="233"/>
    </row>
    <row r="890" spans="1:16" ht="46.65" x14ac:dyDescent="0.35">
      <c r="A890" s="181">
        <v>761</v>
      </c>
      <c r="B890" s="177" t="s">
        <v>1905</v>
      </c>
      <c r="C890" s="151" t="s">
        <v>1382</v>
      </c>
      <c r="D890" s="193"/>
      <c r="E890" s="153"/>
      <c r="F890" s="153"/>
      <c r="G890" s="181">
        <v>2015</v>
      </c>
      <c r="H890" s="181">
        <v>2020</v>
      </c>
      <c r="I890" s="181" t="s">
        <v>1518</v>
      </c>
      <c r="J890" s="181" t="s">
        <v>1953</v>
      </c>
      <c r="K890" s="181" t="s">
        <v>1518</v>
      </c>
      <c r="L890" s="181" t="str">
        <f t="shared" si="262"/>
        <v>-</v>
      </c>
      <c r="M890" s="230"/>
      <c r="N890" s="231"/>
      <c r="O890" s="231"/>
      <c r="P890" s="233"/>
    </row>
    <row r="891" spans="1:16" ht="77.7" x14ac:dyDescent="0.35">
      <c r="A891" s="181">
        <v>762</v>
      </c>
      <c r="B891" s="177" t="s">
        <v>1383</v>
      </c>
      <c r="C891" s="151" t="s">
        <v>1384</v>
      </c>
      <c r="D891" s="193"/>
      <c r="E891" s="153"/>
      <c r="F891" s="153"/>
      <c r="G891" s="181">
        <v>2018</v>
      </c>
      <c r="H891" s="181">
        <v>2021</v>
      </c>
      <c r="I891" s="181" t="s">
        <v>1952</v>
      </c>
      <c r="J891" s="181" t="s">
        <v>1953</v>
      </c>
      <c r="K891" s="181" t="s">
        <v>1518</v>
      </c>
      <c r="L891" s="181" t="str">
        <f t="shared" si="262"/>
        <v>-</v>
      </c>
      <c r="M891" s="230"/>
      <c r="N891" s="231"/>
      <c r="O891" s="231"/>
      <c r="P891" s="233"/>
    </row>
    <row r="892" spans="1:16" ht="62.2" x14ac:dyDescent="0.35">
      <c r="A892" s="181">
        <v>763</v>
      </c>
      <c r="B892" s="177" t="s">
        <v>1385</v>
      </c>
      <c r="C892" s="151" t="s">
        <v>1386</v>
      </c>
      <c r="D892" s="193"/>
      <c r="E892" s="153"/>
      <c r="F892" s="153"/>
      <c r="G892" s="181">
        <v>2015</v>
      </c>
      <c r="H892" s="181">
        <v>2021</v>
      </c>
      <c r="I892" s="181" t="s">
        <v>1952</v>
      </c>
      <c r="J892" s="181" t="s">
        <v>1953</v>
      </c>
      <c r="K892" s="181" t="s">
        <v>1952</v>
      </c>
      <c r="L892" s="181" t="str">
        <f t="shared" si="262"/>
        <v>+</v>
      </c>
      <c r="M892" s="230"/>
      <c r="N892" s="231"/>
      <c r="O892" s="231"/>
      <c r="P892" s="233"/>
    </row>
    <row r="893" spans="1:16" ht="46.65" x14ac:dyDescent="0.35">
      <c r="A893" s="181">
        <v>764</v>
      </c>
      <c r="B893" s="177" t="s">
        <v>1387</v>
      </c>
      <c r="C893" s="151" t="s">
        <v>1388</v>
      </c>
      <c r="D893" s="193"/>
      <c r="E893" s="153"/>
      <c r="F893" s="153"/>
      <c r="G893" s="181">
        <v>2016</v>
      </c>
      <c r="H893" s="181">
        <v>2020</v>
      </c>
      <c r="I893" s="181" t="s">
        <v>1952</v>
      </c>
      <c r="J893" s="181" t="s">
        <v>1953</v>
      </c>
      <c r="K893" s="181" t="s">
        <v>1952</v>
      </c>
      <c r="L893" s="181" t="str">
        <f t="shared" si="262"/>
        <v>+</v>
      </c>
      <c r="M893" s="230"/>
      <c r="N893" s="231"/>
      <c r="O893" s="231"/>
      <c r="P893" s="233"/>
    </row>
    <row r="894" spans="1:16" ht="93.25" x14ac:dyDescent="0.35">
      <c r="A894" s="181">
        <v>765</v>
      </c>
      <c r="B894" s="177" t="s">
        <v>1389</v>
      </c>
      <c r="C894" s="151" t="s">
        <v>1390</v>
      </c>
      <c r="D894" s="193"/>
      <c r="E894" s="153"/>
      <c r="F894" s="153"/>
      <c r="G894" s="181">
        <v>2016</v>
      </c>
      <c r="H894" s="181">
        <v>2020</v>
      </c>
      <c r="I894" s="181" t="s">
        <v>1952</v>
      </c>
      <c r="J894" s="181" t="s">
        <v>1953</v>
      </c>
      <c r="K894" s="181" t="s">
        <v>1952</v>
      </c>
      <c r="L894" s="181" t="str">
        <f t="shared" si="262"/>
        <v>+</v>
      </c>
      <c r="M894" s="230"/>
      <c r="N894" s="231"/>
      <c r="O894" s="231"/>
      <c r="P894" s="233"/>
    </row>
    <row r="895" spans="1:16" ht="62.2" x14ac:dyDescent="0.35">
      <c r="A895" s="181">
        <v>766</v>
      </c>
      <c r="B895" s="177" t="s">
        <v>1391</v>
      </c>
      <c r="C895" s="151" t="s">
        <v>1392</v>
      </c>
      <c r="D895" s="193">
        <v>1.26</v>
      </c>
      <c r="E895" s="153"/>
      <c r="F895" s="153">
        <v>0.93440000000000001</v>
      </c>
      <c r="G895" s="181">
        <v>2016</v>
      </c>
      <c r="H895" s="181">
        <v>2020</v>
      </c>
      <c r="I895" s="181" t="s">
        <v>1952</v>
      </c>
      <c r="J895" s="181" t="s">
        <v>1953</v>
      </c>
      <c r="K895" s="181" t="s">
        <v>1952</v>
      </c>
      <c r="L895" s="181" t="str">
        <f t="shared" si="262"/>
        <v>+</v>
      </c>
      <c r="M895" s="230"/>
      <c r="N895" s="231"/>
      <c r="O895" s="231"/>
      <c r="P895" s="233"/>
    </row>
    <row r="896" spans="1:16" ht="62.2" x14ac:dyDescent="0.35">
      <c r="A896" s="181">
        <v>767</v>
      </c>
      <c r="B896" s="177" t="s">
        <v>1906</v>
      </c>
      <c r="C896" s="151" t="s">
        <v>1393</v>
      </c>
      <c r="D896" s="193"/>
      <c r="E896" s="153"/>
      <c r="F896" s="153"/>
      <c r="G896" s="229">
        <v>2019</v>
      </c>
      <c r="H896" s="229">
        <v>2020</v>
      </c>
      <c r="I896" s="229" t="s">
        <v>1518</v>
      </c>
      <c r="J896" s="229" t="s">
        <v>1953</v>
      </c>
      <c r="K896" s="229" t="s">
        <v>1518</v>
      </c>
      <c r="L896" s="229" t="str">
        <f t="shared" si="262"/>
        <v>-</v>
      </c>
      <c r="M896" s="230"/>
      <c r="N896" s="231"/>
      <c r="O896" s="231"/>
      <c r="P896" s="233"/>
    </row>
    <row r="897" spans="1:16" ht="62.2" x14ac:dyDescent="0.35">
      <c r="A897" s="181">
        <v>768</v>
      </c>
      <c r="B897" s="177" t="s">
        <v>1394</v>
      </c>
      <c r="C897" s="151" t="s">
        <v>1395</v>
      </c>
      <c r="D897" s="193"/>
      <c r="E897" s="153"/>
      <c r="F897" s="153"/>
      <c r="G897" s="229">
        <v>2019</v>
      </c>
      <c r="H897" s="229">
        <v>2021</v>
      </c>
      <c r="I897" s="229" t="s">
        <v>1518</v>
      </c>
      <c r="J897" s="229" t="s">
        <v>1953</v>
      </c>
      <c r="K897" s="229" t="s">
        <v>1518</v>
      </c>
      <c r="L897" s="229" t="str">
        <f t="shared" si="262"/>
        <v>-</v>
      </c>
      <c r="M897" s="230"/>
      <c r="N897" s="231"/>
      <c r="O897" s="231"/>
      <c r="P897" s="233"/>
    </row>
    <row r="898" spans="1:16" ht="46.65" x14ac:dyDescent="0.35">
      <c r="A898" s="181">
        <v>769</v>
      </c>
      <c r="B898" s="177" t="s">
        <v>1907</v>
      </c>
      <c r="C898" s="151" t="s">
        <v>1908</v>
      </c>
      <c r="D898" s="193"/>
      <c r="E898" s="153"/>
      <c r="F898" s="153"/>
      <c r="G898" s="229">
        <v>2015</v>
      </c>
      <c r="H898" s="229">
        <v>2020</v>
      </c>
      <c r="I898" s="229" t="s">
        <v>1518</v>
      </c>
      <c r="J898" s="229" t="s">
        <v>1953</v>
      </c>
      <c r="K898" s="229" t="s">
        <v>1518</v>
      </c>
      <c r="L898" s="229" t="str">
        <f t="shared" si="262"/>
        <v>-</v>
      </c>
      <c r="M898" s="230"/>
      <c r="N898" s="231"/>
      <c r="O898" s="231"/>
      <c r="P898" s="233"/>
    </row>
    <row r="899" spans="1:16" ht="30.05" x14ac:dyDescent="0.35">
      <c r="A899" s="186"/>
      <c r="B899" s="157" t="s">
        <v>521</v>
      </c>
      <c r="C899" s="158"/>
      <c r="D899" s="241">
        <f t="shared" ref="D899" si="276">SUM(D900:D912)</f>
        <v>0</v>
      </c>
      <c r="E899" s="241">
        <f t="shared" ref="E899:F899" si="277">SUM(E900:E912)</f>
        <v>0</v>
      </c>
      <c r="F899" s="241">
        <f t="shared" si="277"/>
        <v>0</v>
      </c>
      <c r="G899" s="186"/>
      <c r="H899" s="186"/>
      <c r="I899" s="186"/>
      <c r="J899" s="186"/>
      <c r="K899" s="186"/>
      <c r="L899" s="186"/>
      <c r="M899" s="230"/>
      <c r="N899" s="231"/>
      <c r="O899" s="231"/>
      <c r="P899" s="233"/>
    </row>
    <row r="900" spans="1:16" ht="62.2" x14ac:dyDescent="0.35">
      <c r="A900" s="181">
        <v>770</v>
      </c>
      <c r="B900" s="177" t="s">
        <v>1396</v>
      </c>
      <c r="C900" s="151" t="s">
        <v>1397</v>
      </c>
      <c r="D900" s="193"/>
      <c r="E900" s="153"/>
      <c r="F900" s="153"/>
      <c r="G900" s="181">
        <v>2018</v>
      </c>
      <c r="H900" s="181">
        <v>2021</v>
      </c>
      <c r="I900" s="181" t="s">
        <v>1952</v>
      </c>
      <c r="J900" s="181" t="s">
        <v>1953</v>
      </c>
      <c r="K900" s="181" t="s">
        <v>1952</v>
      </c>
      <c r="L900" s="181" t="str">
        <f t="shared" si="262"/>
        <v>+</v>
      </c>
      <c r="M900" s="230"/>
      <c r="N900" s="231"/>
      <c r="O900" s="231"/>
      <c r="P900" s="233"/>
    </row>
    <row r="901" spans="1:16" ht="62.2" x14ac:dyDescent="0.35">
      <c r="A901" s="181">
        <v>771</v>
      </c>
      <c r="B901" s="177" t="s">
        <v>1398</v>
      </c>
      <c r="C901" s="151" t="s">
        <v>1399</v>
      </c>
      <c r="D901" s="193"/>
      <c r="E901" s="153"/>
      <c r="F901" s="153"/>
      <c r="G901" s="181">
        <v>2018</v>
      </c>
      <c r="H901" s="181">
        <v>2021</v>
      </c>
      <c r="I901" s="181" t="s">
        <v>1518</v>
      </c>
      <c r="J901" s="181" t="s">
        <v>1953</v>
      </c>
      <c r="K901" s="181" t="s">
        <v>1518</v>
      </c>
      <c r="L901" s="181" t="str">
        <f t="shared" si="262"/>
        <v>-</v>
      </c>
      <c r="M901" s="230"/>
      <c r="N901" s="231"/>
      <c r="O901" s="231"/>
      <c r="P901" s="233"/>
    </row>
    <row r="902" spans="1:16" ht="46.65" x14ac:dyDescent="0.35">
      <c r="A902" s="181">
        <v>772</v>
      </c>
      <c r="B902" s="177" t="s">
        <v>1400</v>
      </c>
      <c r="C902" s="151" t="s">
        <v>1401</v>
      </c>
      <c r="D902" s="193"/>
      <c r="E902" s="153"/>
      <c r="F902" s="153"/>
      <c r="G902" s="181">
        <v>2017</v>
      </c>
      <c r="H902" s="181">
        <v>2021</v>
      </c>
      <c r="I902" s="181" t="s">
        <v>1952</v>
      </c>
      <c r="J902" s="181" t="s">
        <v>1953</v>
      </c>
      <c r="K902" s="181" t="s">
        <v>1952</v>
      </c>
      <c r="L902" s="181" t="str">
        <f t="shared" si="262"/>
        <v>+</v>
      </c>
      <c r="M902" s="230"/>
      <c r="N902" s="231"/>
      <c r="O902" s="231"/>
      <c r="P902" s="233"/>
    </row>
    <row r="903" spans="1:16" ht="62.2" x14ac:dyDescent="0.35">
      <c r="A903" s="181">
        <v>773</v>
      </c>
      <c r="B903" s="177" t="s">
        <v>1402</v>
      </c>
      <c r="C903" s="151" t="s">
        <v>1403</v>
      </c>
      <c r="D903" s="193"/>
      <c r="E903" s="153"/>
      <c r="F903" s="153"/>
      <c r="G903" s="181">
        <v>2017</v>
      </c>
      <c r="H903" s="181">
        <v>2020</v>
      </c>
      <c r="I903" s="181" t="s">
        <v>1518</v>
      </c>
      <c r="J903" s="181" t="s">
        <v>1953</v>
      </c>
      <c r="K903" s="181" t="s">
        <v>1952</v>
      </c>
      <c r="L903" s="181" t="str">
        <f t="shared" si="262"/>
        <v>+</v>
      </c>
      <c r="M903" s="230"/>
      <c r="N903" s="231"/>
      <c r="O903" s="231"/>
      <c r="P903" s="233"/>
    </row>
    <row r="904" spans="1:16" ht="46.65" x14ac:dyDescent="0.35">
      <c r="A904" s="181">
        <v>774</v>
      </c>
      <c r="B904" s="177" t="s">
        <v>1404</v>
      </c>
      <c r="C904" s="151" t="s">
        <v>1405</v>
      </c>
      <c r="D904" s="193"/>
      <c r="E904" s="153"/>
      <c r="F904" s="153"/>
      <c r="G904" s="181">
        <v>2019</v>
      </c>
      <c r="H904" s="181">
        <v>2020</v>
      </c>
      <c r="I904" s="181" t="s">
        <v>1518</v>
      </c>
      <c r="J904" s="181" t="s">
        <v>1953</v>
      </c>
      <c r="K904" s="181" t="s">
        <v>1518</v>
      </c>
      <c r="L904" s="181" t="str">
        <f t="shared" si="262"/>
        <v>-</v>
      </c>
      <c r="M904" s="230"/>
      <c r="N904" s="231"/>
      <c r="O904" s="231"/>
      <c r="P904" s="233"/>
    </row>
    <row r="905" spans="1:16" ht="62.2" x14ac:dyDescent="0.35">
      <c r="A905" s="181">
        <v>775</v>
      </c>
      <c r="B905" s="177" t="s">
        <v>1406</v>
      </c>
      <c r="C905" s="151" t="s">
        <v>1407</v>
      </c>
      <c r="D905" s="193"/>
      <c r="E905" s="153"/>
      <c r="F905" s="153"/>
      <c r="G905" s="181">
        <v>2017</v>
      </c>
      <c r="H905" s="181">
        <v>2021</v>
      </c>
      <c r="I905" s="181" t="s">
        <v>1518</v>
      </c>
      <c r="J905" s="181" t="s">
        <v>1953</v>
      </c>
      <c r="K905" s="181" t="s">
        <v>1518</v>
      </c>
      <c r="L905" s="181" t="str">
        <f t="shared" si="262"/>
        <v>-</v>
      </c>
      <c r="M905" s="230"/>
      <c r="N905" s="231"/>
      <c r="O905" s="231"/>
      <c r="P905" s="233"/>
    </row>
    <row r="906" spans="1:16" ht="62.2" x14ac:dyDescent="0.35">
      <c r="A906" s="181">
        <v>776</v>
      </c>
      <c r="B906" s="177" t="s">
        <v>1408</v>
      </c>
      <c r="C906" s="151" t="s">
        <v>1409</v>
      </c>
      <c r="D906" s="193"/>
      <c r="E906" s="153"/>
      <c r="F906" s="153"/>
      <c r="G906" s="181">
        <v>2016</v>
      </c>
      <c r="H906" s="181">
        <v>2020</v>
      </c>
      <c r="I906" s="181" t="s">
        <v>1952</v>
      </c>
      <c r="J906" s="181" t="s">
        <v>1953</v>
      </c>
      <c r="K906" s="181" t="s">
        <v>1952</v>
      </c>
      <c r="L906" s="181" t="str">
        <f t="shared" si="262"/>
        <v>+</v>
      </c>
      <c r="M906" s="230"/>
      <c r="N906" s="231"/>
      <c r="O906" s="231"/>
      <c r="P906" s="233"/>
    </row>
    <row r="907" spans="1:16" ht="62.2" x14ac:dyDescent="0.35">
      <c r="A907" s="181">
        <v>777</v>
      </c>
      <c r="B907" s="177" t="s">
        <v>1909</v>
      </c>
      <c r="C907" s="151" t="s">
        <v>1410</v>
      </c>
      <c r="D907" s="193"/>
      <c r="E907" s="153"/>
      <c r="F907" s="153"/>
      <c r="G907" s="181">
        <v>2019</v>
      </c>
      <c r="H907" s="181">
        <v>2021</v>
      </c>
      <c r="I907" s="181" t="s">
        <v>1518</v>
      </c>
      <c r="J907" s="181" t="s">
        <v>1953</v>
      </c>
      <c r="K907" s="181" t="s">
        <v>1518</v>
      </c>
      <c r="L907" s="181" t="str">
        <f t="shared" si="262"/>
        <v>-</v>
      </c>
      <c r="M907" s="230"/>
      <c r="N907" s="231"/>
      <c r="O907" s="231"/>
      <c r="P907" s="233"/>
    </row>
    <row r="908" spans="1:16" ht="62.2" x14ac:dyDescent="0.35">
      <c r="A908" s="181">
        <v>778</v>
      </c>
      <c r="B908" s="177" t="s">
        <v>1910</v>
      </c>
      <c r="C908" s="151" t="s">
        <v>1411</v>
      </c>
      <c r="D908" s="193"/>
      <c r="E908" s="153"/>
      <c r="F908" s="153"/>
      <c r="G908" s="181">
        <v>2019</v>
      </c>
      <c r="H908" s="181">
        <v>2021</v>
      </c>
      <c r="I908" s="181" t="s">
        <v>1518</v>
      </c>
      <c r="J908" s="181" t="s">
        <v>1953</v>
      </c>
      <c r="K908" s="181" t="s">
        <v>1952</v>
      </c>
      <c r="L908" s="181" t="str">
        <f t="shared" si="262"/>
        <v>+</v>
      </c>
      <c r="M908" s="230"/>
      <c r="N908" s="231"/>
      <c r="O908" s="231"/>
      <c r="P908" s="233"/>
    </row>
    <row r="909" spans="1:16" ht="46.65" x14ac:dyDescent="0.35">
      <c r="A909" s="181">
        <v>779</v>
      </c>
      <c r="B909" s="177" t="s">
        <v>1911</v>
      </c>
      <c r="C909" s="151" t="s">
        <v>1412</v>
      </c>
      <c r="D909" s="193"/>
      <c r="E909" s="153"/>
      <c r="F909" s="153"/>
      <c r="G909" s="181">
        <v>2019</v>
      </c>
      <c r="H909" s="181">
        <v>2020</v>
      </c>
      <c r="I909" s="181" t="s">
        <v>1518</v>
      </c>
      <c r="J909" s="181" t="s">
        <v>1953</v>
      </c>
      <c r="K909" s="181" t="s">
        <v>1518</v>
      </c>
      <c r="L909" s="181" t="str">
        <f t="shared" si="262"/>
        <v>-</v>
      </c>
      <c r="M909" s="230"/>
      <c r="N909" s="231"/>
      <c r="O909" s="231"/>
      <c r="P909" s="233"/>
    </row>
    <row r="910" spans="1:16" ht="62.2" x14ac:dyDescent="0.35">
      <c r="A910" s="181">
        <v>780</v>
      </c>
      <c r="B910" s="177" t="s">
        <v>1413</v>
      </c>
      <c r="C910" s="151" t="s">
        <v>1414</v>
      </c>
      <c r="D910" s="193"/>
      <c r="E910" s="153"/>
      <c r="F910" s="153"/>
      <c r="G910" s="181">
        <v>2019</v>
      </c>
      <c r="H910" s="181">
        <v>2021</v>
      </c>
      <c r="I910" s="181" t="s">
        <v>1518</v>
      </c>
      <c r="J910" s="181" t="s">
        <v>1953</v>
      </c>
      <c r="K910" s="181" t="s">
        <v>1952</v>
      </c>
      <c r="L910" s="181" t="str">
        <f t="shared" si="262"/>
        <v>+</v>
      </c>
      <c r="M910" s="230"/>
      <c r="N910" s="231"/>
      <c r="O910" s="231"/>
      <c r="P910" s="233"/>
    </row>
    <row r="911" spans="1:16" ht="62.2" x14ac:dyDescent="0.35">
      <c r="A911" s="181">
        <v>781</v>
      </c>
      <c r="B911" s="177" t="s">
        <v>1912</v>
      </c>
      <c r="C911" s="151" t="s">
        <v>1415</v>
      </c>
      <c r="D911" s="193"/>
      <c r="E911" s="153"/>
      <c r="F911" s="153"/>
      <c r="G911" s="181">
        <v>2019</v>
      </c>
      <c r="H911" s="181">
        <v>2020</v>
      </c>
      <c r="I911" s="181" t="s">
        <v>1518</v>
      </c>
      <c r="J911" s="181" t="s">
        <v>1953</v>
      </c>
      <c r="K911" s="181" t="s">
        <v>1518</v>
      </c>
      <c r="L911" s="181" t="str">
        <f t="shared" si="262"/>
        <v>-</v>
      </c>
      <c r="M911" s="230"/>
      <c r="N911" s="231"/>
      <c r="O911" s="231"/>
      <c r="P911" s="233"/>
    </row>
    <row r="912" spans="1:16" ht="46.65" x14ac:dyDescent="0.35">
      <c r="A912" s="181">
        <v>782</v>
      </c>
      <c r="B912" s="152" t="s">
        <v>1416</v>
      </c>
      <c r="C912" s="174" t="s">
        <v>1417</v>
      </c>
      <c r="D912" s="192"/>
      <c r="E912" s="153"/>
      <c r="F912" s="153"/>
      <c r="G912" s="229">
        <v>2019</v>
      </c>
      <c r="H912" s="229">
        <v>2021</v>
      </c>
      <c r="I912" s="229" t="s">
        <v>1518</v>
      </c>
      <c r="J912" s="229" t="s">
        <v>1953</v>
      </c>
      <c r="K912" s="229" t="s">
        <v>1518</v>
      </c>
      <c r="L912" s="229" t="str">
        <f t="shared" si="262"/>
        <v>-</v>
      </c>
      <c r="M912" s="230"/>
      <c r="N912" s="231"/>
      <c r="O912" s="231"/>
      <c r="P912" s="233"/>
    </row>
    <row r="913" spans="1:16" ht="30.05" x14ac:dyDescent="0.35">
      <c r="A913" s="186"/>
      <c r="B913" s="157" t="s">
        <v>414</v>
      </c>
      <c r="C913" s="158"/>
      <c r="D913" s="241">
        <f t="shared" ref="D913" si="278">SUM(D914:D927)</f>
        <v>3.4</v>
      </c>
      <c r="E913" s="241">
        <f t="shared" ref="E913:F913" si="279">SUM(E914:E927)</f>
        <v>0</v>
      </c>
      <c r="F913" s="241">
        <f t="shared" si="279"/>
        <v>1.1509999999999998</v>
      </c>
      <c r="G913" s="186"/>
      <c r="H913" s="186"/>
      <c r="I913" s="186"/>
      <c r="J913" s="186"/>
      <c r="K913" s="186"/>
      <c r="L913" s="186"/>
      <c r="M913" s="230"/>
      <c r="N913" s="231"/>
      <c r="O913" s="231"/>
      <c r="P913" s="233"/>
    </row>
    <row r="914" spans="1:16" ht="62.2" x14ac:dyDescent="0.35">
      <c r="A914" s="181">
        <v>783</v>
      </c>
      <c r="B914" s="177" t="s">
        <v>1418</v>
      </c>
      <c r="C914" s="151" t="s">
        <v>1419</v>
      </c>
      <c r="D914" s="193">
        <v>1.26</v>
      </c>
      <c r="E914" s="153"/>
      <c r="F914" s="153">
        <v>0.85</v>
      </c>
      <c r="G914" s="181">
        <v>2018</v>
      </c>
      <c r="H914" s="181">
        <v>2021</v>
      </c>
      <c r="I914" s="181" t="s">
        <v>1952</v>
      </c>
      <c r="J914" s="181" t="s">
        <v>1953</v>
      </c>
      <c r="K914" s="181" t="s">
        <v>1952</v>
      </c>
      <c r="L914" s="181" t="str">
        <f t="shared" si="262"/>
        <v>+</v>
      </c>
      <c r="M914" s="230"/>
      <c r="N914" s="231"/>
      <c r="O914" s="231"/>
      <c r="P914" s="233"/>
    </row>
    <row r="915" spans="1:16" ht="62.2" x14ac:dyDescent="0.35">
      <c r="A915" s="181">
        <v>784</v>
      </c>
      <c r="B915" s="177" t="s">
        <v>1420</v>
      </c>
      <c r="C915" s="151" t="s">
        <v>1421</v>
      </c>
      <c r="D915" s="193">
        <v>1.26</v>
      </c>
      <c r="E915" s="153"/>
      <c r="F915" s="153">
        <v>0.16300000000000001</v>
      </c>
      <c r="G915" s="181">
        <v>2019</v>
      </c>
      <c r="H915" s="181">
        <v>2020</v>
      </c>
      <c r="I915" s="181" t="s">
        <v>1952</v>
      </c>
      <c r="J915" s="181" t="s">
        <v>1953</v>
      </c>
      <c r="K915" s="181" t="s">
        <v>1952</v>
      </c>
      <c r="L915" s="181" t="str">
        <f t="shared" si="262"/>
        <v>+</v>
      </c>
      <c r="M915" s="230"/>
      <c r="N915" s="231"/>
      <c r="O915" s="231"/>
      <c r="P915" s="233"/>
    </row>
    <row r="916" spans="1:16" ht="62.2" x14ac:dyDescent="0.35">
      <c r="A916" s="181">
        <v>785</v>
      </c>
      <c r="B916" s="177" t="s">
        <v>1422</v>
      </c>
      <c r="C916" s="151" t="s">
        <v>1423</v>
      </c>
      <c r="D916" s="193"/>
      <c r="E916" s="153"/>
      <c r="F916" s="153"/>
      <c r="G916" s="181" t="s">
        <v>1954</v>
      </c>
      <c r="H916" s="181">
        <v>2020</v>
      </c>
      <c r="I916" s="181" t="s">
        <v>1518</v>
      </c>
      <c r="J916" s="181" t="s">
        <v>1953</v>
      </c>
      <c r="K916" s="181" t="s">
        <v>1518</v>
      </c>
      <c r="L916" s="181" t="str">
        <f t="shared" si="262"/>
        <v>-</v>
      </c>
      <c r="M916" s="230"/>
      <c r="N916" s="231"/>
      <c r="O916" s="231"/>
      <c r="P916" s="233"/>
    </row>
    <row r="917" spans="1:16" ht="46.65" x14ac:dyDescent="0.35">
      <c r="A917" s="181">
        <v>786</v>
      </c>
      <c r="B917" s="177" t="s">
        <v>1424</v>
      </c>
      <c r="C917" s="151" t="s">
        <v>1425</v>
      </c>
      <c r="D917" s="193">
        <v>0.63</v>
      </c>
      <c r="E917" s="153"/>
      <c r="F917" s="153">
        <v>2.5999999999999999E-2</v>
      </c>
      <c r="G917" s="181" t="s">
        <v>1954</v>
      </c>
      <c r="H917" s="181">
        <v>2020</v>
      </c>
      <c r="I917" s="181" t="s">
        <v>1952</v>
      </c>
      <c r="J917" s="181" t="s">
        <v>1953</v>
      </c>
      <c r="K917" s="181" t="s">
        <v>1952</v>
      </c>
      <c r="L917" s="181" t="str">
        <f t="shared" si="262"/>
        <v>+</v>
      </c>
      <c r="M917" s="230"/>
      <c r="N917" s="231"/>
      <c r="O917" s="231"/>
      <c r="P917" s="233"/>
    </row>
    <row r="918" spans="1:16" ht="62.2" x14ac:dyDescent="0.35">
      <c r="A918" s="181">
        <v>787</v>
      </c>
      <c r="B918" s="177" t="s">
        <v>1426</v>
      </c>
      <c r="C918" s="151" t="s">
        <v>1427</v>
      </c>
      <c r="D918" s="193"/>
      <c r="E918" s="153"/>
      <c r="F918" s="153"/>
      <c r="G918" s="181">
        <v>2017</v>
      </c>
      <c r="H918" s="181">
        <v>2020</v>
      </c>
      <c r="I918" s="181" t="s">
        <v>1952</v>
      </c>
      <c r="J918" s="181" t="s">
        <v>1953</v>
      </c>
      <c r="K918" s="181" t="s">
        <v>1952</v>
      </c>
      <c r="L918" s="181" t="str">
        <f t="shared" si="262"/>
        <v>+</v>
      </c>
      <c r="M918" s="230"/>
      <c r="N918" s="231"/>
      <c r="O918" s="231"/>
      <c r="P918" s="233"/>
    </row>
    <row r="919" spans="1:16" ht="93.25" x14ac:dyDescent="0.35">
      <c r="A919" s="181">
        <v>788</v>
      </c>
      <c r="B919" s="177" t="s">
        <v>1428</v>
      </c>
      <c r="C919" s="151" t="s">
        <v>1429</v>
      </c>
      <c r="D919" s="193"/>
      <c r="E919" s="153"/>
      <c r="F919" s="153"/>
      <c r="G919" s="181">
        <v>2016</v>
      </c>
      <c r="H919" s="181">
        <v>2021</v>
      </c>
      <c r="I919" s="181" t="s">
        <v>1952</v>
      </c>
      <c r="J919" s="181" t="s">
        <v>1953</v>
      </c>
      <c r="K919" s="181" t="s">
        <v>1518</v>
      </c>
      <c r="L919" s="181" t="str">
        <f t="shared" ref="L919:L982" si="280">K919</f>
        <v>-</v>
      </c>
      <c r="M919" s="230"/>
      <c r="N919" s="231"/>
      <c r="O919" s="231"/>
      <c r="P919" s="233"/>
    </row>
    <row r="920" spans="1:16" ht="62.2" x14ac:dyDescent="0.35">
      <c r="A920" s="181">
        <v>789</v>
      </c>
      <c r="B920" s="177" t="s">
        <v>1913</v>
      </c>
      <c r="C920" s="151" t="s">
        <v>1430</v>
      </c>
      <c r="D920" s="193"/>
      <c r="E920" s="153"/>
      <c r="F920" s="153"/>
      <c r="G920" s="181">
        <v>2016</v>
      </c>
      <c r="H920" s="181">
        <v>2021</v>
      </c>
      <c r="I920" s="181" t="s">
        <v>1952</v>
      </c>
      <c r="J920" s="181" t="s">
        <v>1953</v>
      </c>
      <c r="K920" s="181" t="s">
        <v>1952</v>
      </c>
      <c r="L920" s="181" t="str">
        <f t="shared" si="280"/>
        <v>+</v>
      </c>
      <c r="M920" s="230"/>
      <c r="N920" s="231"/>
      <c r="O920" s="231"/>
      <c r="P920" s="233"/>
    </row>
    <row r="921" spans="1:16" ht="62.2" x14ac:dyDescent="0.35">
      <c r="A921" s="181">
        <v>790</v>
      </c>
      <c r="B921" s="177" t="s">
        <v>1914</v>
      </c>
      <c r="C921" s="151" t="s">
        <v>1431</v>
      </c>
      <c r="D921" s="193">
        <v>0.25</v>
      </c>
      <c r="E921" s="153"/>
      <c r="F921" s="153">
        <v>0.11199999999999999</v>
      </c>
      <c r="G921" s="181">
        <v>2017</v>
      </c>
      <c r="H921" s="181">
        <v>2021</v>
      </c>
      <c r="I921" s="181" t="s">
        <v>1952</v>
      </c>
      <c r="J921" s="181" t="s">
        <v>1953</v>
      </c>
      <c r="K921" s="181" t="s">
        <v>1952</v>
      </c>
      <c r="L921" s="181" t="str">
        <f t="shared" si="280"/>
        <v>+</v>
      </c>
      <c r="M921" s="230"/>
      <c r="N921" s="231"/>
      <c r="O921" s="231"/>
      <c r="P921" s="233"/>
    </row>
    <row r="922" spans="1:16" ht="46.65" x14ac:dyDescent="0.35">
      <c r="A922" s="181">
        <v>791</v>
      </c>
      <c r="B922" s="177" t="s">
        <v>1432</v>
      </c>
      <c r="C922" s="151" t="s">
        <v>1433</v>
      </c>
      <c r="D922" s="193"/>
      <c r="E922" s="153"/>
      <c r="F922" s="153"/>
      <c r="G922" s="181">
        <v>2017</v>
      </c>
      <c r="H922" s="181">
        <v>2020</v>
      </c>
      <c r="I922" s="181" t="s">
        <v>1952</v>
      </c>
      <c r="J922" s="181" t="s">
        <v>1953</v>
      </c>
      <c r="K922" s="181" t="s">
        <v>1952</v>
      </c>
      <c r="L922" s="181" t="str">
        <f t="shared" si="280"/>
        <v>+</v>
      </c>
      <c r="M922" s="230"/>
      <c r="N922" s="231"/>
      <c r="O922" s="231"/>
      <c r="P922" s="233"/>
    </row>
    <row r="923" spans="1:16" ht="108.8" x14ac:dyDescent="0.35">
      <c r="A923" s="181">
        <v>792</v>
      </c>
      <c r="B923" s="177" t="s">
        <v>1915</v>
      </c>
      <c r="C923" s="151" t="s">
        <v>1434</v>
      </c>
      <c r="D923" s="193"/>
      <c r="E923" s="153"/>
      <c r="F923" s="153"/>
      <c r="G923" s="181">
        <v>2015</v>
      </c>
      <c r="H923" s="181">
        <v>2020</v>
      </c>
      <c r="I923" s="181" t="s">
        <v>1518</v>
      </c>
      <c r="J923" s="181" t="s">
        <v>1953</v>
      </c>
      <c r="K923" s="181" t="s">
        <v>1518</v>
      </c>
      <c r="L923" s="181" t="str">
        <f t="shared" si="280"/>
        <v>-</v>
      </c>
      <c r="M923" s="230"/>
      <c r="N923" s="231"/>
      <c r="O923" s="231"/>
      <c r="P923" s="233"/>
    </row>
    <row r="924" spans="1:16" ht="62.2" x14ac:dyDescent="0.35">
      <c r="A924" s="181">
        <v>793</v>
      </c>
      <c r="B924" s="177" t="s">
        <v>1435</v>
      </c>
      <c r="C924" s="151" t="s">
        <v>1436</v>
      </c>
      <c r="D924" s="193"/>
      <c r="E924" s="153"/>
      <c r="F924" s="153"/>
      <c r="G924" s="181">
        <v>2015</v>
      </c>
      <c r="H924" s="181">
        <v>2020</v>
      </c>
      <c r="I924" s="181" t="s">
        <v>1952</v>
      </c>
      <c r="J924" s="181" t="s">
        <v>1953</v>
      </c>
      <c r="K924" s="181" t="s">
        <v>1518</v>
      </c>
      <c r="L924" s="181" t="str">
        <f t="shared" si="280"/>
        <v>-</v>
      </c>
      <c r="M924" s="230"/>
      <c r="N924" s="231"/>
      <c r="O924" s="231"/>
      <c r="P924" s="233"/>
    </row>
    <row r="925" spans="1:16" ht="77.7" x14ac:dyDescent="0.35">
      <c r="A925" s="181">
        <v>794</v>
      </c>
      <c r="B925" s="177" t="s">
        <v>1437</v>
      </c>
      <c r="C925" s="151" t="s">
        <v>1438</v>
      </c>
      <c r="D925" s="193"/>
      <c r="E925" s="153"/>
      <c r="F925" s="153"/>
      <c r="G925" s="181">
        <v>2015</v>
      </c>
      <c r="H925" s="181">
        <v>2021</v>
      </c>
      <c r="I925" s="181" t="s">
        <v>1952</v>
      </c>
      <c r="J925" s="181" t="s">
        <v>1953</v>
      </c>
      <c r="K925" s="181" t="s">
        <v>1518</v>
      </c>
      <c r="L925" s="181" t="str">
        <f t="shared" si="280"/>
        <v>-</v>
      </c>
      <c r="M925" s="230"/>
      <c r="N925" s="231"/>
      <c r="O925" s="231"/>
      <c r="P925" s="233"/>
    </row>
    <row r="926" spans="1:16" ht="93.25" x14ac:dyDescent="0.35">
      <c r="A926" s="181">
        <v>795</v>
      </c>
      <c r="B926" s="177" t="s">
        <v>1439</v>
      </c>
      <c r="C926" s="151" t="s">
        <v>1440</v>
      </c>
      <c r="D926" s="193"/>
      <c r="E926" s="153"/>
      <c r="F926" s="153"/>
      <c r="G926" s="181">
        <v>2019</v>
      </c>
      <c r="H926" s="181">
        <v>2020</v>
      </c>
      <c r="I926" s="181" t="s">
        <v>1518</v>
      </c>
      <c r="J926" s="181" t="s">
        <v>1953</v>
      </c>
      <c r="K926" s="181" t="s">
        <v>1952</v>
      </c>
      <c r="L926" s="181" t="str">
        <f t="shared" si="280"/>
        <v>+</v>
      </c>
      <c r="M926" s="230"/>
      <c r="N926" s="231"/>
      <c r="O926" s="231"/>
      <c r="P926" s="233"/>
    </row>
    <row r="927" spans="1:16" ht="31.1" x14ac:dyDescent="0.35">
      <c r="A927" s="181">
        <v>796</v>
      </c>
      <c r="B927" s="177" t="s">
        <v>1441</v>
      </c>
      <c r="C927" s="151" t="s">
        <v>1442</v>
      </c>
      <c r="D927" s="193"/>
      <c r="E927" s="153"/>
      <c r="F927" s="153"/>
      <c r="G927" s="181">
        <v>2019</v>
      </c>
      <c r="H927" s="181">
        <v>2020</v>
      </c>
      <c r="I927" s="181" t="s">
        <v>1518</v>
      </c>
      <c r="J927" s="181" t="s">
        <v>1953</v>
      </c>
      <c r="K927" s="181" t="s">
        <v>1952</v>
      </c>
      <c r="L927" s="181" t="str">
        <f t="shared" si="280"/>
        <v>+</v>
      </c>
      <c r="M927" s="230"/>
      <c r="N927" s="231"/>
      <c r="O927" s="231"/>
      <c r="P927" s="233"/>
    </row>
    <row r="928" spans="1:16" ht="30.05" x14ac:dyDescent="0.35">
      <c r="A928" s="186"/>
      <c r="B928" s="157" t="s">
        <v>595</v>
      </c>
      <c r="C928" s="158"/>
      <c r="D928" s="241">
        <f t="shared" ref="D928" si="281">SUM(D929:D932)</f>
        <v>0</v>
      </c>
      <c r="E928" s="241">
        <f t="shared" ref="E928:F928" si="282">SUM(E929:E932)</f>
        <v>0</v>
      </c>
      <c r="F928" s="241">
        <f t="shared" si="282"/>
        <v>0.12000000000000001</v>
      </c>
      <c r="G928" s="186"/>
      <c r="H928" s="186"/>
      <c r="I928" s="186"/>
      <c r="J928" s="186"/>
      <c r="K928" s="186"/>
      <c r="L928" s="186"/>
      <c r="M928" s="230"/>
      <c r="N928" s="231"/>
      <c r="O928" s="231"/>
      <c r="P928" s="233"/>
    </row>
    <row r="929" spans="1:16" ht="46.65" x14ac:dyDescent="0.35">
      <c r="A929" s="208">
        <v>797</v>
      </c>
      <c r="B929" s="177" t="s">
        <v>1443</v>
      </c>
      <c r="C929" s="151" t="s">
        <v>1444</v>
      </c>
      <c r="D929" s="193"/>
      <c r="E929" s="153"/>
      <c r="F929" s="153"/>
      <c r="G929" s="181" t="s">
        <v>1954</v>
      </c>
      <c r="H929" s="181">
        <v>2020</v>
      </c>
      <c r="I929" s="181" t="s">
        <v>1952</v>
      </c>
      <c r="J929" s="181" t="s">
        <v>1953</v>
      </c>
      <c r="K929" s="181" t="s">
        <v>1952</v>
      </c>
      <c r="L929" s="181" t="str">
        <f t="shared" si="280"/>
        <v>+</v>
      </c>
      <c r="M929" s="230"/>
      <c r="N929" s="231"/>
      <c r="O929" s="231"/>
      <c r="P929" s="233"/>
    </row>
    <row r="930" spans="1:16" ht="46.65" x14ac:dyDescent="0.35">
      <c r="A930" s="181">
        <v>798</v>
      </c>
      <c r="B930" s="177" t="s">
        <v>1916</v>
      </c>
      <c r="C930" s="151" t="s">
        <v>1445</v>
      </c>
      <c r="D930" s="193"/>
      <c r="E930" s="153"/>
      <c r="F930" s="153">
        <v>0.02</v>
      </c>
      <c r="G930" s="181">
        <v>2019</v>
      </c>
      <c r="H930" s="181">
        <v>2020</v>
      </c>
      <c r="I930" s="181" t="s">
        <v>1952</v>
      </c>
      <c r="J930" s="181" t="s">
        <v>1953</v>
      </c>
      <c r="K930" s="181" t="s">
        <v>1952</v>
      </c>
      <c r="L930" s="181" t="str">
        <f t="shared" si="280"/>
        <v>+</v>
      </c>
      <c r="M930" s="230"/>
      <c r="N930" s="231"/>
      <c r="O930" s="231"/>
      <c r="P930" s="233"/>
    </row>
    <row r="931" spans="1:16" ht="62.2" x14ac:dyDescent="0.35">
      <c r="A931" s="181">
        <v>799</v>
      </c>
      <c r="B931" s="177" t="s">
        <v>1917</v>
      </c>
      <c r="C931" s="151" t="s">
        <v>1446</v>
      </c>
      <c r="D931" s="193"/>
      <c r="E931" s="153"/>
      <c r="F931" s="153">
        <v>0.1</v>
      </c>
      <c r="G931" s="181">
        <v>2020</v>
      </c>
      <c r="H931" s="181">
        <v>2020</v>
      </c>
      <c r="I931" s="181" t="s">
        <v>1952</v>
      </c>
      <c r="J931" s="181" t="s">
        <v>1953</v>
      </c>
      <c r="K931" s="181" t="s">
        <v>1952</v>
      </c>
      <c r="L931" s="181" t="str">
        <f t="shared" si="280"/>
        <v>+</v>
      </c>
      <c r="M931" s="230"/>
      <c r="N931" s="231"/>
      <c r="O931" s="231"/>
      <c r="P931" s="233"/>
    </row>
    <row r="932" spans="1:16" ht="46.65" x14ac:dyDescent="0.35">
      <c r="A932" s="181">
        <v>800</v>
      </c>
      <c r="B932" s="177" t="s">
        <v>1918</v>
      </c>
      <c r="C932" s="151" t="s">
        <v>1919</v>
      </c>
      <c r="D932" s="193"/>
      <c r="E932" s="153"/>
      <c r="F932" s="153"/>
      <c r="G932" s="181" t="s">
        <v>1954</v>
      </c>
      <c r="H932" s="181">
        <v>2020</v>
      </c>
      <c r="I932" s="181" t="s">
        <v>1518</v>
      </c>
      <c r="J932" s="181" t="s">
        <v>1953</v>
      </c>
      <c r="K932" s="181" t="s">
        <v>1518</v>
      </c>
      <c r="L932" s="181" t="str">
        <f t="shared" si="280"/>
        <v>-</v>
      </c>
      <c r="M932" s="230"/>
      <c r="N932" s="231"/>
      <c r="O932" s="231"/>
      <c r="P932" s="233"/>
    </row>
    <row r="933" spans="1:16" ht="30.05" x14ac:dyDescent="0.35">
      <c r="A933" s="186"/>
      <c r="B933" s="157" t="s">
        <v>212</v>
      </c>
      <c r="C933" s="158"/>
      <c r="D933" s="241">
        <f t="shared" ref="D933" si="283">SUM(D934)</f>
        <v>0</v>
      </c>
      <c r="E933" s="241">
        <f t="shared" ref="E933:F933" si="284">SUM(E934)</f>
        <v>0</v>
      </c>
      <c r="F933" s="241">
        <f t="shared" si="284"/>
        <v>0</v>
      </c>
      <c r="G933" s="241">
        <f t="shared" ref="G933" si="285">SUM(G934)</f>
        <v>2014</v>
      </c>
      <c r="H933" s="241">
        <f t="shared" ref="H933" si="286">SUM(H934)</f>
        <v>2020</v>
      </c>
      <c r="I933" s="241">
        <f t="shared" ref="I933" si="287">SUM(I934)</f>
        <v>0</v>
      </c>
      <c r="J933" s="241">
        <f t="shared" ref="J933" si="288">SUM(J934)</f>
        <v>0</v>
      </c>
      <c r="K933" s="241">
        <f t="shared" ref="K933" si="289">SUM(K934)</f>
        <v>0</v>
      </c>
      <c r="L933" s="241">
        <f t="shared" ref="L933" si="290">SUM(L934)</f>
        <v>0</v>
      </c>
      <c r="M933" s="241">
        <f t="shared" ref="M933" si="291">SUM(M934)</f>
        <v>0</v>
      </c>
      <c r="N933" s="231"/>
      <c r="O933" s="231"/>
      <c r="P933" s="233"/>
    </row>
    <row r="934" spans="1:16" ht="62.2" x14ac:dyDescent="0.35">
      <c r="A934" s="181">
        <v>801</v>
      </c>
      <c r="B934" s="177" t="s">
        <v>1447</v>
      </c>
      <c r="C934" s="151" t="s">
        <v>1448</v>
      </c>
      <c r="D934" s="193"/>
      <c r="E934" s="153"/>
      <c r="F934" s="153"/>
      <c r="G934" s="181">
        <v>2014</v>
      </c>
      <c r="H934" s="181">
        <v>2020</v>
      </c>
      <c r="I934" s="181" t="s">
        <v>1952</v>
      </c>
      <c r="J934" s="181" t="s">
        <v>1953</v>
      </c>
      <c r="K934" s="181" t="s">
        <v>1952</v>
      </c>
      <c r="L934" s="181" t="str">
        <f t="shared" si="280"/>
        <v>+</v>
      </c>
      <c r="M934" s="230"/>
      <c r="N934" s="231"/>
      <c r="O934" s="231"/>
      <c r="P934" s="233"/>
    </row>
    <row r="935" spans="1:16" ht="30.05" x14ac:dyDescent="0.35">
      <c r="A935" s="186"/>
      <c r="B935" s="157" t="s">
        <v>1234</v>
      </c>
      <c r="C935" s="158"/>
      <c r="D935" s="241">
        <f t="shared" ref="D935" si="292">SUM(D936:D937)</f>
        <v>0</v>
      </c>
      <c r="E935" s="241">
        <f t="shared" ref="E935" si="293">SUM(E936:E937)</f>
        <v>0</v>
      </c>
      <c r="F935" s="241">
        <f t="shared" ref="F935" si="294">SUM(F936:F937)</f>
        <v>0</v>
      </c>
      <c r="G935" s="186"/>
      <c r="H935" s="186"/>
      <c r="I935" s="186"/>
      <c r="J935" s="186"/>
      <c r="K935" s="186"/>
      <c r="L935" s="186"/>
      <c r="M935" s="230"/>
      <c r="N935" s="231"/>
      <c r="O935" s="231"/>
      <c r="P935" s="233"/>
    </row>
    <row r="936" spans="1:16" ht="62.2" x14ac:dyDescent="0.35">
      <c r="A936" s="181">
        <v>802</v>
      </c>
      <c r="B936" s="177" t="s">
        <v>1449</v>
      </c>
      <c r="C936" s="151" t="s">
        <v>1450</v>
      </c>
      <c r="D936" s="193"/>
      <c r="E936" s="153"/>
      <c r="F936" s="153"/>
      <c r="G936" s="181">
        <v>2017</v>
      </c>
      <c r="H936" s="181">
        <v>2021</v>
      </c>
      <c r="I936" s="181" t="s">
        <v>1952</v>
      </c>
      <c r="J936" s="181" t="s">
        <v>1953</v>
      </c>
      <c r="K936" s="181" t="s">
        <v>1518</v>
      </c>
      <c r="L936" s="181" t="str">
        <f t="shared" si="280"/>
        <v>-</v>
      </c>
      <c r="M936" s="230"/>
      <c r="N936" s="231"/>
      <c r="O936" s="231"/>
      <c r="P936" s="233"/>
    </row>
    <row r="937" spans="1:16" ht="46.65" x14ac:dyDescent="0.35">
      <c r="A937" s="181">
        <v>803</v>
      </c>
      <c r="B937" s="177" t="s">
        <v>1451</v>
      </c>
      <c r="C937" s="151" t="s">
        <v>1452</v>
      </c>
      <c r="D937" s="193"/>
      <c r="E937" s="153"/>
      <c r="F937" s="153"/>
      <c r="G937" s="181">
        <v>2018</v>
      </c>
      <c r="H937" s="181">
        <v>2020</v>
      </c>
      <c r="I937" s="181" t="s">
        <v>1952</v>
      </c>
      <c r="J937" s="181" t="s">
        <v>1953</v>
      </c>
      <c r="K937" s="181" t="s">
        <v>1952</v>
      </c>
      <c r="L937" s="181" t="str">
        <f t="shared" si="280"/>
        <v>+</v>
      </c>
      <c r="M937" s="230"/>
      <c r="N937" s="231"/>
      <c r="O937" s="231"/>
      <c r="P937" s="233"/>
    </row>
    <row r="938" spans="1:16" ht="30.05" x14ac:dyDescent="0.35">
      <c r="A938" s="186"/>
      <c r="B938" s="157" t="s">
        <v>498</v>
      </c>
      <c r="C938" s="158"/>
      <c r="D938" s="241">
        <f t="shared" ref="D938" si="295">SUM(D939:D942)</f>
        <v>0</v>
      </c>
      <c r="E938" s="241">
        <f t="shared" ref="E938:F938" si="296">SUM(E939:E942)</f>
        <v>0</v>
      </c>
      <c r="F938" s="241">
        <f t="shared" si="296"/>
        <v>0</v>
      </c>
      <c r="G938" s="186"/>
      <c r="H938" s="186"/>
      <c r="I938" s="186"/>
      <c r="J938" s="186"/>
      <c r="K938" s="186"/>
      <c r="L938" s="186"/>
      <c r="M938" s="230"/>
      <c r="N938" s="231"/>
      <c r="O938" s="231"/>
      <c r="P938" s="233"/>
    </row>
    <row r="939" spans="1:16" ht="46.65" x14ac:dyDescent="0.35">
      <c r="A939" s="181">
        <v>804</v>
      </c>
      <c r="B939" s="177" t="s">
        <v>1920</v>
      </c>
      <c r="C939" s="151" t="s">
        <v>1453</v>
      </c>
      <c r="D939" s="193"/>
      <c r="E939" s="153"/>
      <c r="F939" s="153"/>
      <c r="G939" s="181">
        <v>2019</v>
      </c>
      <c r="H939" s="181">
        <v>2020</v>
      </c>
      <c r="I939" s="181" t="s">
        <v>1952</v>
      </c>
      <c r="J939" s="181" t="s">
        <v>1953</v>
      </c>
      <c r="K939" s="181" t="s">
        <v>1952</v>
      </c>
      <c r="L939" s="181" t="str">
        <f t="shared" si="280"/>
        <v>+</v>
      </c>
      <c r="M939" s="230"/>
      <c r="N939" s="231"/>
      <c r="O939" s="231"/>
      <c r="P939" s="233"/>
    </row>
    <row r="940" spans="1:16" ht="77.7" x14ac:dyDescent="0.35">
      <c r="A940" s="181">
        <v>805</v>
      </c>
      <c r="B940" s="177" t="s">
        <v>1921</v>
      </c>
      <c r="C940" s="151" t="s">
        <v>1454</v>
      </c>
      <c r="D940" s="193"/>
      <c r="E940" s="153"/>
      <c r="F940" s="153"/>
      <c r="G940" s="181">
        <v>2019</v>
      </c>
      <c r="H940" s="181">
        <v>2020</v>
      </c>
      <c r="I940" s="181" t="s">
        <v>1518</v>
      </c>
      <c r="J940" s="181" t="s">
        <v>1953</v>
      </c>
      <c r="K940" s="181" t="s">
        <v>1952</v>
      </c>
      <c r="L940" s="181" t="str">
        <f t="shared" si="280"/>
        <v>+</v>
      </c>
      <c r="M940" s="230"/>
      <c r="N940" s="231"/>
      <c r="O940" s="231"/>
      <c r="P940" s="233"/>
    </row>
    <row r="941" spans="1:16" ht="46.65" x14ac:dyDescent="0.35">
      <c r="A941" s="181">
        <v>806</v>
      </c>
      <c r="B941" s="177" t="s">
        <v>1922</v>
      </c>
      <c r="C941" s="151" t="s">
        <v>1455</v>
      </c>
      <c r="D941" s="193"/>
      <c r="E941" s="153"/>
      <c r="F941" s="153"/>
      <c r="G941" s="181">
        <v>2020</v>
      </c>
      <c r="H941" s="181">
        <v>2020</v>
      </c>
      <c r="I941" s="181" t="s">
        <v>1518</v>
      </c>
      <c r="J941" s="181" t="s">
        <v>1953</v>
      </c>
      <c r="K941" s="181" t="s">
        <v>1952</v>
      </c>
      <c r="L941" s="181" t="str">
        <f t="shared" si="280"/>
        <v>+</v>
      </c>
      <c r="M941" s="230"/>
      <c r="N941" s="231"/>
      <c r="O941" s="231"/>
      <c r="P941" s="233"/>
    </row>
    <row r="942" spans="1:16" ht="31.1" x14ac:dyDescent="0.35">
      <c r="A942" s="181">
        <v>807</v>
      </c>
      <c r="B942" s="177" t="s">
        <v>1923</v>
      </c>
      <c r="C942" s="151" t="s">
        <v>1924</v>
      </c>
      <c r="D942" s="193"/>
      <c r="E942" s="153"/>
      <c r="F942" s="153"/>
      <c r="G942" s="181">
        <v>2020</v>
      </c>
      <c r="H942" s="181">
        <v>2020</v>
      </c>
      <c r="I942" s="181" t="s">
        <v>1518</v>
      </c>
      <c r="J942" s="181" t="s">
        <v>1953</v>
      </c>
      <c r="K942" s="181" t="s">
        <v>1952</v>
      </c>
      <c r="L942" s="181" t="str">
        <f t="shared" si="280"/>
        <v>+</v>
      </c>
      <c r="M942" s="230"/>
      <c r="N942" s="231"/>
      <c r="O942" s="231"/>
      <c r="P942" s="233"/>
    </row>
    <row r="943" spans="1:16" ht="30.05" x14ac:dyDescent="0.35">
      <c r="A943" s="184"/>
      <c r="B943" s="157" t="s">
        <v>256</v>
      </c>
      <c r="C943" s="187"/>
      <c r="D943" s="242">
        <f t="shared" ref="D943" si="297">SUM(D944)</f>
        <v>0</v>
      </c>
      <c r="E943" s="242">
        <f t="shared" ref="E943:F943" si="298">SUM(E944)</f>
        <v>0</v>
      </c>
      <c r="F943" s="242">
        <f t="shared" si="298"/>
        <v>0</v>
      </c>
      <c r="G943" s="184"/>
      <c r="H943" s="184"/>
      <c r="I943" s="184"/>
      <c r="J943" s="184"/>
      <c r="K943" s="184"/>
      <c r="L943" s="184"/>
      <c r="M943" s="230"/>
      <c r="N943" s="231"/>
      <c r="O943" s="231"/>
      <c r="P943" s="233"/>
    </row>
    <row r="944" spans="1:16" ht="31.1" x14ac:dyDescent="0.35">
      <c r="A944" s="181">
        <v>808</v>
      </c>
      <c r="B944" s="177" t="s">
        <v>1456</v>
      </c>
      <c r="C944" s="151" t="s">
        <v>1457</v>
      </c>
      <c r="D944" s="193"/>
      <c r="E944" s="153"/>
      <c r="F944" s="153"/>
      <c r="G944" s="181">
        <v>2019</v>
      </c>
      <c r="H944" s="181">
        <v>2020</v>
      </c>
      <c r="I944" s="181" t="s">
        <v>1518</v>
      </c>
      <c r="J944" s="181" t="s">
        <v>1953</v>
      </c>
      <c r="K944" s="181" t="s">
        <v>1518</v>
      </c>
      <c r="L944" s="181" t="str">
        <f t="shared" si="280"/>
        <v>-</v>
      </c>
      <c r="M944" s="230"/>
      <c r="N944" s="231"/>
      <c r="O944" s="231"/>
      <c r="P944" s="233"/>
    </row>
    <row r="945" spans="1:16" ht="30.05" x14ac:dyDescent="0.35">
      <c r="A945" s="186"/>
      <c r="B945" s="157" t="s">
        <v>625</v>
      </c>
      <c r="C945" s="158"/>
      <c r="D945" s="241">
        <f t="shared" ref="D945" si="299">SUM(D946:D954)</f>
        <v>0</v>
      </c>
      <c r="E945" s="241">
        <f t="shared" ref="E945" si="300">SUM(E946:E954)</f>
        <v>0</v>
      </c>
      <c r="F945" s="241">
        <f t="shared" ref="F945" si="301">SUM(F946:F954)</f>
        <v>0</v>
      </c>
      <c r="G945" s="186"/>
      <c r="H945" s="186"/>
      <c r="I945" s="186"/>
      <c r="J945" s="186"/>
      <c r="K945" s="186"/>
      <c r="L945" s="186"/>
      <c r="M945" s="230"/>
      <c r="N945" s="231"/>
      <c r="O945" s="231"/>
      <c r="P945" s="233"/>
    </row>
    <row r="946" spans="1:16" ht="77.7" x14ac:dyDescent="0.35">
      <c r="A946" s="181">
        <v>809</v>
      </c>
      <c r="B946" s="177" t="s">
        <v>1458</v>
      </c>
      <c r="C946" s="151" t="s">
        <v>1459</v>
      </c>
      <c r="D946" s="193"/>
      <c r="E946" s="153"/>
      <c r="F946" s="153"/>
      <c r="G946" s="181">
        <v>2019</v>
      </c>
      <c r="H946" s="181">
        <v>2020</v>
      </c>
      <c r="I946" s="181" t="s">
        <v>1952</v>
      </c>
      <c r="J946" s="181" t="s">
        <v>1953</v>
      </c>
      <c r="K946" s="181" t="s">
        <v>1952</v>
      </c>
      <c r="L946" s="181" t="str">
        <f t="shared" si="280"/>
        <v>+</v>
      </c>
      <c r="M946" s="230"/>
      <c r="N946" s="231"/>
      <c r="O946" s="231"/>
      <c r="P946" s="233"/>
    </row>
    <row r="947" spans="1:16" ht="62.2" x14ac:dyDescent="0.35">
      <c r="A947" s="181">
        <v>810</v>
      </c>
      <c r="B947" s="177" t="s">
        <v>1460</v>
      </c>
      <c r="C947" s="151" t="s">
        <v>1461</v>
      </c>
      <c r="D947" s="193"/>
      <c r="E947" s="153"/>
      <c r="F947" s="153"/>
      <c r="G947" s="181" t="s">
        <v>1954</v>
      </c>
      <c r="H947" s="181">
        <v>2021</v>
      </c>
      <c r="I947" s="181" t="s">
        <v>1518</v>
      </c>
      <c r="J947" s="181" t="s">
        <v>1953</v>
      </c>
      <c r="K947" s="181" t="s">
        <v>1518</v>
      </c>
      <c r="L947" s="181" t="str">
        <f t="shared" si="280"/>
        <v>-</v>
      </c>
      <c r="M947" s="230"/>
      <c r="N947" s="231"/>
      <c r="O947" s="231"/>
      <c r="P947" s="233"/>
    </row>
    <row r="948" spans="1:16" ht="31.1" x14ac:dyDescent="0.35">
      <c r="A948" s="181">
        <v>811</v>
      </c>
      <c r="B948" s="177" t="s">
        <v>1462</v>
      </c>
      <c r="C948" s="151" t="s">
        <v>1463</v>
      </c>
      <c r="D948" s="193"/>
      <c r="E948" s="153"/>
      <c r="F948" s="153"/>
      <c r="G948" s="181" t="s">
        <v>1954</v>
      </c>
      <c r="H948" s="181">
        <v>2020</v>
      </c>
      <c r="I948" s="181" t="s">
        <v>1952</v>
      </c>
      <c r="J948" s="181" t="s">
        <v>1953</v>
      </c>
      <c r="K948" s="181" t="s">
        <v>1952</v>
      </c>
      <c r="L948" s="181" t="str">
        <f t="shared" si="280"/>
        <v>+</v>
      </c>
      <c r="M948" s="230"/>
      <c r="N948" s="231"/>
      <c r="O948" s="231"/>
      <c r="P948" s="233"/>
    </row>
    <row r="949" spans="1:16" ht="62.2" x14ac:dyDescent="0.35">
      <c r="A949" s="181">
        <v>812</v>
      </c>
      <c r="B949" s="177" t="s">
        <v>1464</v>
      </c>
      <c r="C949" s="151" t="s">
        <v>1465</v>
      </c>
      <c r="D949" s="193"/>
      <c r="E949" s="153"/>
      <c r="F949" s="153"/>
      <c r="G949" s="181">
        <v>2019</v>
      </c>
      <c r="H949" s="181">
        <v>2020</v>
      </c>
      <c r="I949" s="181" t="s">
        <v>1952</v>
      </c>
      <c r="J949" s="181" t="s">
        <v>1953</v>
      </c>
      <c r="K949" s="181" t="s">
        <v>1952</v>
      </c>
      <c r="L949" s="181" t="str">
        <f t="shared" si="280"/>
        <v>+</v>
      </c>
      <c r="M949" s="230"/>
      <c r="N949" s="231"/>
      <c r="O949" s="231"/>
      <c r="P949" s="233"/>
    </row>
    <row r="950" spans="1:16" ht="46.65" x14ac:dyDescent="0.35">
      <c r="A950" s="181">
        <v>813</v>
      </c>
      <c r="B950" s="177" t="s">
        <v>1466</v>
      </c>
      <c r="C950" s="151" t="s">
        <v>1467</v>
      </c>
      <c r="D950" s="193"/>
      <c r="E950" s="153"/>
      <c r="F950" s="153"/>
      <c r="G950" s="181">
        <v>2018</v>
      </c>
      <c r="H950" s="181">
        <v>2021</v>
      </c>
      <c r="I950" s="181" t="s">
        <v>1518</v>
      </c>
      <c r="J950" s="181" t="s">
        <v>1953</v>
      </c>
      <c r="K950" s="181" t="s">
        <v>1518</v>
      </c>
      <c r="L950" s="181" t="str">
        <f t="shared" si="280"/>
        <v>-</v>
      </c>
      <c r="M950" s="230"/>
      <c r="N950" s="231"/>
      <c r="O950" s="231"/>
      <c r="P950" s="233"/>
    </row>
    <row r="951" spans="1:16" ht="31.1" x14ac:dyDescent="0.35">
      <c r="A951" s="181">
        <v>814</v>
      </c>
      <c r="B951" s="177" t="s">
        <v>1925</v>
      </c>
      <c r="C951" s="151" t="s">
        <v>1468</v>
      </c>
      <c r="D951" s="193"/>
      <c r="E951" s="153"/>
      <c r="F951" s="153"/>
      <c r="G951" s="181">
        <v>2019</v>
      </c>
      <c r="H951" s="181">
        <v>2020</v>
      </c>
      <c r="I951" s="181" t="s">
        <v>1518</v>
      </c>
      <c r="J951" s="181" t="s">
        <v>1953</v>
      </c>
      <c r="K951" s="181" t="s">
        <v>1518</v>
      </c>
      <c r="L951" s="181" t="str">
        <f t="shared" si="280"/>
        <v>-</v>
      </c>
      <c r="M951" s="230"/>
      <c r="N951" s="231"/>
      <c r="O951" s="231"/>
      <c r="P951" s="233"/>
    </row>
    <row r="952" spans="1:16" ht="62.2" x14ac:dyDescent="0.35">
      <c r="A952" s="181">
        <v>815</v>
      </c>
      <c r="B952" s="177" t="s">
        <v>1926</v>
      </c>
      <c r="C952" s="151" t="s">
        <v>1469</v>
      </c>
      <c r="D952" s="193"/>
      <c r="E952" s="153"/>
      <c r="F952" s="153"/>
      <c r="G952" s="181">
        <v>2019</v>
      </c>
      <c r="H952" s="181">
        <v>2020</v>
      </c>
      <c r="I952" s="181" t="s">
        <v>1952</v>
      </c>
      <c r="J952" s="181" t="s">
        <v>1953</v>
      </c>
      <c r="K952" s="181" t="s">
        <v>1952</v>
      </c>
      <c r="L952" s="181" t="str">
        <f t="shared" si="280"/>
        <v>+</v>
      </c>
      <c r="M952" s="230"/>
      <c r="N952" s="231"/>
      <c r="O952" s="231"/>
      <c r="P952" s="233"/>
    </row>
    <row r="953" spans="1:16" ht="62.2" x14ac:dyDescent="0.35">
      <c r="A953" s="181">
        <v>816</v>
      </c>
      <c r="B953" s="177" t="s">
        <v>1470</v>
      </c>
      <c r="C953" s="151" t="s">
        <v>1471</v>
      </c>
      <c r="D953" s="193"/>
      <c r="E953" s="153"/>
      <c r="F953" s="153"/>
      <c r="G953" s="181">
        <v>2018</v>
      </c>
      <c r="H953" s="181">
        <v>2020</v>
      </c>
      <c r="I953" s="181" t="s">
        <v>1952</v>
      </c>
      <c r="J953" s="181" t="s">
        <v>1953</v>
      </c>
      <c r="K953" s="181" t="s">
        <v>1952</v>
      </c>
      <c r="L953" s="181" t="str">
        <f t="shared" si="280"/>
        <v>+</v>
      </c>
      <c r="M953" s="230"/>
      <c r="N953" s="231"/>
      <c r="O953" s="231"/>
      <c r="P953" s="233"/>
    </row>
    <row r="954" spans="1:16" ht="62.2" x14ac:dyDescent="0.35">
      <c r="A954" s="181">
        <v>817</v>
      </c>
      <c r="B954" s="177" t="s">
        <v>1927</v>
      </c>
      <c r="C954" s="151" t="s">
        <v>1928</v>
      </c>
      <c r="D954" s="193"/>
      <c r="E954" s="153"/>
      <c r="F954" s="153"/>
      <c r="G954" s="181">
        <v>2020</v>
      </c>
      <c r="H954" s="181">
        <v>2020</v>
      </c>
      <c r="I954" s="181" t="s">
        <v>1518</v>
      </c>
      <c r="J954" s="181" t="s">
        <v>1953</v>
      </c>
      <c r="K954" s="181" t="s">
        <v>1952</v>
      </c>
      <c r="L954" s="181" t="str">
        <f t="shared" si="280"/>
        <v>+</v>
      </c>
      <c r="M954" s="230"/>
      <c r="N954" s="231"/>
      <c r="O954" s="231"/>
      <c r="P954" s="233"/>
    </row>
    <row r="955" spans="1:16" ht="30.05" x14ac:dyDescent="0.35">
      <c r="A955" s="186"/>
      <c r="B955" s="157" t="s">
        <v>261</v>
      </c>
      <c r="C955" s="158"/>
      <c r="D955" s="241">
        <f t="shared" ref="D955" si="302">SUM(D956:D959)</f>
        <v>0</v>
      </c>
      <c r="E955" s="241">
        <f t="shared" ref="E955:F955" si="303">SUM(E956:E959)</f>
        <v>0</v>
      </c>
      <c r="F955" s="241">
        <f t="shared" si="303"/>
        <v>0.52700000000000002</v>
      </c>
      <c r="G955" s="186"/>
      <c r="H955" s="186"/>
      <c r="I955" s="186"/>
      <c r="J955" s="186"/>
      <c r="K955" s="186"/>
      <c r="L955" s="186"/>
      <c r="M955" s="230"/>
      <c r="N955" s="231"/>
      <c r="O955" s="231"/>
      <c r="P955" s="233"/>
    </row>
    <row r="956" spans="1:16" ht="46.65" x14ac:dyDescent="0.35">
      <c r="A956" s="181">
        <v>818</v>
      </c>
      <c r="B956" s="177" t="s">
        <v>1472</v>
      </c>
      <c r="C956" s="151" t="s">
        <v>1473</v>
      </c>
      <c r="D956" s="193"/>
      <c r="E956" s="153"/>
      <c r="F956" s="153"/>
      <c r="G956" s="181">
        <v>2019</v>
      </c>
      <c r="H956" s="181">
        <v>2020</v>
      </c>
      <c r="I956" s="181" t="s">
        <v>1952</v>
      </c>
      <c r="J956" s="181" t="s">
        <v>1953</v>
      </c>
      <c r="K956" s="181" t="s">
        <v>1952</v>
      </c>
      <c r="L956" s="181" t="str">
        <f t="shared" si="280"/>
        <v>+</v>
      </c>
      <c r="M956" s="230"/>
      <c r="N956" s="231"/>
      <c r="O956" s="231"/>
      <c r="P956" s="233"/>
    </row>
    <row r="957" spans="1:16" ht="62.2" x14ac:dyDescent="0.35">
      <c r="A957" s="181">
        <v>819</v>
      </c>
      <c r="B957" s="177" t="s">
        <v>1474</v>
      </c>
      <c r="C957" s="151" t="s">
        <v>1475</v>
      </c>
      <c r="D957" s="193"/>
      <c r="E957" s="153"/>
      <c r="F957" s="153"/>
      <c r="G957" s="181">
        <v>2017</v>
      </c>
      <c r="H957" s="181">
        <v>2022</v>
      </c>
      <c r="I957" s="181" t="s">
        <v>1518</v>
      </c>
      <c r="J957" s="181" t="s">
        <v>1953</v>
      </c>
      <c r="K957" s="181" t="s">
        <v>1952</v>
      </c>
      <c r="L957" s="181" t="str">
        <f t="shared" si="280"/>
        <v>+</v>
      </c>
      <c r="M957" s="230"/>
      <c r="N957" s="231"/>
      <c r="O957" s="231"/>
      <c r="P957" s="233"/>
    </row>
    <row r="958" spans="1:16" ht="46.65" x14ac:dyDescent="0.35">
      <c r="A958" s="181">
        <v>820</v>
      </c>
      <c r="B958" s="177" t="s">
        <v>272</v>
      </c>
      <c r="C958" s="151" t="s">
        <v>1476</v>
      </c>
      <c r="D958" s="193"/>
      <c r="E958" s="153"/>
      <c r="F958" s="153">
        <v>0.52700000000000002</v>
      </c>
      <c r="G958" s="181">
        <v>2019</v>
      </c>
      <c r="H958" s="181">
        <v>2020</v>
      </c>
      <c r="I958" s="181" t="s">
        <v>1952</v>
      </c>
      <c r="J958" s="181" t="s">
        <v>1953</v>
      </c>
      <c r="K958" s="181" t="s">
        <v>1952</v>
      </c>
      <c r="L958" s="181" t="str">
        <f t="shared" si="280"/>
        <v>+</v>
      </c>
      <c r="M958" s="230"/>
      <c r="N958" s="231"/>
      <c r="O958" s="231"/>
      <c r="P958" s="233"/>
    </row>
    <row r="959" spans="1:16" ht="31.1" x14ac:dyDescent="0.35">
      <c r="A959" s="181">
        <v>821</v>
      </c>
      <c r="B959" s="177" t="s">
        <v>1477</v>
      </c>
      <c r="C959" s="151" t="s">
        <v>1478</v>
      </c>
      <c r="D959" s="193"/>
      <c r="E959" s="153"/>
      <c r="F959" s="153"/>
      <c r="G959" s="181">
        <v>2020</v>
      </c>
      <c r="H959" s="181">
        <v>2020</v>
      </c>
      <c r="I959" s="181" t="s">
        <v>1518</v>
      </c>
      <c r="J959" s="181" t="s">
        <v>1953</v>
      </c>
      <c r="K959" s="181" t="s">
        <v>1952</v>
      </c>
      <c r="L959" s="181" t="str">
        <f t="shared" si="280"/>
        <v>+</v>
      </c>
      <c r="M959" s="230"/>
      <c r="N959" s="231"/>
      <c r="O959" s="231"/>
      <c r="P959" s="233"/>
    </row>
    <row r="960" spans="1:16" ht="30.05" x14ac:dyDescent="0.35">
      <c r="A960" s="186"/>
      <c r="B960" s="157" t="s">
        <v>608</v>
      </c>
      <c r="C960" s="158"/>
      <c r="D960" s="241">
        <f t="shared" ref="D960" si="304">SUM(D961)</f>
        <v>0</v>
      </c>
      <c r="E960" s="241">
        <f t="shared" ref="E960:F960" si="305">SUM(E961)</f>
        <v>0</v>
      </c>
      <c r="F960" s="241">
        <f t="shared" si="305"/>
        <v>0</v>
      </c>
      <c r="G960" s="186"/>
      <c r="H960" s="186"/>
      <c r="I960" s="186"/>
      <c r="J960" s="186"/>
      <c r="K960" s="186"/>
      <c r="L960" s="186"/>
      <c r="M960" s="230"/>
      <c r="N960" s="231"/>
      <c r="O960" s="231"/>
      <c r="P960" s="233"/>
    </row>
    <row r="961" spans="1:16" ht="77.7" x14ac:dyDescent="0.35">
      <c r="A961" s="181">
        <v>822</v>
      </c>
      <c r="B961" s="177" t="s">
        <v>1479</v>
      </c>
      <c r="C961" s="151" t="s">
        <v>1480</v>
      </c>
      <c r="D961" s="193"/>
      <c r="E961" s="153"/>
      <c r="F961" s="153"/>
      <c r="G961" s="181">
        <v>2019</v>
      </c>
      <c r="H961" s="181">
        <v>2021</v>
      </c>
      <c r="I961" s="181" t="s">
        <v>1518</v>
      </c>
      <c r="J961" s="181" t="s">
        <v>1953</v>
      </c>
      <c r="K961" s="181" t="s">
        <v>1518</v>
      </c>
      <c r="L961" s="181" t="str">
        <f t="shared" si="280"/>
        <v>-</v>
      </c>
      <c r="M961" s="230"/>
      <c r="N961" s="231"/>
      <c r="O961" s="231"/>
      <c r="P961" s="233"/>
    </row>
    <row r="962" spans="1:16" ht="30.05" x14ac:dyDescent="0.35">
      <c r="A962" s="186"/>
      <c r="B962" s="157" t="s">
        <v>647</v>
      </c>
      <c r="C962" s="158"/>
      <c r="D962" s="241">
        <f t="shared" ref="D962" si="306">SUM(D963:D967)</f>
        <v>0</v>
      </c>
      <c r="E962" s="241">
        <f t="shared" ref="E962" si="307">SUM(E963:E967)</f>
        <v>0</v>
      </c>
      <c r="F962" s="241">
        <f t="shared" ref="F962" si="308">SUM(F963:F967)</f>
        <v>3.4220000000000002</v>
      </c>
      <c r="G962" s="186"/>
      <c r="H962" s="186"/>
      <c r="I962" s="186"/>
      <c r="J962" s="186"/>
      <c r="K962" s="186"/>
      <c r="L962" s="186"/>
      <c r="M962" s="230"/>
      <c r="N962" s="231"/>
      <c r="O962" s="231"/>
      <c r="P962" s="233"/>
    </row>
    <row r="963" spans="1:16" ht="77.7" x14ac:dyDescent="0.35">
      <c r="A963" s="181">
        <v>823</v>
      </c>
      <c r="B963" s="177" t="s">
        <v>1481</v>
      </c>
      <c r="C963" s="151" t="s">
        <v>1482</v>
      </c>
      <c r="D963" s="193"/>
      <c r="E963" s="153"/>
      <c r="F963" s="153">
        <v>3.4220000000000002</v>
      </c>
      <c r="G963" s="181">
        <v>2015</v>
      </c>
      <c r="H963" s="181">
        <v>2020</v>
      </c>
      <c r="I963" s="181" t="s">
        <v>1952</v>
      </c>
      <c r="J963" s="181" t="s">
        <v>1953</v>
      </c>
      <c r="K963" s="181" t="s">
        <v>1952</v>
      </c>
      <c r="L963" s="181" t="str">
        <f t="shared" si="280"/>
        <v>+</v>
      </c>
      <c r="M963" s="230"/>
      <c r="N963" s="231"/>
      <c r="O963" s="231"/>
      <c r="P963" s="233"/>
    </row>
    <row r="964" spans="1:16" ht="62.2" x14ac:dyDescent="0.35">
      <c r="A964" s="181">
        <v>824</v>
      </c>
      <c r="B964" s="177" t="s">
        <v>1483</v>
      </c>
      <c r="C964" s="151" t="s">
        <v>1484</v>
      </c>
      <c r="D964" s="193"/>
      <c r="E964" s="153"/>
      <c r="F964" s="153"/>
      <c r="G964" s="181">
        <v>2019</v>
      </c>
      <c r="H964" s="181">
        <v>2021</v>
      </c>
      <c r="I964" s="181" t="s">
        <v>1518</v>
      </c>
      <c r="J964" s="181" t="s">
        <v>1953</v>
      </c>
      <c r="K964" s="181" t="s">
        <v>1518</v>
      </c>
      <c r="L964" s="181" t="str">
        <f t="shared" si="280"/>
        <v>-</v>
      </c>
      <c r="M964" s="230"/>
      <c r="N964" s="231"/>
      <c r="O964" s="231"/>
      <c r="P964" s="233"/>
    </row>
    <row r="965" spans="1:16" ht="77.7" x14ac:dyDescent="0.35">
      <c r="A965" s="181">
        <v>825</v>
      </c>
      <c r="B965" s="177" t="s">
        <v>1485</v>
      </c>
      <c r="C965" s="151" t="s">
        <v>1486</v>
      </c>
      <c r="D965" s="193"/>
      <c r="E965" s="153"/>
      <c r="F965" s="153"/>
      <c r="G965" s="181">
        <v>2019</v>
      </c>
      <c r="H965" s="181">
        <v>2021</v>
      </c>
      <c r="I965" s="181" t="s">
        <v>1518</v>
      </c>
      <c r="J965" s="181" t="s">
        <v>1953</v>
      </c>
      <c r="K965" s="181" t="s">
        <v>1518</v>
      </c>
      <c r="L965" s="181" t="str">
        <f t="shared" si="280"/>
        <v>-</v>
      </c>
      <c r="M965" s="230"/>
      <c r="N965" s="231"/>
      <c r="O965" s="231"/>
      <c r="P965" s="233"/>
    </row>
    <row r="966" spans="1:16" ht="62.2" x14ac:dyDescent="0.35">
      <c r="A966" s="181">
        <v>826</v>
      </c>
      <c r="B966" s="177" t="s">
        <v>1487</v>
      </c>
      <c r="C966" s="151" t="s">
        <v>1488</v>
      </c>
      <c r="D966" s="193"/>
      <c r="E966" s="153"/>
      <c r="F966" s="153"/>
      <c r="G966" s="181" t="s">
        <v>1954</v>
      </c>
      <c r="H966" s="181">
        <v>2020</v>
      </c>
      <c r="I966" s="181" t="s">
        <v>1518</v>
      </c>
      <c r="J966" s="181" t="s">
        <v>1953</v>
      </c>
      <c r="K966" s="181" t="s">
        <v>1952</v>
      </c>
      <c r="L966" s="181" t="str">
        <f t="shared" si="280"/>
        <v>+</v>
      </c>
      <c r="M966" s="230"/>
      <c r="N966" s="231"/>
      <c r="O966" s="231"/>
      <c r="P966" s="233"/>
    </row>
    <row r="967" spans="1:16" ht="46.65" x14ac:dyDescent="0.35">
      <c r="A967" s="181">
        <v>827</v>
      </c>
      <c r="B967" s="152" t="s">
        <v>1929</v>
      </c>
      <c r="C967" s="174" t="s">
        <v>1489</v>
      </c>
      <c r="D967" s="192"/>
      <c r="E967" s="153"/>
      <c r="F967" s="153"/>
      <c r="G967" s="229">
        <v>2019</v>
      </c>
      <c r="H967" s="229">
        <v>2020</v>
      </c>
      <c r="I967" s="229" t="s">
        <v>1518</v>
      </c>
      <c r="J967" s="229" t="s">
        <v>1953</v>
      </c>
      <c r="K967" s="229" t="s">
        <v>1952</v>
      </c>
      <c r="L967" s="229" t="str">
        <f t="shared" si="280"/>
        <v>+</v>
      </c>
      <c r="M967" s="230"/>
      <c r="N967" s="231"/>
      <c r="O967" s="231"/>
      <c r="P967" s="233"/>
    </row>
    <row r="968" spans="1:16" ht="30.05" x14ac:dyDescent="0.35">
      <c r="A968" s="186"/>
      <c r="B968" s="157" t="s">
        <v>509</v>
      </c>
      <c r="C968" s="158"/>
      <c r="D968" s="241">
        <f t="shared" ref="D968" si="309">SUM(D969:D973)</f>
        <v>1.26</v>
      </c>
      <c r="E968" s="241">
        <f t="shared" ref="E968:F968" si="310">SUM(E969:E973)</f>
        <v>0</v>
      </c>
      <c r="F968" s="241">
        <f t="shared" si="310"/>
        <v>2.2285000000000004</v>
      </c>
      <c r="G968" s="186"/>
      <c r="H968" s="186"/>
      <c r="I968" s="186"/>
      <c r="J968" s="186"/>
      <c r="K968" s="186"/>
      <c r="L968" s="186"/>
      <c r="M968" s="230"/>
      <c r="N968" s="231"/>
      <c r="O968" s="231"/>
      <c r="P968" s="233"/>
    </row>
    <row r="969" spans="1:16" ht="46.65" x14ac:dyDescent="0.35">
      <c r="A969" s="181">
        <v>828</v>
      </c>
      <c r="B969" s="177" t="s">
        <v>1490</v>
      </c>
      <c r="C969" s="151" t="s">
        <v>1491</v>
      </c>
      <c r="D969" s="193">
        <v>1.26</v>
      </c>
      <c r="E969" s="153"/>
      <c r="F969" s="153">
        <v>1.6440000000000001</v>
      </c>
      <c r="G969" s="181">
        <v>2018</v>
      </c>
      <c r="H969" s="181">
        <v>2020</v>
      </c>
      <c r="I969" s="181" t="s">
        <v>1952</v>
      </c>
      <c r="J969" s="181" t="s">
        <v>1953</v>
      </c>
      <c r="K969" s="181" t="s">
        <v>1952</v>
      </c>
      <c r="L969" s="181" t="str">
        <f t="shared" si="280"/>
        <v>+</v>
      </c>
      <c r="M969" s="230"/>
      <c r="N969" s="231"/>
      <c r="O969" s="231"/>
      <c r="P969" s="233"/>
    </row>
    <row r="970" spans="1:16" ht="46.65" x14ac:dyDescent="0.35">
      <c r="A970" s="181">
        <v>829</v>
      </c>
      <c r="B970" s="177" t="s">
        <v>1492</v>
      </c>
      <c r="C970" s="151" t="s">
        <v>1493</v>
      </c>
      <c r="D970" s="193"/>
      <c r="E970" s="153"/>
      <c r="F970" s="153"/>
      <c r="G970" s="181" t="s">
        <v>1954</v>
      </c>
      <c r="H970" s="181">
        <v>2021</v>
      </c>
      <c r="I970" s="181" t="s">
        <v>1952</v>
      </c>
      <c r="J970" s="181" t="s">
        <v>1953</v>
      </c>
      <c r="K970" s="181" t="s">
        <v>1952</v>
      </c>
      <c r="L970" s="181" t="str">
        <f t="shared" si="280"/>
        <v>+</v>
      </c>
      <c r="M970" s="230"/>
      <c r="N970" s="231"/>
      <c r="O970" s="231"/>
      <c r="P970" s="233"/>
    </row>
    <row r="971" spans="1:16" ht="77.7" x14ac:dyDescent="0.35">
      <c r="A971" s="181">
        <v>830</v>
      </c>
      <c r="B971" s="177" t="s">
        <v>1930</v>
      </c>
      <c r="C971" s="151" t="s">
        <v>1494</v>
      </c>
      <c r="D971" s="193"/>
      <c r="E971" s="153"/>
      <c r="F971" s="153"/>
      <c r="G971" s="181">
        <v>2019</v>
      </c>
      <c r="H971" s="181">
        <v>2020</v>
      </c>
      <c r="I971" s="181" t="s">
        <v>1518</v>
      </c>
      <c r="J971" s="181" t="s">
        <v>1953</v>
      </c>
      <c r="K971" s="181" t="s">
        <v>1518</v>
      </c>
      <c r="L971" s="181" t="str">
        <f t="shared" si="280"/>
        <v>-</v>
      </c>
      <c r="M971" s="230"/>
      <c r="N971" s="231"/>
      <c r="O971" s="231"/>
      <c r="P971" s="233"/>
    </row>
    <row r="972" spans="1:16" ht="31.1" x14ac:dyDescent="0.35">
      <c r="A972" s="181">
        <v>831</v>
      </c>
      <c r="B972" s="177" t="s">
        <v>1495</v>
      </c>
      <c r="C972" s="151" t="s">
        <v>1496</v>
      </c>
      <c r="D972" s="193"/>
      <c r="E972" s="153"/>
      <c r="F972" s="153">
        <v>0.39100000000000001</v>
      </c>
      <c r="G972" s="181">
        <v>2019</v>
      </c>
      <c r="H972" s="181">
        <v>2020</v>
      </c>
      <c r="I972" s="181" t="s">
        <v>1952</v>
      </c>
      <c r="J972" s="181" t="s">
        <v>1953</v>
      </c>
      <c r="K972" s="181" t="s">
        <v>1952</v>
      </c>
      <c r="L972" s="181" t="str">
        <f t="shared" si="280"/>
        <v>+</v>
      </c>
      <c r="M972" s="230"/>
      <c r="N972" s="231"/>
      <c r="O972" s="231"/>
      <c r="P972" s="233"/>
    </row>
    <row r="973" spans="1:16" ht="31.1" x14ac:dyDescent="0.35">
      <c r="A973" s="181">
        <v>832</v>
      </c>
      <c r="B973" s="177" t="s">
        <v>1497</v>
      </c>
      <c r="C973" s="151" t="s">
        <v>1498</v>
      </c>
      <c r="D973" s="193"/>
      <c r="E973" s="153"/>
      <c r="F973" s="153">
        <v>0.19350000000000001</v>
      </c>
      <c r="G973" s="181">
        <v>2019</v>
      </c>
      <c r="H973" s="181">
        <v>2020</v>
      </c>
      <c r="I973" s="181" t="s">
        <v>1952</v>
      </c>
      <c r="J973" s="181" t="s">
        <v>1953</v>
      </c>
      <c r="K973" s="181" t="s">
        <v>1952</v>
      </c>
      <c r="L973" s="181" t="str">
        <f t="shared" si="280"/>
        <v>+</v>
      </c>
      <c r="M973" s="230"/>
      <c r="N973" s="231"/>
      <c r="O973" s="231"/>
      <c r="P973" s="233"/>
    </row>
    <row r="974" spans="1:16" ht="30.05" x14ac:dyDescent="0.35">
      <c r="A974" s="186"/>
      <c r="B974" s="157" t="s">
        <v>612</v>
      </c>
      <c r="C974" s="158"/>
      <c r="D974" s="241">
        <f t="shared" ref="D974" si="311">SUM(D975)</f>
        <v>0</v>
      </c>
      <c r="E974" s="241">
        <f t="shared" ref="E974:F974" si="312">SUM(E975)</f>
        <v>0</v>
      </c>
      <c r="F974" s="241">
        <f t="shared" si="312"/>
        <v>0</v>
      </c>
      <c r="G974" s="186"/>
      <c r="H974" s="186"/>
      <c r="I974" s="186"/>
      <c r="J974" s="186"/>
      <c r="K974" s="186"/>
      <c r="L974" s="186"/>
      <c r="M974" s="230"/>
      <c r="N974" s="231"/>
      <c r="O974" s="231"/>
      <c r="P974" s="233"/>
    </row>
    <row r="975" spans="1:16" ht="77.7" x14ac:dyDescent="0.35">
      <c r="A975" s="181">
        <v>833</v>
      </c>
      <c r="B975" s="177" t="s">
        <v>1499</v>
      </c>
      <c r="C975" s="151" t="s">
        <v>1500</v>
      </c>
      <c r="D975" s="193"/>
      <c r="E975" s="153"/>
      <c r="F975" s="153"/>
      <c r="G975" s="181">
        <v>2013</v>
      </c>
      <c r="H975" s="181">
        <v>2021</v>
      </c>
      <c r="I975" s="181" t="s">
        <v>1518</v>
      </c>
      <c r="J975" s="181" t="s">
        <v>1953</v>
      </c>
      <c r="K975" s="181" t="s">
        <v>1952</v>
      </c>
      <c r="L975" s="181" t="str">
        <f t="shared" si="280"/>
        <v>+</v>
      </c>
      <c r="M975" s="230"/>
      <c r="N975" s="231"/>
      <c r="O975" s="231"/>
      <c r="P975" s="233"/>
    </row>
    <row r="976" spans="1:16" ht="30.05" x14ac:dyDescent="0.35">
      <c r="A976" s="186"/>
      <c r="B976" s="157" t="s">
        <v>1122</v>
      </c>
      <c r="C976" s="158"/>
      <c r="D976" s="241">
        <f t="shared" ref="D976" si="313">SUM(D977)</f>
        <v>0.8</v>
      </c>
      <c r="E976" s="241">
        <f t="shared" ref="E976:F976" si="314">SUM(E977)</f>
        <v>0</v>
      </c>
      <c r="F976" s="241">
        <f t="shared" si="314"/>
        <v>0</v>
      </c>
      <c r="G976" s="186"/>
      <c r="H976" s="186"/>
      <c r="I976" s="186"/>
      <c r="J976" s="186"/>
      <c r="K976" s="186"/>
      <c r="L976" s="186"/>
      <c r="M976" s="230"/>
      <c r="N976" s="231"/>
      <c r="O976" s="231"/>
      <c r="P976" s="233"/>
    </row>
    <row r="977" spans="1:16" ht="62.2" x14ac:dyDescent="0.35">
      <c r="A977" s="181">
        <v>834</v>
      </c>
      <c r="B977" s="177" t="s">
        <v>1501</v>
      </c>
      <c r="C977" s="151" t="s">
        <v>1502</v>
      </c>
      <c r="D977" s="193">
        <v>0.8</v>
      </c>
      <c r="E977" s="153"/>
      <c r="F977" s="153"/>
      <c r="G977" s="181" t="s">
        <v>1954</v>
      </c>
      <c r="H977" s="181">
        <v>2020</v>
      </c>
      <c r="I977" s="181" t="s">
        <v>1952</v>
      </c>
      <c r="J977" s="181" t="s">
        <v>1953</v>
      </c>
      <c r="K977" s="181" t="s">
        <v>1952</v>
      </c>
      <c r="L977" s="181" t="str">
        <f t="shared" si="280"/>
        <v>+</v>
      </c>
      <c r="M977" s="230"/>
      <c r="N977" s="231"/>
      <c r="O977" s="231"/>
      <c r="P977" s="233"/>
    </row>
    <row r="978" spans="1:16" ht="30.05" x14ac:dyDescent="0.35">
      <c r="A978" s="186"/>
      <c r="B978" s="157" t="s">
        <v>618</v>
      </c>
      <c r="C978" s="158"/>
      <c r="D978" s="241">
        <f t="shared" ref="D978" si="315">SUM(D979)</f>
        <v>0</v>
      </c>
      <c r="E978" s="241">
        <f t="shared" ref="E978:F978" si="316">SUM(E979)</f>
        <v>0</v>
      </c>
      <c r="F978" s="241">
        <f t="shared" si="316"/>
        <v>0</v>
      </c>
      <c r="G978" s="186"/>
      <c r="H978" s="186"/>
      <c r="I978" s="186"/>
      <c r="J978" s="186"/>
      <c r="K978" s="186"/>
      <c r="L978" s="186"/>
      <c r="M978" s="230"/>
      <c r="N978" s="231"/>
      <c r="O978" s="231"/>
      <c r="P978" s="233"/>
    </row>
    <row r="979" spans="1:16" ht="46.65" x14ac:dyDescent="0.35">
      <c r="A979" s="181">
        <v>835</v>
      </c>
      <c r="B979" s="177" t="s">
        <v>1503</v>
      </c>
      <c r="C979" s="151" t="s">
        <v>1504</v>
      </c>
      <c r="D979" s="193"/>
      <c r="E979" s="153"/>
      <c r="F979" s="153"/>
      <c r="G979" s="181" t="s">
        <v>1954</v>
      </c>
      <c r="H979" s="181">
        <v>2020</v>
      </c>
      <c r="I979" s="181" t="s">
        <v>1952</v>
      </c>
      <c r="J979" s="181" t="s">
        <v>1953</v>
      </c>
      <c r="K979" s="181" t="s">
        <v>1952</v>
      </c>
      <c r="L979" s="181" t="str">
        <f t="shared" si="280"/>
        <v>+</v>
      </c>
      <c r="M979" s="230"/>
      <c r="N979" s="231"/>
      <c r="O979" s="231"/>
      <c r="P979" s="233"/>
    </row>
    <row r="980" spans="1:16" ht="30.05" x14ac:dyDescent="0.35">
      <c r="A980" s="186"/>
      <c r="B980" s="157" t="s">
        <v>1505</v>
      </c>
      <c r="C980" s="158"/>
      <c r="D980" s="241">
        <f t="shared" ref="D980" si="317">SUM(D981:D982)</f>
        <v>0</v>
      </c>
      <c r="E980" s="241">
        <f t="shared" ref="E980" si="318">SUM(E981:E982)</f>
        <v>0</v>
      </c>
      <c r="F980" s="241">
        <f t="shared" ref="F980" si="319">SUM(F981:F982)</f>
        <v>0</v>
      </c>
      <c r="G980" s="186"/>
      <c r="H980" s="186"/>
      <c r="I980" s="186"/>
      <c r="J980" s="186"/>
      <c r="K980" s="186"/>
      <c r="L980" s="186"/>
      <c r="M980" s="230"/>
      <c r="N980" s="231"/>
      <c r="O980" s="231"/>
      <c r="P980" s="233"/>
    </row>
    <row r="981" spans="1:16" ht="62.2" x14ac:dyDescent="0.35">
      <c r="A981" s="181">
        <v>836</v>
      </c>
      <c r="B981" s="177" t="s">
        <v>1506</v>
      </c>
      <c r="C981" s="151" t="s">
        <v>1507</v>
      </c>
      <c r="D981" s="193"/>
      <c r="E981" s="153"/>
      <c r="F981" s="153"/>
      <c r="G981" s="181">
        <v>2019</v>
      </c>
      <c r="H981" s="181">
        <v>2020</v>
      </c>
      <c r="I981" s="181" t="s">
        <v>1952</v>
      </c>
      <c r="J981" s="181" t="s">
        <v>1953</v>
      </c>
      <c r="K981" s="181" t="s">
        <v>1952</v>
      </c>
      <c r="L981" s="181" t="str">
        <f t="shared" si="280"/>
        <v>+</v>
      </c>
      <c r="M981" s="230"/>
      <c r="N981" s="231"/>
      <c r="O981" s="231"/>
      <c r="P981" s="233"/>
    </row>
    <row r="982" spans="1:16" ht="46.65" x14ac:dyDescent="0.35">
      <c r="A982" s="208">
        <v>837</v>
      </c>
      <c r="B982" s="152" t="s">
        <v>1508</v>
      </c>
      <c r="C982" s="174" t="s">
        <v>1509</v>
      </c>
      <c r="D982" s="192"/>
      <c r="E982" s="153"/>
      <c r="F982" s="153"/>
      <c r="G982" s="229">
        <v>2019</v>
      </c>
      <c r="H982" s="229">
        <v>2020</v>
      </c>
      <c r="I982" s="229" t="s">
        <v>1518</v>
      </c>
      <c r="J982" s="229" t="s">
        <v>1953</v>
      </c>
      <c r="K982" s="229" t="s">
        <v>1518</v>
      </c>
      <c r="L982" s="229" t="str">
        <f t="shared" si="280"/>
        <v>-</v>
      </c>
      <c r="M982" s="230"/>
      <c r="N982" s="231"/>
      <c r="O982" s="231"/>
      <c r="P982" s="233"/>
    </row>
    <row r="983" spans="1:16" ht="30.05" x14ac:dyDescent="0.35">
      <c r="A983" s="186"/>
      <c r="B983" s="157" t="s">
        <v>692</v>
      </c>
      <c r="C983" s="158"/>
      <c r="D983" s="241">
        <f t="shared" ref="D983" si="320">SUM(D984:D985)</f>
        <v>0</v>
      </c>
      <c r="E983" s="241">
        <f t="shared" ref="E983:F983" si="321">SUM(E984:E985)</f>
        <v>0</v>
      </c>
      <c r="F983" s="241">
        <f t="shared" si="321"/>
        <v>0</v>
      </c>
      <c r="G983" s="186"/>
      <c r="H983" s="186"/>
      <c r="I983" s="186"/>
      <c r="J983" s="186"/>
      <c r="K983" s="186"/>
      <c r="L983" s="186"/>
      <c r="M983" s="230"/>
      <c r="N983" s="231"/>
      <c r="O983" s="231"/>
      <c r="P983" s="233"/>
    </row>
    <row r="984" spans="1:16" ht="62.2" x14ac:dyDescent="0.35">
      <c r="A984" s="181">
        <v>838</v>
      </c>
      <c r="B984" s="177" t="s">
        <v>1510</v>
      </c>
      <c r="C984" s="151" t="s">
        <v>1511</v>
      </c>
      <c r="D984" s="193"/>
      <c r="E984" s="153"/>
      <c r="F984" s="153"/>
      <c r="G984" s="181">
        <v>2018</v>
      </c>
      <c r="H984" s="181">
        <v>2020</v>
      </c>
      <c r="I984" s="181" t="s">
        <v>1518</v>
      </c>
      <c r="J984" s="181" t="s">
        <v>1953</v>
      </c>
      <c r="K984" s="181" t="s">
        <v>1518</v>
      </c>
      <c r="L984" s="181" t="str">
        <f t="shared" ref="L984:L987" si="322">K984</f>
        <v>-</v>
      </c>
      <c r="M984" s="230"/>
      <c r="N984" s="231"/>
      <c r="O984" s="231"/>
      <c r="P984" s="233"/>
    </row>
    <row r="985" spans="1:16" ht="46.65" x14ac:dyDescent="0.35">
      <c r="A985" s="181">
        <v>839</v>
      </c>
      <c r="B985" s="177" t="s">
        <v>1512</v>
      </c>
      <c r="C985" s="151" t="s">
        <v>1513</v>
      </c>
      <c r="D985" s="193"/>
      <c r="E985" s="153"/>
      <c r="F985" s="153"/>
      <c r="G985" s="181">
        <v>2017</v>
      </c>
      <c r="H985" s="181">
        <v>2020</v>
      </c>
      <c r="I985" s="181" t="s">
        <v>1952</v>
      </c>
      <c r="J985" s="181" t="s">
        <v>1953</v>
      </c>
      <c r="K985" s="181" t="s">
        <v>1952</v>
      </c>
      <c r="L985" s="181" t="str">
        <f t="shared" si="322"/>
        <v>+</v>
      </c>
      <c r="M985" s="230"/>
      <c r="N985" s="231"/>
      <c r="O985" s="231"/>
      <c r="P985" s="233"/>
    </row>
    <row r="986" spans="1:16" ht="30.05" x14ac:dyDescent="0.3">
      <c r="A986" s="186"/>
      <c r="B986" s="157" t="s">
        <v>586</v>
      </c>
      <c r="C986" s="188"/>
      <c r="D986" s="243">
        <f t="shared" ref="D986" si="323">SUM(D987)</f>
        <v>0</v>
      </c>
      <c r="E986" s="243">
        <f t="shared" ref="E986:F986" si="324">SUM(E987)</f>
        <v>0</v>
      </c>
      <c r="F986" s="243">
        <f t="shared" si="324"/>
        <v>0</v>
      </c>
      <c r="G986" s="234"/>
      <c r="H986" s="234"/>
      <c r="I986" s="234"/>
      <c r="J986" s="234"/>
      <c r="K986" s="234"/>
      <c r="L986" s="234"/>
      <c r="M986" s="230"/>
      <c r="N986" s="231"/>
      <c r="O986" s="231"/>
      <c r="P986" s="233"/>
    </row>
    <row r="987" spans="1:16" ht="77.7" x14ac:dyDescent="0.35">
      <c r="A987" s="208">
        <v>840</v>
      </c>
      <c r="B987" s="152" t="s">
        <v>1514</v>
      </c>
      <c r="C987" s="174" t="s">
        <v>1515</v>
      </c>
      <c r="D987" s="192"/>
      <c r="E987" s="153"/>
      <c r="F987" s="153"/>
      <c r="G987" s="229">
        <v>2019</v>
      </c>
      <c r="H987" s="229">
        <v>2021</v>
      </c>
      <c r="I987" s="229" t="s">
        <v>1518</v>
      </c>
      <c r="J987" s="229" t="s">
        <v>1953</v>
      </c>
      <c r="K987" s="229" t="s">
        <v>1518</v>
      </c>
      <c r="L987" s="229" t="str">
        <f t="shared" si="322"/>
        <v>-</v>
      </c>
      <c r="M987" s="230"/>
      <c r="N987" s="231"/>
      <c r="O987" s="231"/>
      <c r="P987" s="233"/>
    </row>
    <row r="988" spans="1:16" x14ac:dyDescent="0.3">
      <c r="D988" s="380"/>
    </row>
  </sheetData>
  <protectedRanges>
    <protectedRange password="DCF9" sqref="B594:B595 B597:B598" name="Марков_1_2_1_2" securityDescriptor="O:WDG:WDD:(A;;CC;;;S-1-5-21-4209254059-3116082339-372357167-6269)"/>
  </protectedRanges>
  <autoFilter ref="A13:P988"/>
  <mergeCells count="21">
    <mergeCell ref="A10:A12"/>
    <mergeCell ref="B10:B12"/>
    <mergeCell ref="C10:C12"/>
    <mergeCell ref="D10:F10"/>
    <mergeCell ref="G10:H10"/>
    <mergeCell ref="H11:H12"/>
    <mergeCell ref="I10:L10"/>
    <mergeCell ref="D11:D12"/>
    <mergeCell ref="E11:E12"/>
    <mergeCell ref="F11:F12"/>
    <mergeCell ref="G11:G12"/>
    <mergeCell ref="I11:I12"/>
    <mergeCell ref="J11:J12"/>
    <mergeCell ref="K11:K12"/>
    <mergeCell ref="L11:L12"/>
    <mergeCell ref="J8:L8"/>
    <mergeCell ref="K1:L1"/>
    <mergeCell ref="A3:L3"/>
    <mergeCell ref="J5:L5"/>
    <mergeCell ref="J6:L6"/>
    <mergeCell ref="J7:L7"/>
  </mergeCells>
  <conditionalFormatting sqref="A10 P606:GI623 P605:GP605 P624:GP624 P78:GI198 P405:GI424 P260:GI403 P200:GI246 P247:FA247 P248:GI258 P442:GI593 P596:GI604 P426:GI439 P259:GP259 P404:GP404 P440:GP441 P425:GP425 P594:FA595 M10:GH12 M14:GH15 M16:GI16 B10:C12 A13:C13 G13:GH13 G988:L65331 B908:C923 A924:C65331 M988:GI65332 N17:GI17 P18:GI76 G924:I932 K924:K932 M17:M82 P625:GI987 N18:O987 M84:M472 M474:M853 M855:M932 E913 E928 M934:M987 K934:K987 G934:I987 E933 E935 E938 E943 E945 E955 E960 E962 E968 E974 E976 E978 E980 E983 E986 G933:M933">
    <cfRule type="containsText" dxfId="49" priority="47" operator="containsText" text="закрыт 2014">
      <formula>NOT(ISERROR(SEARCH("закрыт 2014",A10)))</formula>
    </cfRule>
  </conditionalFormatting>
  <conditionalFormatting sqref="G10">
    <cfRule type="containsText" dxfId="48" priority="46" operator="containsText" text="закрыт 2014">
      <formula>NOT(ISERROR(SEARCH("закрыт 2014",G10)))</formula>
    </cfRule>
  </conditionalFormatting>
  <conditionalFormatting sqref="B14:B16">
    <cfRule type="duplicateValues" dxfId="47" priority="45"/>
  </conditionalFormatting>
  <conditionalFormatting sqref="B14:B16">
    <cfRule type="duplicateValues" dxfId="46" priority="43"/>
    <cfRule type="duplicateValues" dxfId="45" priority="44"/>
  </conditionalFormatting>
  <conditionalFormatting sqref="B412">
    <cfRule type="duplicateValues" dxfId="44" priority="42"/>
  </conditionalFormatting>
  <conditionalFormatting sqref="B88">
    <cfRule type="duplicateValues" dxfId="43" priority="41"/>
  </conditionalFormatting>
  <conditionalFormatting sqref="C14:C16">
    <cfRule type="duplicateValues" dxfId="42" priority="48"/>
  </conditionalFormatting>
  <conditionalFormatting sqref="C14:C16">
    <cfRule type="duplicateValues" dxfId="41" priority="49"/>
    <cfRule type="duplicateValues" dxfId="40" priority="50"/>
  </conditionalFormatting>
  <conditionalFormatting sqref="A14:A16">
    <cfRule type="duplicateValues" dxfId="39" priority="36"/>
  </conditionalFormatting>
  <conditionalFormatting sqref="A14:A16">
    <cfRule type="duplicateValues" dxfId="38" priority="37"/>
    <cfRule type="duplicateValues" dxfId="37" priority="38"/>
  </conditionalFormatting>
  <conditionalFormatting sqref="G412">
    <cfRule type="duplicateValues" dxfId="36" priority="32"/>
  </conditionalFormatting>
  <conditionalFormatting sqref="G88">
    <cfRule type="duplicateValues" dxfId="35" priority="31"/>
  </conditionalFormatting>
  <conditionalFormatting sqref="G14:G16">
    <cfRule type="duplicateValues" dxfId="34" priority="33"/>
  </conditionalFormatting>
  <conditionalFormatting sqref="G14:G16">
    <cfRule type="duplicateValues" dxfId="33" priority="34"/>
    <cfRule type="duplicateValues" dxfId="32" priority="35"/>
  </conditionalFormatting>
  <conditionalFormatting sqref="H412">
    <cfRule type="duplicateValues" dxfId="31" priority="27"/>
  </conditionalFormatting>
  <conditionalFormatting sqref="H88">
    <cfRule type="duplicateValues" dxfId="30" priority="26"/>
  </conditionalFormatting>
  <conditionalFormatting sqref="H14:H16">
    <cfRule type="duplicateValues" dxfId="29" priority="28"/>
  </conditionalFormatting>
  <conditionalFormatting sqref="H14:H16">
    <cfRule type="duplicateValues" dxfId="28" priority="29"/>
    <cfRule type="duplicateValues" dxfId="27" priority="30"/>
  </conditionalFormatting>
  <conditionalFormatting sqref="I412">
    <cfRule type="duplicateValues" dxfId="26" priority="22"/>
  </conditionalFormatting>
  <conditionalFormatting sqref="I88">
    <cfRule type="duplicateValues" dxfId="25" priority="21"/>
  </conditionalFormatting>
  <conditionalFormatting sqref="I14:I16">
    <cfRule type="duplicateValues" dxfId="24" priority="23"/>
  </conditionalFormatting>
  <conditionalFormatting sqref="I14:I16">
    <cfRule type="duplicateValues" dxfId="23" priority="24"/>
    <cfRule type="duplicateValues" dxfId="22" priority="25"/>
  </conditionalFormatting>
  <conditionalFormatting sqref="K412">
    <cfRule type="duplicateValues" dxfId="21" priority="17"/>
  </conditionalFormatting>
  <conditionalFormatting sqref="K88">
    <cfRule type="duplicateValues" dxfId="20" priority="16"/>
  </conditionalFormatting>
  <conditionalFormatting sqref="K14:K16">
    <cfRule type="duplicateValues" dxfId="19" priority="18"/>
  </conditionalFormatting>
  <conditionalFormatting sqref="K14:K16">
    <cfRule type="duplicateValues" dxfId="18" priority="19"/>
    <cfRule type="duplicateValues" dxfId="17" priority="20"/>
  </conditionalFormatting>
  <conditionalFormatting sqref="A365:A730">
    <cfRule type="duplicateValues" dxfId="16" priority="13"/>
  </conditionalFormatting>
  <conditionalFormatting sqref="A365:A730">
    <cfRule type="duplicateValues" dxfId="15" priority="14"/>
    <cfRule type="duplicateValues" dxfId="14" priority="15"/>
  </conditionalFormatting>
  <conditionalFormatting sqref="J924:J932 J934:J987">
    <cfRule type="containsText" dxfId="13" priority="12" operator="containsText" text="закрыт 2014">
      <formula>NOT(ISERROR(SEARCH("закрыт 2014",J924)))</formula>
    </cfRule>
  </conditionalFormatting>
  <conditionalFormatting sqref="J412">
    <cfRule type="duplicateValues" dxfId="12" priority="8"/>
  </conditionalFormatting>
  <conditionalFormatting sqref="J88">
    <cfRule type="duplicateValues" dxfId="11" priority="7"/>
  </conditionalFormatting>
  <conditionalFormatting sqref="J14:J16">
    <cfRule type="duplicateValues" dxfId="10" priority="9"/>
  </conditionalFormatting>
  <conditionalFormatting sqref="J14:J16">
    <cfRule type="duplicateValues" dxfId="9" priority="10"/>
    <cfRule type="duplicateValues" dxfId="8" priority="11"/>
  </conditionalFormatting>
  <conditionalFormatting sqref="L924:L932 L934:L987">
    <cfRule type="containsText" dxfId="7" priority="6" operator="containsText" text="закрыт 2014">
      <formula>NOT(ISERROR(SEARCH("закрыт 2014",L924)))</formula>
    </cfRule>
  </conditionalFormatting>
  <conditionalFormatting sqref="L412">
    <cfRule type="duplicateValues" dxfId="6" priority="2"/>
  </conditionalFormatting>
  <conditionalFormatting sqref="L88">
    <cfRule type="duplicateValues" dxfId="5" priority="1"/>
  </conditionalFormatting>
  <conditionalFormatting sqref="L14:L16">
    <cfRule type="duplicateValues" dxfId="4" priority="3"/>
  </conditionalFormatting>
  <conditionalFormatting sqref="L14:L16">
    <cfRule type="duplicateValues" dxfId="3" priority="4"/>
    <cfRule type="duplicateValues" dxfId="2" priority="5"/>
  </conditionalFormatting>
  <conditionalFormatting sqref="C412">
    <cfRule type="duplicateValues" dxfId="1" priority="51"/>
  </conditionalFormatting>
  <conditionalFormatting sqref="C88">
    <cfRule type="duplicateValues" dxfId="0" priority="52"/>
  </conditionalFormatting>
  <printOptions horizontalCentered="1"/>
  <pageMargins left="0.82677165354330717" right="0.23622047244094491" top="0.55118110236220474" bottom="0.55118110236220474" header="0.11811023622047245" footer="0.11811023622047245"/>
  <pageSetup paperSize="9" scale="39" fitToHeight="0" pageOrder="overThenDown" orientation="portrait" r:id="rId1"/>
  <headerFooter>
    <oddFooter>&amp;C&amp;P</oddFooter>
  </headerFooter>
  <rowBreaks count="2" manualBreakCount="2">
    <brk id="644" max="12" man="1"/>
    <brk id="695" max="12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7.1 </vt:lpstr>
      <vt:lpstr>7.2 </vt:lpstr>
      <vt:lpstr>8</vt:lpstr>
      <vt:lpstr>9 </vt:lpstr>
      <vt:lpstr> 12</vt:lpstr>
      <vt:lpstr>13</vt:lpstr>
      <vt:lpstr>Лист1</vt:lpstr>
      <vt:lpstr>'13'!OLE_LINK2</vt:lpstr>
      <vt:lpstr>'13'!Заголовки_для_печати</vt:lpstr>
      <vt:lpstr>'7.1 '!Заголовки_для_печати</vt:lpstr>
      <vt:lpstr>'7.2 '!Заголовки_для_печати</vt:lpstr>
      <vt:lpstr>'8'!Заголовки_для_печати</vt:lpstr>
      <vt:lpstr>'9 '!Заголовки_для_печати</vt:lpstr>
      <vt:lpstr>'13'!Область_печати</vt:lpstr>
      <vt:lpstr>'7.1 '!Область_печати</vt:lpstr>
      <vt:lpstr>'7.2 '!Область_печати</vt:lpstr>
      <vt:lpstr>'8'!Область_печати</vt:lpstr>
      <vt:lpstr>'9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Седлярова Ольга Александровна</dc:creator>
  <cp:lastModifiedBy>Седлярова Ольга Александровна</cp:lastModifiedBy>
  <cp:lastPrinted>2019-05-13T07:39:38Z</cp:lastPrinted>
  <dcterms:created xsi:type="dcterms:W3CDTF">2017-05-04T05:45:15Z</dcterms:created>
  <dcterms:modified xsi:type="dcterms:W3CDTF">2020-08-11T06:41:29Z</dcterms:modified>
</cp:coreProperties>
</file>